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tabRatio="924" activeTab="6"/>
  </bookViews>
  <sheets>
    <sheet name="Leite_UHT_diario" sheetId="9" r:id="rId1"/>
    <sheet name="Muçarela_diario" sheetId="11" r:id="rId2"/>
    <sheet name="Leite_Spot" sheetId="13" r:id="rId3"/>
    <sheet name="Cepea_semanal" sheetId="17" r:id="rId4"/>
    <sheet name="Leite_Spot_mensal" sheetId="1" r:id="rId5"/>
    <sheet name="Leite_pasteurizado" sheetId="2" r:id="rId6"/>
    <sheet name="Leite_UHT" sheetId="3" r:id="rId7"/>
    <sheet name="Leite_em_Pó" sheetId="5" r:id="rId8"/>
    <sheet name="Queijo_Prato" sheetId="4" r:id="rId9"/>
    <sheet name="Mussarela" sheetId="7" r:id="rId10"/>
    <sheet name="Manteiga" sheetId="6" r:id="rId11"/>
    <sheet name="Milkpoint_nominal" sheetId="18" r:id="rId12"/>
  </sheets>
  <externalReferences>
    <externalReference r:id="rId1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2" i="7" l="1"/>
  <c r="K232" i="5"/>
  <c r="J232" i="3"/>
  <c r="F3049" i="11"/>
  <c r="F3050" i="11"/>
  <c r="C3353" i="9"/>
  <c r="C3354" i="9"/>
  <c r="F3047" i="11" l="1"/>
  <c r="F3048" i="11"/>
  <c r="C3351" i="9"/>
  <c r="C3352" i="9"/>
  <c r="H232" i="3" l="1"/>
  <c r="H232" i="5"/>
  <c r="H232" i="7"/>
  <c r="H232" i="1" l="1"/>
  <c r="G232" i="1"/>
  <c r="D232" i="1"/>
  <c r="C232" i="1"/>
  <c r="F3042" i="11"/>
  <c r="F3043" i="11"/>
  <c r="F3044" i="11"/>
  <c r="F3045" i="11"/>
  <c r="F3046" i="11"/>
  <c r="C3346" i="9"/>
  <c r="C3347" i="9"/>
  <c r="C3348" i="9"/>
  <c r="C3349" i="9"/>
  <c r="C3350" i="9"/>
  <c r="C3341" i="9" l="1"/>
  <c r="C3342" i="9"/>
  <c r="C3343" i="9"/>
  <c r="C3344" i="9"/>
  <c r="C3345" i="9"/>
  <c r="F3041" i="11"/>
  <c r="F3040" i="11"/>
  <c r="F3039" i="11"/>
  <c r="F3038" i="11"/>
  <c r="F3037" i="11"/>
  <c r="J231" i="7" l="1"/>
  <c r="K231" i="5"/>
  <c r="J231" i="3"/>
  <c r="F3032" i="11"/>
  <c r="F3033" i="11"/>
  <c r="F3034" i="11"/>
  <c r="F3035" i="11"/>
  <c r="F3036" i="11"/>
  <c r="C3336" i="9"/>
  <c r="C3337" i="9"/>
  <c r="C3338" i="9"/>
  <c r="C3339" i="9"/>
  <c r="C3340" i="9"/>
  <c r="F3031" i="11" l="1"/>
  <c r="C3335" i="9"/>
  <c r="F3022" i="11"/>
  <c r="F3023" i="11"/>
  <c r="F3024" i="11"/>
  <c r="F3025" i="11"/>
  <c r="F3026" i="11"/>
  <c r="F3027" i="11"/>
  <c r="F3028" i="11"/>
  <c r="F3029" i="11"/>
  <c r="F3030" i="11"/>
  <c r="C3326" i="9"/>
  <c r="C3327" i="9"/>
  <c r="C3328" i="9"/>
  <c r="C3329" i="9"/>
  <c r="C3330" i="9"/>
  <c r="C3331" i="9"/>
  <c r="C3332" i="9"/>
  <c r="C3333" i="9"/>
  <c r="C3334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F3021" i="11" l="1"/>
  <c r="F3020" i="11" l="1"/>
  <c r="F3019" i="11"/>
  <c r="F3018" i="11"/>
  <c r="F3017" i="11"/>
  <c r="G231" i="1" l="1"/>
  <c r="D231" i="1"/>
  <c r="C231" i="1"/>
  <c r="F3011" i="11"/>
  <c r="F3012" i="11"/>
  <c r="F3013" i="11"/>
  <c r="F3014" i="11"/>
  <c r="F3015" i="11"/>
  <c r="F3016" i="11"/>
  <c r="H231" i="1" l="1"/>
  <c r="J230" i="7"/>
  <c r="K231" i="7" s="1"/>
  <c r="J229" i="7"/>
  <c r="K230" i="5"/>
  <c r="J230" i="3"/>
  <c r="K231" i="3" s="1"/>
  <c r="F3010" i="11"/>
  <c r="F3009" i="11"/>
  <c r="F3008" i="11"/>
  <c r="F3007" i="11"/>
  <c r="F3006" i="11"/>
  <c r="L231" i="5" l="1"/>
  <c r="K229" i="5"/>
  <c r="H231" i="5" s="1"/>
  <c r="J229" i="3"/>
  <c r="H231" i="3" s="1"/>
  <c r="F3005" i="11" l="1"/>
  <c r="F3001" i="11" l="1"/>
  <c r="F3002" i="11"/>
  <c r="F3003" i="11"/>
  <c r="F3004" i="11"/>
  <c r="G230" i="1" l="1"/>
  <c r="D230" i="1"/>
  <c r="D233" i="1" s="1"/>
  <c r="C230" i="1"/>
  <c r="F2996" i="11"/>
  <c r="F2997" i="11"/>
  <c r="F2998" i="11"/>
  <c r="F2999" i="11"/>
  <c r="F3000" i="11"/>
  <c r="H230" i="1" l="1"/>
  <c r="F2992" i="11"/>
  <c r="F2993" i="11"/>
  <c r="F2994" i="11"/>
  <c r="F2995" i="11"/>
  <c r="F2987" i="11" l="1"/>
  <c r="F2988" i="11"/>
  <c r="F2989" i="11"/>
  <c r="F2990" i="11"/>
  <c r="F2991" i="11"/>
  <c r="F2982" i="11" l="1"/>
  <c r="F2983" i="11"/>
  <c r="F2984" i="11"/>
  <c r="F2985" i="11"/>
  <c r="F2986" i="11"/>
  <c r="J228" i="7" l="1"/>
  <c r="K228" i="5"/>
  <c r="J228" i="3"/>
  <c r="F2981" i="11" l="1"/>
  <c r="C229" i="1" l="1"/>
  <c r="F2977" i="11"/>
  <c r="F2978" i="11"/>
  <c r="F2979" i="11"/>
  <c r="F2980" i="11"/>
  <c r="F2972" i="11" l="1"/>
  <c r="F2973" i="11"/>
  <c r="F2974" i="11"/>
  <c r="F2975" i="11"/>
  <c r="F2976" i="11"/>
  <c r="F2968" i="11" l="1"/>
  <c r="F2969" i="11"/>
  <c r="F2970" i="11"/>
  <c r="F2971" i="11"/>
  <c r="G229" i="1" l="1"/>
  <c r="D229" i="1"/>
  <c r="F2967" i="11"/>
  <c r="H229" i="1" l="1"/>
  <c r="O227" i="7"/>
  <c r="O227" i="3"/>
  <c r="F2963" i="11" l="1"/>
  <c r="F2964" i="11"/>
  <c r="F2965" i="11"/>
  <c r="F2966" i="11"/>
  <c r="F2962" i="11" l="1"/>
  <c r="F2959" i="11" l="1"/>
  <c r="F2960" i="11"/>
  <c r="F2961" i="11"/>
  <c r="F2958" i="11" l="1"/>
  <c r="F2954" i="11" l="1"/>
  <c r="F2955" i="11"/>
  <c r="F2956" i="11"/>
  <c r="F2957" i="11"/>
  <c r="J227" i="7" l="1"/>
  <c r="H231" i="7" s="1"/>
  <c r="J227" i="3"/>
  <c r="K227" i="5"/>
  <c r="F2950" i="11" l="1"/>
  <c r="F2951" i="11"/>
  <c r="F2952" i="11"/>
  <c r="F2953" i="11"/>
  <c r="G228" i="1" l="1"/>
  <c r="D228" i="1"/>
  <c r="C228" i="1"/>
  <c r="F2945" i="11"/>
  <c r="F2946" i="11"/>
  <c r="F2947" i="11"/>
  <c r="F2948" i="11"/>
  <c r="F2949" i="11"/>
  <c r="C227" i="1"/>
  <c r="H228" i="1" l="1"/>
  <c r="I69" i="6" l="1"/>
  <c r="I57" i="6"/>
  <c r="J226" i="7"/>
  <c r="K227" i="7" s="1"/>
  <c r="O225" i="7"/>
  <c r="J225" i="7"/>
  <c r="O224" i="7"/>
  <c r="J224" i="7"/>
  <c r="O223" i="7"/>
  <c r="J223" i="7"/>
  <c r="O222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L210" i="7" s="1"/>
  <c r="J209" i="7"/>
  <c r="L209" i="7" s="1"/>
  <c r="J208" i="7"/>
  <c r="L208" i="7" s="1"/>
  <c r="J207" i="7"/>
  <c r="L207" i="7" s="1"/>
  <c r="J206" i="7"/>
  <c r="L206" i="7" s="1"/>
  <c r="J205" i="7"/>
  <c r="L205" i="7" s="1"/>
  <c r="J204" i="7"/>
  <c r="L204" i="7" s="1"/>
  <c r="J203" i="7"/>
  <c r="L203" i="7" s="1"/>
  <c r="J202" i="7"/>
  <c r="L202" i="7" s="1"/>
  <c r="J201" i="7"/>
  <c r="L201" i="7" s="1"/>
  <c r="M190" i="7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P185" i="7"/>
  <c r="O185" i="7"/>
  <c r="P184" i="7"/>
  <c r="O184" i="7"/>
  <c r="P183" i="7"/>
  <c r="O183" i="7"/>
  <c r="P182" i="7"/>
  <c r="O182" i="7"/>
  <c r="P181" i="7"/>
  <c r="O181" i="7"/>
  <c r="P180" i="7"/>
  <c r="O180" i="7"/>
  <c r="P179" i="7"/>
  <c r="O179" i="7"/>
  <c r="P178" i="7"/>
  <c r="O178" i="7"/>
  <c r="P177" i="7"/>
  <c r="O177" i="7"/>
  <c r="P176" i="7"/>
  <c r="O176" i="7"/>
  <c r="P175" i="7"/>
  <c r="O175" i="7"/>
  <c r="P174" i="7"/>
  <c r="O174" i="7"/>
  <c r="P173" i="7"/>
  <c r="O173" i="7"/>
  <c r="P172" i="7"/>
  <c r="O172" i="7"/>
  <c r="P171" i="7"/>
  <c r="O171" i="7"/>
  <c r="P170" i="7"/>
  <c r="O170" i="7"/>
  <c r="P169" i="7"/>
  <c r="O169" i="7"/>
  <c r="P168" i="7"/>
  <c r="O168" i="7"/>
  <c r="P167" i="7"/>
  <c r="O167" i="7"/>
  <c r="H112" i="7"/>
  <c r="H109" i="7"/>
  <c r="K226" i="5"/>
  <c r="L227" i="5" s="1"/>
  <c r="O225" i="5"/>
  <c r="K225" i="5"/>
  <c r="O224" i="5"/>
  <c r="K224" i="5"/>
  <c r="O223" i="5"/>
  <c r="K223" i="5"/>
  <c r="O222" i="5"/>
  <c r="K222" i="5"/>
  <c r="K221" i="5"/>
  <c r="K220" i="5"/>
  <c r="K219" i="5"/>
  <c r="H219" i="5"/>
  <c r="K218" i="5"/>
  <c r="H218" i="5"/>
  <c r="K217" i="5"/>
  <c r="H217" i="5"/>
  <c r="K216" i="5"/>
  <c r="H216" i="5"/>
  <c r="K215" i="5"/>
  <c r="H215" i="5"/>
  <c r="K214" i="5"/>
  <c r="H214" i="5"/>
  <c r="K213" i="5"/>
  <c r="H213" i="5"/>
  <c r="K212" i="5"/>
  <c r="H212" i="5"/>
  <c r="K211" i="5"/>
  <c r="M211" i="5" s="1"/>
  <c r="H211" i="5"/>
  <c r="K210" i="5"/>
  <c r="M210" i="5" s="1"/>
  <c r="H210" i="5"/>
  <c r="K209" i="5"/>
  <c r="M209" i="5" s="1"/>
  <c r="H209" i="5"/>
  <c r="K208" i="5"/>
  <c r="M208" i="5" s="1"/>
  <c r="H208" i="5"/>
  <c r="K207" i="5"/>
  <c r="M207" i="5" s="1"/>
  <c r="H207" i="5"/>
  <c r="K206" i="5"/>
  <c r="M206" i="5" s="1"/>
  <c r="H206" i="5"/>
  <c r="K205" i="5"/>
  <c r="M205" i="5" s="1"/>
  <c r="H205" i="5"/>
  <c r="K204" i="5"/>
  <c r="M204" i="5" s="1"/>
  <c r="H204" i="5"/>
  <c r="K203" i="5"/>
  <c r="M203" i="5" s="1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Q226" i="3"/>
  <c r="J226" i="3"/>
  <c r="K227" i="3" s="1"/>
  <c r="Q225" i="3"/>
  <c r="U226" i="3" s="1"/>
  <c r="O225" i="3"/>
  <c r="J225" i="3"/>
  <c r="Q224" i="3"/>
  <c r="S224" i="3" s="1"/>
  <c r="O224" i="3"/>
  <c r="J224" i="3"/>
  <c r="Q223" i="3"/>
  <c r="U224" i="3" s="1"/>
  <c r="O223" i="3"/>
  <c r="J223" i="3"/>
  <c r="U222" i="3"/>
  <c r="Q222" i="3"/>
  <c r="T222" i="3" s="1"/>
  <c r="O222" i="3"/>
  <c r="J222" i="3"/>
  <c r="L221" i="3"/>
  <c r="J221" i="3"/>
  <c r="J220" i="3"/>
  <c r="J219" i="3"/>
  <c r="J218" i="3"/>
  <c r="J217" i="3"/>
  <c r="J216" i="3"/>
  <c r="J215" i="3"/>
  <c r="J214" i="3"/>
  <c r="H214" i="3"/>
  <c r="J213" i="3"/>
  <c r="J212" i="3"/>
  <c r="J211" i="3"/>
  <c r="J210" i="3"/>
  <c r="L210" i="3" s="1"/>
  <c r="H210" i="3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J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G227" i="1"/>
  <c r="D227" i="1"/>
  <c r="G226" i="1"/>
  <c r="D226" i="1"/>
  <c r="C226" i="1"/>
  <c r="D225" i="1"/>
  <c r="C225" i="1"/>
  <c r="H224" i="1"/>
  <c r="O224" i="1" s="1"/>
  <c r="H223" i="1"/>
  <c r="M224" i="1" s="1"/>
  <c r="H222" i="1"/>
  <c r="H221" i="1"/>
  <c r="M222" i="1" s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J190" i="1"/>
  <c r="J189" i="1"/>
  <c r="I187" i="1"/>
  <c r="I186" i="1"/>
  <c r="I185" i="1"/>
  <c r="F182" i="17"/>
  <c r="F178" i="17"/>
  <c r="F173" i="17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G21" i="13"/>
  <c r="M20" i="13"/>
  <c r="G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G2944" i="11"/>
  <c r="F2944" i="11"/>
  <c r="F2943" i="11"/>
  <c r="F2942" i="11"/>
  <c r="F2941" i="11"/>
  <c r="F2940" i="11"/>
  <c r="F2939" i="11"/>
  <c r="F2938" i="11"/>
  <c r="F2937" i="11"/>
  <c r="F2936" i="11"/>
  <c r="F2935" i="11"/>
  <c r="F2934" i="11"/>
  <c r="F2933" i="11"/>
  <c r="F2932" i="11"/>
  <c r="F2931" i="11"/>
  <c r="F2930" i="11"/>
  <c r="F2929" i="11"/>
  <c r="F2928" i="11"/>
  <c r="F2927" i="11"/>
  <c r="G2926" i="11"/>
  <c r="F2926" i="11"/>
  <c r="F2925" i="11"/>
  <c r="F2924" i="11"/>
  <c r="F2923" i="11"/>
  <c r="F2922" i="11"/>
  <c r="F2921" i="11"/>
  <c r="F2920" i="11"/>
  <c r="F2919" i="11"/>
  <c r="F2918" i="11"/>
  <c r="F2917" i="11"/>
  <c r="F2916" i="11"/>
  <c r="F2915" i="11"/>
  <c r="F2914" i="11"/>
  <c r="F2913" i="11"/>
  <c r="F2912" i="11"/>
  <c r="F2911" i="11"/>
  <c r="F2910" i="11"/>
  <c r="F2909" i="11"/>
  <c r="F2908" i="11"/>
  <c r="F2907" i="11"/>
  <c r="F2906" i="11"/>
  <c r="F2905" i="11"/>
  <c r="F2904" i="11"/>
  <c r="F2903" i="11"/>
  <c r="F2902" i="11"/>
  <c r="I2901" i="11"/>
  <c r="H2901" i="11"/>
  <c r="F2901" i="11"/>
  <c r="F2900" i="11"/>
  <c r="F2899" i="11"/>
  <c r="F2898" i="11"/>
  <c r="F2897" i="11"/>
  <c r="F2896" i="11"/>
  <c r="F2895" i="11"/>
  <c r="F2894" i="11"/>
  <c r="F2893" i="11"/>
  <c r="F2892" i="11"/>
  <c r="F2891" i="11"/>
  <c r="F2890" i="11"/>
  <c r="F2889" i="11"/>
  <c r="F2888" i="11"/>
  <c r="F2887" i="11"/>
  <c r="F2886" i="11"/>
  <c r="F2885" i="11"/>
  <c r="F2884" i="11"/>
  <c r="F2883" i="11"/>
  <c r="F2882" i="11"/>
  <c r="F2881" i="11"/>
  <c r="F2880" i="11"/>
  <c r="F2879" i="11"/>
  <c r="F2878" i="11"/>
  <c r="F2877" i="11"/>
  <c r="F2876" i="11"/>
  <c r="F2875" i="11"/>
  <c r="F2874" i="11"/>
  <c r="F2873" i="11"/>
  <c r="F2872" i="11"/>
  <c r="F2871" i="11"/>
  <c r="F2870" i="11"/>
  <c r="F2869" i="11"/>
  <c r="F2868" i="11"/>
  <c r="F2867" i="11"/>
  <c r="F2866" i="11"/>
  <c r="F2865" i="11"/>
  <c r="F2864" i="11"/>
  <c r="F2863" i="11"/>
  <c r="F2862" i="11"/>
  <c r="F2861" i="11"/>
  <c r="F2860" i="11"/>
  <c r="F2859" i="11"/>
  <c r="F2858" i="11"/>
  <c r="F2857" i="11"/>
  <c r="F2856" i="11"/>
  <c r="F2855" i="11"/>
  <c r="F2854" i="11"/>
  <c r="F2853" i="11"/>
  <c r="F2852" i="11"/>
  <c r="F2851" i="11"/>
  <c r="F2850" i="11"/>
  <c r="F2849" i="11"/>
  <c r="F2848" i="11"/>
  <c r="F2847" i="11"/>
  <c r="F2846" i="11"/>
  <c r="F2845" i="11"/>
  <c r="F2844" i="11"/>
  <c r="F2843" i="11"/>
  <c r="F2842" i="11"/>
  <c r="F2841" i="11"/>
  <c r="F2840" i="11"/>
  <c r="F2839" i="11"/>
  <c r="F2838" i="11"/>
  <c r="F2837" i="11"/>
  <c r="F2836" i="11"/>
  <c r="F2835" i="11"/>
  <c r="F2834" i="11"/>
  <c r="F2833" i="11"/>
  <c r="F2832" i="11"/>
  <c r="F2831" i="11"/>
  <c r="F2830" i="11"/>
  <c r="F2829" i="11"/>
  <c r="F2828" i="11"/>
  <c r="F2827" i="11"/>
  <c r="F2826" i="11"/>
  <c r="F2825" i="11"/>
  <c r="F2824" i="11"/>
  <c r="F2823" i="11"/>
  <c r="F2822" i="11"/>
  <c r="F2821" i="11"/>
  <c r="F2820" i="11"/>
  <c r="F2819" i="11"/>
  <c r="F2818" i="11"/>
  <c r="F2817" i="11"/>
  <c r="F2816" i="11"/>
  <c r="F2815" i="11"/>
  <c r="F2814" i="11"/>
  <c r="F2813" i="11"/>
  <c r="F2812" i="11"/>
  <c r="F2811" i="11"/>
  <c r="F2810" i="11"/>
  <c r="F2809" i="11"/>
  <c r="F2808" i="11"/>
  <c r="F2807" i="11"/>
  <c r="F2806" i="11"/>
  <c r="F2805" i="11"/>
  <c r="F2804" i="11"/>
  <c r="F2803" i="11"/>
  <c r="F2802" i="11"/>
  <c r="F2801" i="11"/>
  <c r="F2800" i="11"/>
  <c r="F2799" i="11"/>
  <c r="F2798" i="11"/>
  <c r="F2797" i="11"/>
  <c r="F2796" i="11"/>
  <c r="F2795" i="11"/>
  <c r="F2794" i="11"/>
  <c r="F2793" i="11"/>
  <c r="F2792" i="11"/>
  <c r="F2791" i="11"/>
  <c r="F2790" i="11"/>
  <c r="A2790" i="11"/>
  <c r="F2789" i="11"/>
  <c r="A2789" i="11"/>
  <c r="F2788" i="11"/>
  <c r="A2788" i="11"/>
  <c r="F2787" i="11"/>
  <c r="A2787" i="11"/>
  <c r="F2786" i="11"/>
  <c r="A2786" i="11"/>
  <c r="F2785" i="11"/>
  <c r="F2784" i="11"/>
  <c r="F2783" i="11"/>
  <c r="F2782" i="11"/>
  <c r="F2781" i="11"/>
  <c r="F2780" i="11"/>
  <c r="F2779" i="11"/>
  <c r="F2778" i="11"/>
  <c r="F2777" i="11"/>
  <c r="F2776" i="11"/>
  <c r="F2775" i="11"/>
  <c r="F2774" i="11"/>
  <c r="F2773" i="11"/>
  <c r="F2772" i="11"/>
  <c r="F2771" i="11"/>
  <c r="F2770" i="11"/>
  <c r="F2769" i="11"/>
  <c r="F2768" i="11"/>
  <c r="F2767" i="11"/>
  <c r="F2766" i="11"/>
  <c r="F2765" i="11"/>
  <c r="F2764" i="11"/>
  <c r="F2763" i="11"/>
  <c r="F2762" i="11"/>
  <c r="F2761" i="11"/>
  <c r="F2760" i="11"/>
  <c r="F2759" i="11"/>
  <c r="F2758" i="11"/>
  <c r="F2757" i="11"/>
  <c r="F2756" i="11"/>
  <c r="F2755" i="11"/>
  <c r="F2754" i="11"/>
  <c r="F2753" i="11"/>
  <c r="F2752" i="11"/>
  <c r="F2751" i="11"/>
  <c r="F2750" i="11"/>
  <c r="F2749" i="11"/>
  <c r="F2748" i="11"/>
  <c r="F2747" i="11"/>
  <c r="F2746" i="11"/>
  <c r="F2745" i="11"/>
  <c r="F2744" i="11"/>
  <c r="F2743" i="11"/>
  <c r="F2742" i="11"/>
  <c r="F2741" i="11"/>
  <c r="F2740" i="11"/>
  <c r="F2739" i="11"/>
  <c r="F2738" i="11"/>
  <c r="F2737" i="11"/>
  <c r="F2736" i="11"/>
  <c r="F2735" i="11"/>
  <c r="F2734" i="11"/>
  <c r="F2733" i="11"/>
  <c r="F2732" i="11"/>
  <c r="F2731" i="11"/>
  <c r="F2730" i="11"/>
  <c r="F2729" i="11"/>
  <c r="F2728" i="11"/>
  <c r="F2727" i="11"/>
  <c r="F2726" i="11"/>
  <c r="F2725" i="11"/>
  <c r="F2724" i="11"/>
  <c r="F2723" i="11"/>
  <c r="F2722" i="11"/>
  <c r="F2721" i="11"/>
  <c r="F2720" i="11"/>
  <c r="F2719" i="11"/>
  <c r="F2718" i="11"/>
  <c r="F2717" i="11"/>
  <c r="F2716" i="11"/>
  <c r="F2715" i="11"/>
  <c r="F2714" i="11"/>
  <c r="F2713" i="11"/>
  <c r="F2712" i="11"/>
  <c r="F2711" i="11"/>
  <c r="F2710" i="11"/>
  <c r="F2709" i="11"/>
  <c r="F2708" i="11"/>
  <c r="F2707" i="11"/>
  <c r="F2706" i="11"/>
  <c r="F2705" i="11"/>
  <c r="F2704" i="11"/>
  <c r="F2703" i="11"/>
  <c r="F2702" i="11"/>
  <c r="F2701" i="11"/>
  <c r="F2700" i="11"/>
  <c r="F2699" i="11"/>
  <c r="F2698" i="11"/>
  <c r="F2697" i="11"/>
  <c r="F2696" i="11"/>
  <c r="F2695" i="11"/>
  <c r="F2694" i="11"/>
  <c r="F2693" i="11"/>
  <c r="F2692" i="11"/>
  <c r="F2691" i="11"/>
  <c r="F2690" i="11"/>
  <c r="F2689" i="11"/>
  <c r="F2688" i="11"/>
  <c r="F2687" i="11"/>
  <c r="F2686" i="11"/>
  <c r="F2685" i="11"/>
  <c r="F2684" i="11"/>
  <c r="F2683" i="11"/>
  <c r="F2682" i="11"/>
  <c r="F2681" i="11"/>
  <c r="F2680" i="11"/>
  <c r="F2679" i="11"/>
  <c r="F2678" i="11"/>
  <c r="F2677" i="11"/>
  <c r="F2676" i="11"/>
  <c r="F2675" i="11"/>
  <c r="F2674" i="11"/>
  <c r="F2673" i="11"/>
  <c r="F2672" i="11"/>
  <c r="F2671" i="11"/>
  <c r="F2670" i="11"/>
  <c r="F2669" i="11"/>
  <c r="F2668" i="11"/>
  <c r="F2667" i="11"/>
  <c r="F2666" i="11"/>
  <c r="F2665" i="11"/>
  <c r="F2664" i="11"/>
  <c r="F2663" i="11"/>
  <c r="F2662" i="11"/>
  <c r="F2661" i="11"/>
  <c r="F2660" i="11"/>
  <c r="F2659" i="11"/>
  <c r="F2658" i="11"/>
  <c r="F2657" i="11"/>
  <c r="F2656" i="11"/>
  <c r="F2655" i="11"/>
  <c r="F2654" i="11"/>
  <c r="F2653" i="11"/>
  <c r="F2652" i="11"/>
  <c r="F2651" i="11"/>
  <c r="F2650" i="11"/>
  <c r="F2649" i="11"/>
  <c r="F2648" i="11"/>
  <c r="F2647" i="11"/>
  <c r="F2646" i="11"/>
  <c r="F2645" i="11"/>
  <c r="F2644" i="11"/>
  <c r="F2643" i="11"/>
  <c r="F2642" i="11"/>
  <c r="F2641" i="11"/>
  <c r="F2640" i="11"/>
  <c r="F2639" i="11"/>
  <c r="F2638" i="11"/>
  <c r="F2637" i="11"/>
  <c r="F2636" i="11"/>
  <c r="F2635" i="11"/>
  <c r="F2634" i="11"/>
  <c r="F2633" i="11"/>
  <c r="F2632" i="11"/>
  <c r="F2631" i="11"/>
  <c r="F2630" i="11"/>
  <c r="F2629" i="11"/>
  <c r="F2628" i="11"/>
  <c r="F2627" i="11"/>
  <c r="F2626" i="11"/>
  <c r="F2625" i="11"/>
  <c r="F2624" i="11"/>
  <c r="F2623" i="11"/>
  <c r="F2622" i="11"/>
  <c r="F2621" i="11"/>
  <c r="F2620" i="11"/>
  <c r="F2619" i="11"/>
  <c r="F2618" i="11"/>
  <c r="F2617" i="11"/>
  <c r="F2616" i="11"/>
  <c r="F2615" i="11"/>
  <c r="F2614" i="11"/>
  <c r="F2613" i="11"/>
  <c r="F2612" i="11"/>
  <c r="F2611" i="11"/>
  <c r="F2610" i="11"/>
  <c r="F2609" i="11"/>
  <c r="F2608" i="11"/>
  <c r="F2607" i="11"/>
  <c r="F2606" i="11"/>
  <c r="F2605" i="11"/>
  <c r="F2604" i="11"/>
  <c r="F2603" i="11"/>
  <c r="F2602" i="11"/>
  <c r="F2601" i="11"/>
  <c r="F2600" i="11"/>
  <c r="F2599" i="11"/>
  <c r="F2598" i="11"/>
  <c r="F2597" i="11"/>
  <c r="F2596" i="11"/>
  <c r="F2595" i="11"/>
  <c r="F2594" i="11"/>
  <c r="F2593" i="11"/>
  <c r="F2592" i="11"/>
  <c r="F2591" i="11"/>
  <c r="F2590" i="11"/>
  <c r="F2589" i="11"/>
  <c r="F2588" i="11"/>
  <c r="F2587" i="11"/>
  <c r="F2586" i="11"/>
  <c r="F2585" i="11"/>
  <c r="F2584" i="11"/>
  <c r="F2583" i="11"/>
  <c r="F2582" i="11"/>
  <c r="F2581" i="11"/>
  <c r="F2580" i="11"/>
  <c r="F2579" i="11"/>
  <c r="F2578" i="11"/>
  <c r="F2577" i="11"/>
  <c r="F2576" i="11"/>
  <c r="F2575" i="11"/>
  <c r="F2574" i="11"/>
  <c r="F2573" i="11"/>
  <c r="F2572" i="11"/>
  <c r="F2571" i="11"/>
  <c r="F2570" i="11"/>
  <c r="F2569" i="11"/>
  <c r="F2568" i="11"/>
  <c r="F2567" i="11"/>
  <c r="F2566" i="11"/>
  <c r="F2565" i="11"/>
  <c r="F2564" i="11"/>
  <c r="F2563" i="11"/>
  <c r="F2562" i="11"/>
  <c r="F2561" i="11"/>
  <c r="F2560" i="11"/>
  <c r="F2559" i="11"/>
  <c r="F2558" i="11"/>
  <c r="F2557" i="11"/>
  <c r="F2556" i="11"/>
  <c r="F2555" i="11"/>
  <c r="F2554" i="11"/>
  <c r="F2553" i="11"/>
  <c r="F2552" i="11"/>
  <c r="F2551" i="11"/>
  <c r="F2550" i="11"/>
  <c r="F2549" i="11"/>
  <c r="F2548" i="11"/>
  <c r="F2547" i="11"/>
  <c r="F2546" i="11"/>
  <c r="F2545" i="11"/>
  <c r="F2544" i="11"/>
  <c r="F2543" i="11"/>
  <c r="F2542" i="11"/>
  <c r="F2541" i="11"/>
  <c r="F2540" i="11"/>
  <c r="F2539" i="11"/>
  <c r="F2538" i="11"/>
  <c r="F2537" i="11"/>
  <c r="F2536" i="11"/>
  <c r="F2535" i="11"/>
  <c r="F2534" i="11"/>
  <c r="F2533" i="11"/>
  <c r="F2532" i="11"/>
  <c r="F2531" i="11"/>
  <c r="F2530" i="11"/>
  <c r="F2529" i="11"/>
  <c r="F2528" i="11"/>
  <c r="F2527" i="11"/>
  <c r="F2526" i="11"/>
  <c r="F2525" i="11"/>
  <c r="F2524" i="11"/>
  <c r="F2523" i="11"/>
  <c r="F2522" i="11"/>
  <c r="F2521" i="11"/>
  <c r="F2520" i="11"/>
  <c r="F2519" i="11"/>
  <c r="F2518" i="11"/>
  <c r="F2517" i="11"/>
  <c r="F2516" i="11"/>
  <c r="F2515" i="11"/>
  <c r="F2514" i="11"/>
  <c r="F2513" i="11"/>
  <c r="F2512" i="11"/>
  <c r="F2511" i="11"/>
  <c r="F2510" i="11"/>
  <c r="F2509" i="11"/>
  <c r="F2508" i="11"/>
  <c r="F2507" i="11"/>
  <c r="F2506" i="11"/>
  <c r="F2505" i="11"/>
  <c r="F2504" i="11"/>
  <c r="F2503" i="11"/>
  <c r="F2502" i="11"/>
  <c r="F2501" i="11"/>
  <c r="F2500" i="11"/>
  <c r="F2499" i="11"/>
  <c r="F2498" i="11"/>
  <c r="F2497" i="11"/>
  <c r="F2496" i="11"/>
  <c r="F2495" i="11"/>
  <c r="F2494" i="11"/>
  <c r="F2493" i="11"/>
  <c r="F2492" i="11"/>
  <c r="F2491" i="11"/>
  <c r="F2490" i="11"/>
  <c r="F2489" i="11"/>
  <c r="F2488" i="11"/>
  <c r="F2487" i="11"/>
  <c r="F2486" i="11"/>
  <c r="F2485" i="11"/>
  <c r="F2484" i="11"/>
  <c r="F2483" i="11"/>
  <c r="F2482" i="11"/>
  <c r="F2481" i="11"/>
  <c r="F2480" i="11"/>
  <c r="F2479" i="11"/>
  <c r="F2478" i="11"/>
  <c r="F2477" i="11"/>
  <c r="F2476" i="11"/>
  <c r="F2475" i="11"/>
  <c r="F2474" i="11"/>
  <c r="F2473" i="11"/>
  <c r="F2472" i="11"/>
  <c r="F2471" i="11"/>
  <c r="F2470" i="11"/>
  <c r="F2469" i="11"/>
  <c r="F2468" i="11"/>
  <c r="F2467" i="11"/>
  <c r="F2466" i="11"/>
  <c r="F2465" i="11"/>
  <c r="F2464" i="11"/>
  <c r="F2463" i="11"/>
  <c r="F2462" i="11"/>
  <c r="F2461" i="11"/>
  <c r="F2460" i="11"/>
  <c r="F2459" i="11"/>
  <c r="F2458" i="11"/>
  <c r="F2457" i="11"/>
  <c r="F2456" i="11"/>
  <c r="F2455" i="11"/>
  <c r="F2454" i="11"/>
  <c r="F2453" i="11"/>
  <c r="F2452" i="11"/>
  <c r="F2451" i="11"/>
  <c r="F2450" i="11"/>
  <c r="F2449" i="11"/>
  <c r="F2448" i="11"/>
  <c r="F2447" i="11"/>
  <c r="F2446" i="11"/>
  <c r="F2445" i="11"/>
  <c r="F2444" i="11"/>
  <c r="F2443" i="11"/>
  <c r="F2442" i="11"/>
  <c r="F2441" i="11"/>
  <c r="F2440" i="11"/>
  <c r="F2439" i="11"/>
  <c r="F2438" i="11"/>
  <c r="F2437" i="11"/>
  <c r="F2436" i="11"/>
  <c r="F2435" i="11"/>
  <c r="F2434" i="11"/>
  <c r="F2433" i="11"/>
  <c r="F2432" i="11"/>
  <c r="F2431" i="11"/>
  <c r="F2430" i="11"/>
  <c r="F2429" i="11"/>
  <c r="F2428" i="11"/>
  <c r="F2427" i="11"/>
  <c r="F2426" i="11"/>
  <c r="F2425" i="11"/>
  <c r="F2424" i="11"/>
  <c r="F2423" i="11"/>
  <c r="F2422" i="11"/>
  <c r="F2421" i="11"/>
  <c r="F2420" i="11"/>
  <c r="F2419" i="11"/>
  <c r="F2418" i="11"/>
  <c r="F2417" i="11"/>
  <c r="F2416" i="11"/>
  <c r="F2415" i="11"/>
  <c r="F2414" i="11"/>
  <c r="F2413" i="11"/>
  <c r="F2412" i="11"/>
  <c r="F2411" i="11"/>
  <c r="F2410" i="11"/>
  <c r="F2409" i="11"/>
  <c r="F2408" i="11"/>
  <c r="F2407" i="11"/>
  <c r="F2406" i="11"/>
  <c r="F2405" i="11"/>
  <c r="F2404" i="11"/>
  <c r="F2403" i="11"/>
  <c r="F2402" i="11"/>
  <c r="F2401" i="11"/>
  <c r="F2400" i="11"/>
  <c r="F2399" i="11"/>
  <c r="F2398" i="11"/>
  <c r="F2397" i="11"/>
  <c r="F2396" i="11"/>
  <c r="F2395" i="11"/>
  <c r="F2394" i="11"/>
  <c r="F2393" i="11"/>
  <c r="F2392" i="11"/>
  <c r="F2391" i="11"/>
  <c r="F2390" i="11"/>
  <c r="F2389" i="11"/>
  <c r="F2388" i="11"/>
  <c r="F2387" i="11"/>
  <c r="F2386" i="11"/>
  <c r="F2385" i="11"/>
  <c r="F2384" i="11"/>
  <c r="F2383" i="11"/>
  <c r="F2382" i="11"/>
  <c r="F2381" i="11"/>
  <c r="F2380" i="11"/>
  <c r="F2379" i="11"/>
  <c r="F2378" i="11"/>
  <c r="F2377" i="11"/>
  <c r="F2376" i="11"/>
  <c r="F2375" i="11"/>
  <c r="F2374" i="11"/>
  <c r="F2373" i="11"/>
  <c r="F2372" i="11"/>
  <c r="F2371" i="11"/>
  <c r="F2370" i="11"/>
  <c r="F2369" i="11"/>
  <c r="F2368" i="11"/>
  <c r="F2367" i="11"/>
  <c r="F2366" i="11"/>
  <c r="F2365" i="11"/>
  <c r="F2364" i="11"/>
  <c r="F2363" i="11"/>
  <c r="F2362" i="11"/>
  <c r="F2361" i="11"/>
  <c r="F2360" i="11"/>
  <c r="F2359" i="11"/>
  <c r="F2358" i="11"/>
  <c r="F2357" i="11"/>
  <c r="F2356" i="11"/>
  <c r="F2355" i="11"/>
  <c r="F2354" i="11"/>
  <c r="F2353" i="11"/>
  <c r="F2352" i="11"/>
  <c r="F2351" i="11"/>
  <c r="F2350" i="11"/>
  <c r="F2349" i="11"/>
  <c r="F2348" i="11"/>
  <c r="F2347" i="11"/>
  <c r="F2346" i="11"/>
  <c r="F2345" i="11"/>
  <c r="F2344" i="11"/>
  <c r="F2343" i="11"/>
  <c r="F2342" i="11"/>
  <c r="F2341" i="11"/>
  <c r="F2340" i="11"/>
  <c r="F2339" i="11"/>
  <c r="F2338" i="11"/>
  <c r="F2337" i="11"/>
  <c r="F2336" i="11"/>
  <c r="F2335" i="11"/>
  <c r="F2334" i="11"/>
  <c r="F2333" i="11"/>
  <c r="F2332" i="11"/>
  <c r="F2331" i="11"/>
  <c r="F2330" i="11"/>
  <c r="F2329" i="11"/>
  <c r="F2328" i="11"/>
  <c r="F2327" i="11"/>
  <c r="F2326" i="11"/>
  <c r="F2325" i="11"/>
  <c r="F2324" i="11"/>
  <c r="F2323" i="11"/>
  <c r="F2322" i="11"/>
  <c r="F2321" i="11"/>
  <c r="F2320" i="11"/>
  <c r="F2319" i="11"/>
  <c r="F2318" i="11"/>
  <c r="F2317" i="11"/>
  <c r="F2316" i="11"/>
  <c r="F2315" i="11"/>
  <c r="F2314" i="11"/>
  <c r="F2313" i="11"/>
  <c r="F2312" i="11"/>
  <c r="F2311" i="11"/>
  <c r="F2310" i="11"/>
  <c r="F2309" i="11"/>
  <c r="F2308" i="11"/>
  <c r="F2307" i="11"/>
  <c r="F2306" i="11"/>
  <c r="F2305" i="11"/>
  <c r="F2304" i="11"/>
  <c r="F2303" i="11"/>
  <c r="F2302" i="11"/>
  <c r="F2301" i="11"/>
  <c r="F2300" i="11"/>
  <c r="F2299" i="11"/>
  <c r="F2298" i="11"/>
  <c r="F2297" i="11"/>
  <c r="F2296" i="11"/>
  <c r="F2295" i="11"/>
  <c r="F2294" i="11"/>
  <c r="F2293" i="11"/>
  <c r="F2292" i="11"/>
  <c r="F2291" i="11"/>
  <c r="F2290" i="11"/>
  <c r="F2289" i="11"/>
  <c r="F2288" i="11"/>
  <c r="F2287" i="11"/>
  <c r="F2286" i="11"/>
  <c r="F2285" i="11"/>
  <c r="F2284" i="11"/>
  <c r="F2283" i="11"/>
  <c r="F2282" i="11"/>
  <c r="F2281" i="11"/>
  <c r="F2280" i="11"/>
  <c r="F2279" i="11"/>
  <c r="F2278" i="11"/>
  <c r="F2277" i="11"/>
  <c r="F2276" i="11"/>
  <c r="F2275" i="11"/>
  <c r="F2274" i="11"/>
  <c r="F2273" i="11"/>
  <c r="F2272" i="11"/>
  <c r="F2271" i="11"/>
  <c r="F2270" i="11"/>
  <c r="F2269" i="11"/>
  <c r="F2268" i="11"/>
  <c r="F2267" i="11"/>
  <c r="F2266" i="11"/>
  <c r="F2265" i="11"/>
  <c r="F2264" i="11"/>
  <c r="F2263" i="11"/>
  <c r="F2262" i="11"/>
  <c r="F2261" i="11"/>
  <c r="F2260" i="11"/>
  <c r="F2259" i="11"/>
  <c r="F2258" i="11"/>
  <c r="F2257" i="11"/>
  <c r="F2256" i="11"/>
  <c r="F2255" i="11"/>
  <c r="F2254" i="11"/>
  <c r="F2253" i="11"/>
  <c r="F2252" i="11"/>
  <c r="F2251" i="11"/>
  <c r="F2250" i="11"/>
  <c r="F2249" i="11"/>
  <c r="F2248" i="11"/>
  <c r="F2247" i="11"/>
  <c r="F2246" i="11"/>
  <c r="F2245" i="11"/>
  <c r="F2244" i="11"/>
  <c r="F2243" i="11"/>
  <c r="F2242" i="11"/>
  <c r="F2241" i="11"/>
  <c r="F2240" i="11"/>
  <c r="F2239" i="11"/>
  <c r="F2238" i="11"/>
  <c r="F2237" i="11"/>
  <c r="F2236" i="11"/>
  <c r="F2235" i="11"/>
  <c r="F2234" i="11"/>
  <c r="F2233" i="11"/>
  <c r="F2232" i="11"/>
  <c r="F2231" i="11"/>
  <c r="F2230" i="11"/>
  <c r="F2229" i="11"/>
  <c r="F2228" i="11"/>
  <c r="F2227" i="11"/>
  <c r="F2226" i="11"/>
  <c r="F2225" i="11"/>
  <c r="F2224" i="11"/>
  <c r="F2223" i="11"/>
  <c r="F2222" i="11"/>
  <c r="F2221" i="11"/>
  <c r="F2220" i="11"/>
  <c r="F2219" i="11"/>
  <c r="F2218" i="11"/>
  <c r="F2217" i="11"/>
  <c r="F2216" i="11"/>
  <c r="F2215" i="11"/>
  <c r="F2214" i="11"/>
  <c r="F2213" i="11"/>
  <c r="F2212" i="11"/>
  <c r="F2211" i="11"/>
  <c r="F2210" i="11"/>
  <c r="F2209" i="11"/>
  <c r="F2208" i="11"/>
  <c r="F2207" i="11"/>
  <c r="F2206" i="11"/>
  <c r="F2205" i="11"/>
  <c r="F2204" i="11"/>
  <c r="F2203" i="11"/>
  <c r="F2202" i="11"/>
  <c r="F2201" i="11"/>
  <c r="F2200" i="11"/>
  <c r="F2199" i="11"/>
  <c r="F2198" i="11"/>
  <c r="F2197" i="11"/>
  <c r="F2196" i="11"/>
  <c r="F2195" i="11"/>
  <c r="F2194" i="11"/>
  <c r="F2193" i="11"/>
  <c r="F2192" i="11"/>
  <c r="F2191" i="11"/>
  <c r="F2190" i="11"/>
  <c r="F2189" i="11"/>
  <c r="F2188" i="11"/>
  <c r="F2187" i="11"/>
  <c r="F2186" i="11"/>
  <c r="F2185" i="11"/>
  <c r="F2184" i="11"/>
  <c r="F2183" i="11"/>
  <c r="F2182" i="11"/>
  <c r="F2181" i="11"/>
  <c r="F2180" i="11"/>
  <c r="F2179" i="11"/>
  <c r="F2178" i="11"/>
  <c r="F2177" i="11"/>
  <c r="F2176" i="11"/>
  <c r="F2175" i="11"/>
  <c r="F2174" i="11"/>
  <c r="F2173" i="11"/>
  <c r="F2172" i="11"/>
  <c r="F2171" i="11"/>
  <c r="F2170" i="11"/>
  <c r="F2169" i="11"/>
  <c r="F2168" i="11"/>
  <c r="F2167" i="11"/>
  <c r="F2166" i="11"/>
  <c r="F2165" i="11"/>
  <c r="F2164" i="11"/>
  <c r="F2163" i="11"/>
  <c r="F2162" i="11"/>
  <c r="F2161" i="11"/>
  <c r="F2160" i="11"/>
  <c r="F2159" i="11"/>
  <c r="F2158" i="11"/>
  <c r="F2157" i="11"/>
  <c r="F2156" i="11"/>
  <c r="F2155" i="11"/>
  <c r="F2154" i="11"/>
  <c r="F2153" i="11"/>
  <c r="F2152" i="11"/>
  <c r="F2151" i="11"/>
  <c r="F2150" i="11"/>
  <c r="F2149" i="11"/>
  <c r="F2148" i="11"/>
  <c r="F2147" i="11"/>
  <c r="F2146" i="11"/>
  <c r="F2145" i="11"/>
  <c r="F2144" i="11"/>
  <c r="F2143" i="11"/>
  <c r="F2142" i="11"/>
  <c r="F2141" i="11"/>
  <c r="F2140" i="11"/>
  <c r="F2139" i="11"/>
  <c r="F2138" i="11"/>
  <c r="F2137" i="11"/>
  <c r="F2136" i="11"/>
  <c r="F2135" i="11"/>
  <c r="F2134" i="11"/>
  <c r="F2133" i="11"/>
  <c r="F2132" i="11"/>
  <c r="F2131" i="11"/>
  <c r="F2130" i="11"/>
  <c r="F2129" i="11"/>
  <c r="F2128" i="11"/>
  <c r="F2127" i="11"/>
  <c r="F2126" i="11"/>
  <c r="F2125" i="11"/>
  <c r="F2124" i="11"/>
  <c r="F2123" i="11"/>
  <c r="F2122" i="11"/>
  <c r="F2121" i="11"/>
  <c r="F2120" i="11"/>
  <c r="F2119" i="11"/>
  <c r="F2118" i="11"/>
  <c r="F2117" i="11"/>
  <c r="F2116" i="11"/>
  <c r="F2115" i="11"/>
  <c r="F2114" i="11"/>
  <c r="F2113" i="11"/>
  <c r="F2112" i="11"/>
  <c r="F2111" i="11"/>
  <c r="F2110" i="11"/>
  <c r="F2109" i="11"/>
  <c r="F2108" i="11"/>
  <c r="F2107" i="11"/>
  <c r="F2106" i="11"/>
  <c r="F2105" i="11"/>
  <c r="F2104" i="11"/>
  <c r="F2103" i="11"/>
  <c r="F2102" i="11"/>
  <c r="F2101" i="11"/>
  <c r="F2100" i="11"/>
  <c r="F2099" i="11"/>
  <c r="F2098" i="11"/>
  <c r="F2097" i="11"/>
  <c r="F2096" i="11"/>
  <c r="F2095" i="11"/>
  <c r="F2094" i="11"/>
  <c r="F2093" i="11"/>
  <c r="F2092" i="11"/>
  <c r="F2091" i="11"/>
  <c r="F2090" i="11"/>
  <c r="F2089" i="11"/>
  <c r="F2088" i="11"/>
  <c r="F2087" i="11"/>
  <c r="F2086" i="11"/>
  <c r="F2085" i="11"/>
  <c r="F2084" i="11"/>
  <c r="F2083" i="11"/>
  <c r="F2082" i="11"/>
  <c r="F2081" i="11"/>
  <c r="F2080" i="11"/>
  <c r="F2079" i="11"/>
  <c r="F2078" i="11"/>
  <c r="F2077" i="11"/>
  <c r="F2076" i="11"/>
  <c r="F2075" i="11"/>
  <c r="F2074" i="11"/>
  <c r="F2073" i="11"/>
  <c r="F2072" i="11"/>
  <c r="F2071" i="11"/>
  <c r="F2070" i="11"/>
  <c r="F2069" i="11"/>
  <c r="F2068" i="11"/>
  <c r="F2067" i="11"/>
  <c r="F2066" i="11"/>
  <c r="F2065" i="11"/>
  <c r="F2064" i="11"/>
  <c r="F2063" i="11"/>
  <c r="F2062" i="11"/>
  <c r="F2061" i="11"/>
  <c r="F2060" i="11"/>
  <c r="F2059" i="11"/>
  <c r="F2058" i="11"/>
  <c r="F2057" i="11"/>
  <c r="F2056" i="11"/>
  <c r="F2055" i="11"/>
  <c r="F2054" i="11"/>
  <c r="F2053" i="11"/>
  <c r="F2052" i="11"/>
  <c r="F2051" i="11"/>
  <c r="F2050" i="11"/>
  <c r="F2049" i="11"/>
  <c r="F2048" i="11"/>
  <c r="F2047" i="11"/>
  <c r="F2046" i="11"/>
  <c r="F2045" i="11"/>
  <c r="F2044" i="11"/>
  <c r="F2043" i="11"/>
  <c r="F2042" i="11"/>
  <c r="F2041" i="11"/>
  <c r="F2040" i="11"/>
  <c r="F2039" i="11"/>
  <c r="F2038" i="11"/>
  <c r="F2037" i="11"/>
  <c r="F2036" i="11"/>
  <c r="F2035" i="11"/>
  <c r="F2034" i="11"/>
  <c r="F2033" i="11"/>
  <c r="F2032" i="11"/>
  <c r="F2031" i="11"/>
  <c r="F2030" i="11"/>
  <c r="F2029" i="11"/>
  <c r="F2028" i="11"/>
  <c r="F2027" i="11"/>
  <c r="F2026" i="11"/>
  <c r="F2025" i="11"/>
  <c r="F2024" i="11"/>
  <c r="F2023" i="11"/>
  <c r="F2022" i="11"/>
  <c r="F2021" i="11"/>
  <c r="F2020" i="11"/>
  <c r="F2019" i="11"/>
  <c r="F2018" i="11"/>
  <c r="F2017" i="11"/>
  <c r="F2016" i="11"/>
  <c r="F2015" i="11"/>
  <c r="F2014" i="11"/>
  <c r="F2013" i="11"/>
  <c r="F2012" i="11"/>
  <c r="F2011" i="11"/>
  <c r="F2010" i="11"/>
  <c r="F2009" i="11"/>
  <c r="F2008" i="11"/>
  <c r="F2007" i="11"/>
  <c r="F2006" i="11"/>
  <c r="F2005" i="11"/>
  <c r="F2004" i="11"/>
  <c r="F2003" i="11"/>
  <c r="F2002" i="11"/>
  <c r="F2001" i="11"/>
  <c r="F2000" i="11"/>
  <c r="F1999" i="11"/>
  <c r="F1998" i="11"/>
  <c r="F1997" i="11"/>
  <c r="F1996" i="11"/>
  <c r="F1995" i="11"/>
  <c r="F1994" i="11"/>
  <c r="F1993" i="11"/>
  <c r="F1992" i="11"/>
  <c r="F1991" i="11"/>
  <c r="F1990" i="11"/>
  <c r="F1989" i="11"/>
  <c r="F1988" i="11"/>
  <c r="F1987" i="11"/>
  <c r="F1986" i="11"/>
  <c r="F1985" i="11"/>
  <c r="F1984" i="11"/>
  <c r="F1983" i="11"/>
  <c r="F1982" i="11"/>
  <c r="F1981" i="11"/>
  <c r="F1980" i="11"/>
  <c r="F1979" i="11"/>
  <c r="F1978" i="11"/>
  <c r="F1977" i="11"/>
  <c r="F1976" i="11"/>
  <c r="F1975" i="11"/>
  <c r="F1974" i="11"/>
  <c r="F1973" i="11"/>
  <c r="F1972" i="11"/>
  <c r="F1971" i="11"/>
  <c r="F1970" i="11"/>
  <c r="F1969" i="11"/>
  <c r="F1968" i="11"/>
  <c r="F1967" i="11"/>
  <c r="F1966" i="11"/>
  <c r="F1965" i="11"/>
  <c r="F1964" i="11"/>
  <c r="F1963" i="11"/>
  <c r="F1962" i="11"/>
  <c r="F1961" i="11"/>
  <c r="F1960" i="11"/>
  <c r="F1959" i="11"/>
  <c r="F1958" i="11"/>
  <c r="F1957" i="11"/>
  <c r="F1956" i="11"/>
  <c r="F1955" i="11"/>
  <c r="F1954" i="11"/>
  <c r="F1953" i="11"/>
  <c r="F1952" i="11"/>
  <c r="F1951" i="11"/>
  <c r="F1950" i="11"/>
  <c r="F1949" i="11"/>
  <c r="F1948" i="11"/>
  <c r="F1947" i="11"/>
  <c r="F1946" i="11"/>
  <c r="F1945" i="11"/>
  <c r="F1944" i="11"/>
  <c r="F1943" i="11"/>
  <c r="F1942" i="11"/>
  <c r="F1941" i="11"/>
  <c r="F1940" i="11"/>
  <c r="F1939" i="11"/>
  <c r="F1938" i="11"/>
  <c r="F1937" i="11"/>
  <c r="F1936" i="11"/>
  <c r="F1935" i="11"/>
  <c r="F1934" i="11"/>
  <c r="F1933" i="11"/>
  <c r="F1932" i="11"/>
  <c r="F1931" i="11"/>
  <c r="F1930" i="11"/>
  <c r="F1929" i="11"/>
  <c r="F1928" i="11"/>
  <c r="F1927" i="11"/>
  <c r="F1926" i="11"/>
  <c r="F1925" i="11"/>
  <c r="F1924" i="11"/>
  <c r="F1923" i="11"/>
  <c r="F1922" i="11"/>
  <c r="F1921" i="11"/>
  <c r="F1920" i="11"/>
  <c r="F1919" i="11"/>
  <c r="F1918" i="11"/>
  <c r="F1917" i="11"/>
  <c r="F1916" i="11"/>
  <c r="F1915" i="11"/>
  <c r="F1914" i="11"/>
  <c r="F1913" i="11"/>
  <c r="F1912" i="11"/>
  <c r="F1911" i="11"/>
  <c r="F1910" i="11"/>
  <c r="F1909" i="11"/>
  <c r="F1908" i="11"/>
  <c r="F1907" i="11"/>
  <c r="F1906" i="11"/>
  <c r="F1905" i="11"/>
  <c r="F1904" i="11"/>
  <c r="F1903" i="11"/>
  <c r="F1902" i="11"/>
  <c r="F1901" i="11"/>
  <c r="F1900" i="11"/>
  <c r="F1899" i="11"/>
  <c r="F1898" i="11"/>
  <c r="F1897" i="11"/>
  <c r="F1896" i="11"/>
  <c r="F1895" i="11"/>
  <c r="F1894" i="11"/>
  <c r="F1893" i="11"/>
  <c r="F1892" i="11"/>
  <c r="F1891" i="11"/>
  <c r="F1890" i="11"/>
  <c r="F1889" i="11"/>
  <c r="F1888" i="11"/>
  <c r="F1887" i="11"/>
  <c r="F1886" i="11"/>
  <c r="F1885" i="11"/>
  <c r="F1884" i="11"/>
  <c r="F1883" i="11"/>
  <c r="F1882" i="11"/>
  <c r="F1881" i="11"/>
  <c r="F1880" i="11"/>
  <c r="F1879" i="11"/>
  <c r="F1878" i="11"/>
  <c r="F1877" i="11"/>
  <c r="F1876" i="11"/>
  <c r="F1875" i="11"/>
  <c r="F1874" i="11"/>
  <c r="F1873" i="11"/>
  <c r="F1872" i="11"/>
  <c r="F1871" i="11"/>
  <c r="F1870" i="11"/>
  <c r="F1869" i="11"/>
  <c r="F1868" i="11"/>
  <c r="F1867" i="11"/>
  <c r="F1866" i="11"/>
  <c r="F1865" i="11"/>
  <c r="F1864" i="11"/>
  <c r="F1863" i="11"/>
  <c r="F1862" i="11"/>
  <c r="F1861" i="11"/>
  <c r="F1860" i="11"/>
  <c r="F1859" i="11"/>
  <c r="F1858" i="11"/>
  <c r="F1857" i="11"/>
  <c r="F1856" i="11"/>
  <c r="F1855" i="11"/>
  <c r="F1854" i="11"/>
  <c r="F1853" i="11"/>
  <c r="F1852" i="11"/>
  <c r="F1851" i="11"/>
  <c r="F1850" i="11"/>
  <c r="F1849" i="11"/>
  <c r="F1848" i="11"/>
  <c r="F1847" i="11"/>
  <c r="F1846" i="11"/>
  <c r="F1845" i="11"/>
  <c r="F1844" i="11"/>
  <c r="F1843" i="11"/>
  <c r="F1842" i="11"/>
  <c r="F1841" i="11"/>
  <c r="F1840" i="11"/>
  <c r="F1839" i="11"/>
  <c r="F1838" i="11"/>
  <c r="F1837" i="11"/>
  <c r="F1836" i="11"/>
  <c r="F1835" i="11"/>
  <c r="F1834" i="11"/>
  <c r="F1833" i="11"/>
  <c r="F1832" i="11"/>
  <c r="F1831" i="11"/>
  <c r="F1830" i="11"/>
  <c r="F1829" i="11"/>
  <c r="F1828" i="11"/>
  <c r="F1827" i="11"/>
  <c r="F1826" i="11"/>
  <c r="F1825" i="11"/>
  <c r="F1824" i="11"/>
  <c r="F1823" i="11"/>
  <c r="F1822" i="11"/>
  <c r="F1821" i="11"/>
  <c r="F1820" i="11"/>
  <c r="F1819" i="11"/>
  <c r="F1818" i="11"/>
  <c r="F1817" i="11"/>
  <c r="F1816" i="11"/>
  <c r="F1815" i="11"/>
  <c r="F1814" i="11"/>
  <c r="F1813" i="11"/>
  <c r="F1812" i="11"/>
  <c r="F1811" i="11"/>
  <c r="F1810" i="11"/>
  <c r="F1809" i="11"/>
  <c r="F1808" i="11"/>
  <c r="F1807" i="11"/>
  <c r="F1806" i="11"/>
  <c r="F1805" i="11"/>
  <c r="F1804" i="11"/>
  <c r="F1803" i="11"/>
  <c r="F1802" i="11"/>
  <c r="F1801" i="11"/>
  <c r="F1800" i="11"/>
  <c r="F1799" i="11"/>
  <c r="F1798" i="11"/>
  <c r="F1797" i="11"/>
  <c r="F1796" i="11"/>
  <c r="F1795" i="11"/>
  <c r="F1794" i="11"/>
  <c r="F1793" i="11"/>
  <c r="F1792" i="11"/>
  <c r="F1791" i="11"/>
  <c r="F1790" i="11"/>
  <c r="F1789" i="11"/>
  <c r="F1788" i="11"/>
  <c r="F1787" i="11"/>
  <c r="F1786" i="11"/>
  <c r="F1785" i="11"/>
  <c r="F1784" i="11"/>
  <c r="F1783" i="11"/>
  <c r="F1782" i="11"/>
  <c r="F1781" i="11"/>
  <c r="F1780" i="11"/>
  <c r="F1779" i="11"/>
  <c r="F1778" i="11"/>
  <c r="F1777" i="11"/>
  <c r="F1776" i="11"/>
  <c r="F1775" i="11"/>
  <c r="F1774" i="11"/>
  <c r="F1773" i="11"/>
  <c r="F1772" i="11"/>
  <c r="F1771" i="11"/>
  <c r="F1770" i="11"/>
  <c r="F1769" i="11"/>
  <c r="F1768" i="11"/>
  <c r="F1767" i="11"/>
  <c r="F1766" i="11"/>
  <c r="F1765" i="11"/>
  <c r="F1764" i="11"/>
  <c r="F1763" i="11"/>
  <c r="F1762" i="11"/>
  <c r="F1761" i="11"/>
  <c r="F1760" i="11"/>
  <c r="F1759" i="11"/>
  <c r="F1758" i="11"/>
  <c r="F1757" i="11"/>
  <c r="F1756" i="11"/>
  <c r="F1755" i="11"/>
  <c r="F1754" i="11"/>
  <c r="F1753" i="11"/>
  <c r="F1752" i="11"/>
  <c r="F1751" i="11"/>
  <c r="F1750" i="11"/>
  <c r="F1749" i="11"/>
  <c r="F1748" i="11"/>
  <c r="F1747" i="11"/>
  <c r="F1746" i="11"/>
  <c r="F1745" i="11"/>
  <c r="F1744" i="11"/>
  <c r="F1743" i="11"/>
  <c r="F1742" i="11"/>
  <c r="F1741" i="11"/>
  <c r="F1740" i="11"/>
  <c r="F1739" i="11"/>
  <c r="F1738" i="11"/>
  <c r="F1737" i="11"/>
  <c r="F1736" i="11"/>
  <c r="F1735" i="11"/>
  <c r="F1734" i="11"/>
  <c r="F1733" i="11"/>
  <c r="F1732" i="11"/>
  <c r="F1731" i="11"/>
  <c r="F1730" i="11"/>
  <c r="F1729" i="11"/>
  <c r="F1728" i="11"/>
  <c r="F1727" i="11"/>
  <c r="F1726" i="11"/>
  <c r="F1725" i="11"/>
  <c r="F1724" i="11"/>
  <c r="F1723" i="11"/>
  <c r="F1722" i="11"/>
  <c r="F1721" i="11"/>
  <c r="F1720" i="11"/>
  <c r="F1719" i="11"/>
  <c r="F1718" i="11"/>
  <c r="F1717" i="11"/>
  <c r="F1716" i="11"/>
  <c r="F1715" i="11"/>
  <c r="F1714" i="11"/>
  <c r="F1713" i="11"/>
  <c r="F1712" i="11"/>
  <c r="F1702" i="11"/>
  <c r="F1701" i="11"/>
  <c r="F1700" i="11"/>
  <c r="F1699" i="11"/>
  <c r="F1698" i="11"/>
  <c r="F1697" i="11"/>
  <c r="F1696" i="11"/>
  <c r="F1695" i="11"/>
  <c r="F1694" i="11"/>
  <c r="F1693" i="11"/>
  <c r="F1692" i="11"/>
  <c r="F1691" i="11"/>
  <c r="F1690" i="11"/>
  <c r="F1689" i="11"/>
  <c r="F1688" i="11"/>
  <c r="F1687" i="11"/>
  <c r="F1686" i="11"/>
  <c r="F1685" i="11"/>
  <c r="F1684" i="11"/>
  <c r="F1683" i="11"/>
  <c r="F1682" i="11"/>
  <c r="F1681" i="11"/>
  <c r="F1680" i="11"/>
  <c r="F1679" i="11"/>
  <c r="F1678" i="11"/>
  <c r="F1677" i="11"/>
  <c r="F1676" i="11"/>
  <c r="F1675" i="11"/>
  <c r="F1674" i="11"/>
  <c r="F1673" i="11"/>
  <c r="F1672" i="11"/>
  <c r="F1671" i="11"/>
  <c r="F1670" i="11"/>
  <c r="F1669" i="11"/>
  <c r="F1668" i="11"/>
  <c r="F1667" i="11"/>
  <c r="F1666" i="11"/>
  <c r="F1665" i="11"/>
  <c r="F1664" i="11"/>
  <c r="F1663" i="11"/>
  <c r="F1662" i="11"/>
  <c r="F1661" i="11"/>
  <c r="F1660" i="11"/>
  <c r="F1659" i="11"/>
  <c r="F1658" i="11"/>
  <c r="F1657" i="11"/>
  <c r="F1656" i="11"/>
  <c r="F1655" i="11"/>
  <c r="F1654" i="11"/>
  <c r="F1653" i="11"/>
  <c r="F1652" i="11"/>
  <c r="F1651" i="11"/>
  <c r="F1650" i="11"/>
  <c r="F1649" i="11"/>
  <c r="F1648" i="11"/>
  <c r="F1647" i="11"/>
  <c r="F1646" i="11"/>
  <c r="F1645" i="11"/>
  <c r="F1644" i="11"/>
  <c r="F1643" i="11"/>
  <c r="F1642" i="11"/>
  <c r="F1641" i="11"/>
  <c r="F1640" i="11"/>
  <c r="F1639" i="11"/>
  <c r="F1638" i="11"/>
  <c r="F1637" i="11"/>
  <c r="F1636" i="11"/>
  <c r="F1635" i="11"/>
  <c r="F1634" i="11"/>
  <c r="F1633" i="11"/>
  <c r="F1632" i="11"/>
  <c r="F1631" i="11"/>
  <c r="F1630" i="11"/>
  <c r="F1629" i="11"/>
  <c r="F1628" i="11"/>
  <c r="F1627" i="11"/>
  <c r="F1626" i="11"/>
  <c r="F1625" i="11"/>
  <c r="F1624" i="11"/>
  <c r="F1623" i="11"/>
  <c r="F1622" i="11"/>
  <c r="F1621" i="11"/>
  <c r="F1620" i="11"/>
  <c r="F1619" i="11"/>
  <c r="F1618" i="11"/>
  <c r="F1617" i="11"/>
  <c r="F1616" i="11"/>
  <c r="F1615" i="11"/>
  <c r="F1614" i="11"/>
  <c r="F1613" i="11"/>
  <c r="F1612" i="11"/>
  <c r="F1611" i="11"/>
  <c r="F1610" i="11"/>
  <c r="F1609" i="11"/>
  <c r="F1608" i="11"/>
  <c r="F1607" i="11"/>
  <c r="F1606" i="11"/>
  <c r="F1605" i="11"/>
  <c r="F1604" i="11"/>
  <c r="F1603" i="11"/>
  <c r="F1602" i="11"/>
  <c r="F1601" i="11"/>
  <c r="F1600" i="11"/>
  <c r="F1599" i="11"/>
  <c r="F1598" i="11"/>
  <c r="F1597" i="11"/>
  <c r="F1596" i="11"/>
  <c r="F1595" i="11"/>
  <c r="F1594" i="11"/>
  <c r="F1593" i="11"/>
  <c r="F1592" i="11"/>
  <c r="F1591" i="11"/>
  <c r="F1590" i="11"/>
  <c r="F1589" i="11"/>
  <c r="F1588" i="11"/>
  <c r="F1587" i="11"/>
  <c r="F1586" i="11"/>
  <c r="F1585" i="11"/>
  <c r="F1584" i="11"/>
  <c r="F1583" i="11"/>
  <c r="F1582" i="11"/>
  <c r="F1581" i="11"/>
  <c r="F1580" i="11"/>
  <c r="F1579" i="11"/>
  <c r="F1578" i="11"/>
  <c r="F1577" i="11"/>
  <c r="F1576" i="11"/>
  <c r="F1575" i="11"/>
  <c r="F1574" i="11"/>
  <c r="F1573" i="11"/>
  <c r="F1572" i="11"/>
  <c r="F1571" i="11"/>
  <c r="F1570" i="11"/>
  <c r="F1569" i="11"/>
  <c r="F1568" i="11"/>
  <c r="F1567" i="11"/>
  <c r="F1566" i="11"/>
  <c r="F1565" i="11"/>
  <c r="F1564" i="11"/>
  <c r="F1563" i="11"/>
  <c r="F1562" i="11"/>
  <c r="F1561" i="11"/>
  <c r="F1560" i="11"/>
  <c r="F1559" i="11"/>
  <c r="F1558" i="11"/>
  <c r="F1557" i="11"/>
  <c r="F1556" i="11"/>
  <c r="F1555" i="11"/>
  <c r="F1554" i="11"/>
  <c r="F1553" i="11"/>
  <c r="F1552" i="11"/>
  <c r="F1551" i="11"/>
  <c r="F1550" i="11"/>
  <c r="F1549" i="11"/>
  <c r="F1548" i="11"/>
  <c r="F1547" i="11"/>
  <c r="F1546" i="11"/>
  <c r="F1545" i="11"/>
  <c r="F1544" i="11"/>
  <c r="F1543" i="11"/>
  <c r="F1542" i="11"/>
  <c r="F1541" i="11"/>
  <c r="F1540" i="11"/>
  <c r="F1539" i="11"/>
  <c r="F1538" i="11"/>
  <c r="F1537" i="11"/>
  <c r="F1536" i="11"/>
  <c r="F1535" i="11"/>
  <c r="F1534" i="11"/>
  <c r="F1533" i="11"/>
  <c r="F1532" i="11"/>
  <c r="F1531" i="11"/>
  <c r="F1530" i="11"/>
  <c r="F1529" i="11"/>
  <c r="F1528" i="11"/>
  <c r="F1527" i="11"/>
  <c r="F1526" i="11"/>
  <c r="F1523" i="11"/>
  <c r="F1522" i="11"/>
  <c r="F1521" i="11"/>
  <c r="F1520" i="11"/>
  <c r="F1519" i="11"/>
  <c r="F1518" i="11"/>
  <c r="F1517" i="11"/>
  <c r="F1516" i="11"/>
  <c r="F1515" i="11"/>
  <c r="F1514" i="11"/>
  <c r="F1513" i="11"/>
  <c r="F1512" i="11"/>
  <c r="F1511" i="11"/>
  <c r="F1510" i="11"/>
  <c r="F1509" i="11"/>
  <c r="F1508" i="11"/>
  <c r="F1507" i="11"/>
  <c r="F1506" i="11"/>
  <c r="F1505" i="11"/>
  <c r="F1504" i="11"/>
  <c r="F1503" i="11"/>
  <c r="F1502" i="11"/>
  <c r="F1501" i="11"/>
  <c r="F1500" i="11"/>
  <c r="F1499" i="11"/>
  <c r="F1498" i="11"/>
  <c r="F1497" i="11"/>
  <c r="A1497" i="11"/>
  <c r="F1496" i="11"/>
  <c r="A1496" i="11"/>
  <c r="F1495" i="11"/>
  <c r="A1495" i="11"/>
  <c r="F1494" i="11"/>
  <c r="A1494" i="11"/>
  <c r="F1493" i="11"/>
  <c r="A1493" i="11"/>
  <c r="F1492" i="11"/>
  <c r="A1492" i="11"/>
  <c r="F1491" i="11"/>
  <c r="A1491" i="11"/>
  <c r="F1490" i="11"/>
  <c r="A1490" i="11"/>
  <c r="F1489" i="11"/>
  <c r="A1489" i="11"/>
  <c r="F1488" i="11"/>
  <c r="A1488" i="11"/>
  <c r="F1487" i="11"/>
  <c r="A1487" i="11"/>
  <c r="F1486" i="11"/>
  <c r="A1486" i="11"/>
  <c r="F1485" i="11"/>
  <c r="A1485" i="11"/>
  <c r="F1484" i="11"/>
  <c r="A1484" i="11"/>
  <c r="F1483" i="11"/>
  <c r="A1483" i="11"/>
  <c r="F1482" i="11"/>
  <c r="A1482" i="11"/>
  <c r="F1481" i="11"/>
  <c r="A1481" i="11"/>
  <c r="F1480" i="11"/>
  <c r="A1480" i="11"/>
  <c r="F1479" i="11"/>
  <c r="A1479" i="11"/>
  <c r="F1478" i="11"/>
  <c r="A1478" i="11"/>
  <c r="F1477" i="11"/>
  <c r="A1477" i="11"/>
  <c r="A1476" i="11"/>
  <c r="A1475" i="11"/>
  <c r="A1474" i="11"/>
  <c r="A1473" i="11"/>
  <c r="A1472" i="11"/>
  <c r="A1471" i="11"/>
  <c r="A1470" i="11"/>
  <c r="A1469" i="11"/>
  <c r="F1468" i="11"/>
  <c r="A1468" i="11"/>
  <c r="F1467" i="11"/>
  <c r="A1467" i="11"/>
  <c r="F1466" i="11"/>
  <c r="A1466" i="11"/>
  <c r="F1465" i="11"/>
  <c r="A1465" i="11"/>
  <c r="F1464" i="11"/>
  <c r="A1464" i="11"/>
  <c r="F1463" i="11"/>
  <c r="A1463" i="11"/>
  <c r="F1462" i="11"/>
  <c r="A1462" i="11"/>
  <c r="F1461" i="11"/>
  <c r="A1461" i="11"/>
  <c r="F1460" i="11"/>
  <c r="A1460" i="11"/>
  <c r="F1459" i="11"/>
  <c r="A1459" i="11"/>
  <c r="F1458" i="11"/>
  <c r="A1458" i="11"/>
  <c r="F1457" i="11"/>
  <c r="A1457" i="11"/>
  <c r="F1456" i="11"/>
  <c r="A1456" i="11"/>
  <c r="F1455" i="11"/>
  <c r="A1455" i="11"/>
  <c r="F1454" i="11"/>
  <c r="A1454" i="11"/>
  <c r="F1453" i="11"/>
  <c r="A1453" i="11"/>
  <c r="F1452" i="11"/>
  <c r="A1452" i="11"/>
  <c r="F1451" i="11"/>
  <c r="A1451" i="11"/>
  <c r="F1450" i="11"/>
  <c r="A1450" i="11"/>
  <c r="F1449" i="11"/>
  <c r="A1449" i="11"/>
  <c r="F1448" i="11"/>
  <c r="A1448" i="11"/>
  <c r="F1447" i="11"/>
  <c r="A1447" i="11"/>
  <c r="F1446" i="11"/>
  <c r="A1446" i="11"/>
  <c r="F1445" i="11"/>
  <c r="A1445" i="11"/>
  <c r="F1444" i="11"/>
  <c r="A1444" i="11"/>
  <c r="F1443" i="11"/>
  <c r="A1443" i="11"/>
  <c r="F1442" i="11"/>
  <c r="A1442" i="11"/>
  <c r="F1441" i="11"/>
  <c r="A1441" i="11"/>
  <c r="F1440" i="11"/>
  <c r="A1440" i="11"/>
  <c r="F1439" i="11"/>
  <c r="A1439" i="11"/>
  <c r="F1438" i="11"/>
  <c r="A1438" i="11"/>
  <c r="F1437" i="11"/>
  <c r="A1437" i="11"/>
  <c r="F1436" i="11"/>
  <c r="A1436" i="11"/>
  <c r="F1435" i="11"/>
  <c r="A1435" i="11"/>
  <c r="F1434" i="11"/>
  <c r="A1434" i="11"/>
  <c r="F1433" i="11"/>
  <c r="A1433" i="11"/>
  <c r="F1432" i="11"/>
  <c r="A1432" i="11"/>
  <c r="F1431" i="11"/>
  <c r="A1431" i="11"/>
  <c r="F1430" i="11"/>
  <c r="A1430" i="11"/>
  <c r="F1429" i="11"/>
  <c r="A1429" i="11"/>
  <c r="F1428" i="11"/>
  <c r="A1428" i="11"/>
  <c r="A1427" i="11"/>
  <c r="A1426" i="11"/>
  <c r="F1425" i="11"/>
  <c r="A1425" i="11"/>
  <c r="F1424" i="11"/>
  <c r="A1424" i="11"/>
  <c r="F1423" i="11"/>
  <c r="A1423" i="11"/>
  <c r="F1422" i="11"/>
  <c r="A1422" i="11"/>
  <c r="F1421" i="11"/>
  <c r="A1421" i="11"/>
  <c r="F1420" i="11"/>
  <c r="A1420" i="11"/>
  <c r="F1419" i="11"/>
  <c r="A1419" i="11"/>
  <c r="F1418" i="11"/>
  <c r="A1418" i="11"/>
  <c r="F1417" i="11"/>
  <c r="A1417" i="11"/>
  <c r="F1416" i="11"/>
  <c r="A1416" i="11"/>
  <c r="F1415" i="11"/>
  <c r="A1415" i="11"/>
  <c r="F1414" i="11"/>
  <c r="A1414" i="11"/>
  <c r="F1413" i="11"/>
  <c r="A1413" i="11"/>
  <c r="F1412" i="11"/>
  <c r="A1412" i="11"/>
  <c r="F1411" i="11"/>
  <c r="A1411" i="11"/>
  <c r="F1410" i="11"/>
  <c r="A1410" i="11"/>
  <c r="F1409" i="11"/>
  <c r="A1409" i="11"/>
  <c r="F1408" i="11"/>
  <c r="A1408" i="11"/>
  <c r="F1407" i="11"/>
  <c r="A1407" i="11"/>
  <c r="F1406" i="11"/>
  <c r="A1406" i="11"/>
  <c r="F1405" i="11"/>
  <c r="A1405" i="11"/>
  <c r="F1404" i="11"/>
  <c r="A1404" i="11"/>
  <c r="F1403" i="11"/>
  <c r="A1403" i="11"/>
  <c r="F1402" i="11"/>
  <c r="A1402" i="11"/>
  <c r="F1401" i="11"/>
  <c r="A1401" i="11"/>
  <c r="F1400" i="11"/>
  <c r="A1400" i="11"/>
  <c r="F1399" i="11"/>
  <c r="A1399" i="11"/>
  <c r="F1398" i="11"/>
  <c r="A1398" i="11"/>
  <c r="F1397" i="11"/>
  <c r="A1397" i="11"/>
  <c r="F1396" i="11"/>
  <c r="A1396" i="11"/>
  <c r="F1395" i="11"/>
  <c r="A1395" i="11"/>
  <c r="F1394" i="11"/>
  <c r="A1394" i="11"/>
  <c r="F1393" i="11"/>
  <c r="A1393" i="11"/>
  <c r="F1392" i="11"/>
  <c r="A1392" i="11"/>
  <c r="F1391" i="11"/>
  <c r="A1391" i="11"/>
  <c r="F1390" i="11"/>
  <c r="A1390" i="11"/>
  <c r="F1389" i="11"/>
  <c r="A1389" i="11"/>
  <c r="F1388" i="11"/>
  <c r="A1388" i="11"/>
  <c r="F1387" i="11"/>
  <c r="A1387" i="11"/>
  <c r="F1386" i="11"/>
  <c r="A1386" i="11"/>
  <c r="F1385" i="11"/>
  <c r="A1385" i="11"/>
  <c r="F1384" i="11"/>
  <c r="A1384" i="11"/>
  <c r="F1383" i="11"/>
  <c r="A1383" i="11"/>
  <c r="F1382" i="11"/>
  <c r="A1382" i="11"/>
  <c r="F1381" i="11"/>
  <c r="A1381" i="11"/>
  <c r="F1380" i="11"/>
  <c r="A1380" i="11"/>
  <c r="F1379" i="11"/>
  <c r="A1379" i="11"/>
  <c r="F1378" i="11"/>
  <c r="A1378" i="11"/>
  <c r="F1377" i="11"/>
  <c r="A1377" i="11"/>
  <c r="F1376" i="11"/>
  <c r="A1376" i="11"/>
  <c r="F1375" i="11"/>
  <c r="A1375" i="11"/>
  <c r="F1374" i="11"/>
  <c r="A1374" i="11"/>
  <c r="F1373" i="11"/>
  <c r="A1373" i="11"/>
  <c r="F1372" i="11"/>
  <c r="A1372" i="11"/>
  <c r="F1371" i="11"/>
  <c r="A1371" i="11"/>
  <c r="F1370" i="11"/>
  <c r="A1370" i="11"/>
  <c r="F1369" i="11"/>
  <c r="A1369" i="11"/>
  <c r="F1368" i="11"/>
  <c r="A1368" i="11"/>
  <c r="F1367" i="11"/>
  <c r="A1367" i="11"/>
  <c r="F1366" i="11"/>
  <c r="A1366" i="11"/>
  <c r="F1365" i="11"/>
  <c r="A1365" i="11"/>
  <c r="F1364" i="11"/>
  <c r="A1364" i="11"/>
  <c r="F1363" i="11"/>
  <c r="A1363" i="11"/>
  <c r="F1362" i="11"/>
  <c r="A1362" i="11"/>
  <c r="F1361" i="11"/>
  <c r="A1361" i="11"/>
  <c r="F1360" i="11"/>
  <c r="A1360" i="11"/>
  <c r="F1359" i="11"/>
  <c r="A1359" i="11"/>
  <c r="F1358" i="11"/>
  <c r="A1358" i="11"/>
  <c r="F1357" i="11"/>
  <c r="A1357" i="11"/>
  <c r="F1356" i="11"/>
  <c r="A1356" i="11"/>
  <c r="F1355" i="11"/>
  <c r="A1355" i="11"/>
  <c r="F1354" i="11"/>
  <c r="A1354" i="11"/>
  <c r="F1353" i="11"/>
  <c r="A1353" i="11"/>
  <c r="F1352" i="11"/>
  <c r="A1352" i="11"/>
  <c r="F1351" i="11"/>
  <c r="A1351" i="11"/>
  <c r="F1350" i="11"/>
  <c r="A1350" i="11"/>
  <c r="F1349" i="11"/>
  <c r="A1349" i="11"/>
  <c r="F1348" i="11"/>
  <c r="A1348" i="11"/>
  <c r="F1347" i="11"/>
  <c r="A1347" i="11"/>
  <c r="F1346" i="11"/>
  <c r="A1346" i="11"/>
  <c r="F1345" i="11"/>
  <c r="A1345" i="11"/>
  <c r="F1344" i="11"/>
  <c r="A1344" i="11"/>
  <c r="F1343" i="11"/>
  <c r="A1343" i="11"/>
  <c r="F1342" i="11"/>
  <c r="A1342" i="11"/>
  <c r="F1341" i="11"/>
  <c r="A1341" i="11"/>
  <c r="F1340" i="11"/>
  <c r="A1340" i="11"/>
  <c r="F1339" i="11"/>
  <c r="A1339" i="11"/>
  <c r="F1338" i="11"/>
  <c r="A1338" i="11"/>
  <c r="F1337" i="11"/>
  <c r="A1337" i="11"/>
  <c r="F1336" i="11"/>
  <c r="A1336" i="11"/>
  <c r="F1335" i="11"/>
  <c r="A1335" i="11"/>
  <c r="F1334" i="11"/>
  <c r="A1334" i="11"/>
  <c r="F1333" i="11"/>
  <c r="A1333" i="11"/>
  <c r="F1332" i="11"/>
  <c r="A1332" i="11"/>
  <c r="F1331" i="11"/>
  <c r="A1331" i="11"/>
  <c r="F1330" i="11"/>
  <c r="A1330" i="11"/>
  <c r="F1329" i="11"/>
  <c r="A1329" i="11"/>
  <c r="F1328" i="11"/>
  <c r="A1328" i="11"/>
  <c r="F1327" i="11"/>
  <c r="A1327" i="11"/>
  <c r="F1326" i="11"/>
  <c r="A1326" i="11"/>
  <c r="F1325" i="11"/>
  <c r="A1325" i="11"/>
  <c r="F1324" i="11"/>
  <c r="A1324" i="11"/>
  <c r="F1323" i="11"/>
  <c r="A1323" i="11"/>
  <c r="F1322" i="11"/>
  <c r="A1322" i="11"/>
  <c r="F1321" i="11"/>
  <c r="A1321" i="11"/>
  <c r="F1320" i="11"/>
  <c r="A1320" i="11"/>
  <c r="F1319" i="11"/>
  <c r="A1319" i="11"/>
  <c r="F1318" i="11"/>
  <c r="A1318" i="11"/>
  <c r="F1317" i="11"/>
  <c r="A1317" i="11"/>
  <c r="F1316" i="11"/>
  <c r="A1316" i="11"/>
  <c r="F1315" i="11"/>
  <c r="A1315" i="11"/>
  <c r="F1314" i="11"/>
  <c r="A1314" i="11"/>
  <c r="F1313" i="11"/>
  <c r="A1313" i="11"/>
  <c r="F1312" i="11"/>
  <c r="A1312" i="11"/>
  <c r="F1311" i="11"/>
  <c r="A1311" i="11"/>
  <c r="F1310" i="11"/>
  <c r="A1310" i="11"/>
  <c r="F1309" i="11"/>
  <c r="A1309" i="11"/>
  <c r="F1308" i="11"/>
  <c r="A1308" i="11"/>
  <c r="F1307" i="11"/>
  <c r="A1307" i="11"/>
  <c r="F1306" i="11"/>
  <c r="A1306" i="11"/>
  <c r="F1305" i="11"/>
  <c r="A1305" i="11"/>
  <c r="F1304" i="11"/>
  <c r="A1304" i="11"/>
  <c r="F1303" i="11"/>
  <c r="A1303" i="11"/>
  <c r="F1302" i="11"/>
  <c r="A1302" i="11"/>
  <c r="F1301" i="11"/>
  <c r="A1301" i="11"/>
  <c r="F1300" i="11"/>
  <c r="A1300" i="11"/>
  <c r="F1299" i="11"/>
  <c r="A1299" i="11"/>
  <c r="F1298" i="11"/>
  <c r="A1298" i="11"/>
  <c r="F1297" i="11"/>
  <c r="A1297" i="11"/>
  <c r="F1296" i="11"/>
  <c r="A1296" i="11"/>
  <c r="F1295" i="11"/>
  <c r="A1295" i="11"/>
  <c r="F1294" i="11"/>
  <c r="A1294" i="11"/>
  <c r="F1293" i="11"/>
  <c r="A1293" i="11"/>
  <c r="I1292" i="11"/>
  <c r="F1292" i="11"/>
  <c r="A1292" i="11"/>
  <c r="I1291" i="11"/>
  <c r="F1291" i="11"/>
  <c r="A1291" i="11"/>
  <c r="F1290" i="11"/>
  <c r="A1290" i="11"/>
  <c r="F1289" i="11"/>
  <c r="A1289" i="11"/>
  <c r="F1288" i="11"/>
  <c r="A1288" i="11"/>
  <c r="F1287" i="11"/>
  <c r="A1287" i="11"/>
  <c r="F1286" i="11"/>
  <c r="A1286" i="11"/>
  <c r="F1285" i="11"/>
  <c r="A1285" i="11"/>
  <c r="F1284" i="11"/>
  <c r="A1284" i="11"/>
  <c r="F1283" i="11"/>
  <c r="A1283" i="11"/>
  <c r="F1282" i="11"/>
  <c r="A1282" i="11"/>
  <c r="F1281" i="11"/>
  <c r="A1281" i="11"/>
  <c r="F1280" i="11"/>
  <c r="A1280" i="11"/>
  <c r="F1279" i="11"/>
  <c r="A1279" i="11"/>
  <c r="F1278" i="11"/>
  <c r="A1278" i="11"/>
  <c r="F1277" i="11"/>
  <c r="A1277" i="11"/>
  <c r="F1276" i="11"/>
  <c r="A1276" i="11"/>
  <c r="F1275" i="11"/>
  <c r="A1275" i="11"/>
  <c r="F1274" i="11"/>
  <c r="A1274" i="11"/>
  <c r="F1273" i="11"/>
  <c r="A1273" i="11"/>
  <c r="F1272" i="11"/>
  <c r="A1272" i="11"/>
  <c r="F1271" i="11"/>
  <c r="A1271" i="11"/>
  <c r="F1270" i="11"/>
  <c r="A1270" i="11"/>
  <c r="F1269" i="11"/>
  <c r="A1269" i="11"/>
  <c r="F1268" i="11"/>
  <c r="A1268" i="11"/>
  <c r="F1267" i="11"/>
  <c r="A1267" i="11"/>
  <c r="F1266" i="11"/>
  <c r="A1266" i="11"/>
  <c r="F1265" i="11"/>
  <c r="A1265" i="11"/>
  <c r="F1264" i="11"/>
  <c r="A1264" i="11"/>
  <c r="F1263" i="11"/>
  <c r="A1263" i="11"/>
  <c r="F1262" i="11"/>
  <c r="A1262" i="11"/>
  <c r="F1261" i="11"/>
  <c r="A1261" i="11"/>
  <c r="F1260" i="11"/>
  <c r="A1260" i="11"/>
  <c r="F1259" i="11"/>
  <c r="A1259" i="11"/>
  <c r="F1258" i="11"/>
  <c r="A1258" i="11"/>
  <c r="F1257" i="11"/>
  <c r="A1257" i="11"/>
  <c r="F1256" i="11"/>
  <c r="A1256" i="11"/>
  <c r="F1255" i="11"/>
  <c r="A1255" i="11"/>
  <c r="F1254" i="11"/>
  <c r="A1254" i="11"/>
  <c r="F1253" i="11"/>
  <c r="A1253" i="11"/>
  <c r="F1252" i="11"/>
  <c r="A1252" i="11"/>
  <c r="F1251" i="11"/>
  <c r="A1251" i="11"/>
  <c r="F1250" i="11"/>
  <c r="A1250" i="11"/>
  <c r="F1249" i="11"/>
  <c r="A1249" i="11"/>
  <c r="F1248" i="11"/>
  <c r="A1248" i="11"/>
  <c r="F1247" i="11"/>
  <c r="A1247" i="11"/>
  <c r="F1246" i="11"/>
  <c r="A1246" i="11"/>
  <c r="F1245" i="11"/>
  <c r="A1245" i="11"/>
  <c r="F1244" i="11"/>
  <c r="A1244" i="11"/>
  <c r="F1243" i="11"/>
  <c r="A1243" i="11"/>
  <c r="F1242" i="11"/>
  <c r="A1242" i="11"/>
  <c r="F1241" i="11"/>
  <c r="A1241" i="11"/>
  <c r="F1240" i="11"/>
  <c r="A1240" i="11"/>
  <c r="F1239" i="11"/>
  <c r="A1239" i="11"/>
  <c r="F1238" i="11"/>
  <c r="A1238" i="11"/>
  <c r="F1237" i="11"/>
  <c r="A1237" i="11"/>
  <c r="F1236" i="11"/>
  <c r="A1236" i="11"/>
  <c r="F1235" i="11"/>
  <c r="A1235" i="11"/>
  <c r="F1234" i="11"/>
  <c r="A1234" i="11"/>
  <c r="F1233" i="11"/>
  <c r="A1233" i="11"/>
  <c r="F1232" i="11"/>
  <c r="A1232" i="11"/>
  <c r="F1231" i="11"/>
  <c r="A1231" i="11"/>
  <c r="F1230" i="11"/>
  <c r="A1230" i="11"/>
  <c r="F1229" i="11"/>
  <c r="A1229" i="11"/>
  <c r="F1228" i="11"/>
  <c r="A1228" i="11"/>
  <c r="F1227" i="11"/>
  <c r="A1227" i="11"/>
  <c r="F1226" i="11"/>
  <c r="A1226" i="11"/>
  <c r="F1225" i="11"/>
  <c r="A1225" i="11"/>
  <c r="F1224" i="11"/>
  <c r="A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A1150" i="11"/>
  <c r="F1149" i="11"/>
  <c r="A1149" i="11"/>
  <c r="F1148" i="11"/>
  <c r="A1148" i="11"/>
  <c r="F1147" i="11"/>
  <c r="A1147" i="11"/>
  <c r="F1146" i="11"/>
  <c r="A1146" i="11"/>
  <c r="F1145" i="11"/>
  <c r="A1145" i="11"/>
  <c r="F1144" i="11"/>
  <c r="A1144" i="11"/>
  <c r="F1143" i="11"/>
  <c r="A1143" i="11"/>
  <c r="F1142" i="11"/>
  <c r="A1142" i="11"/>
  <c r="F1141" i="11"/>
  <c r="A1141" i="11"/>
  <c r="F1140" i="11"/>
  <c r="A1140" i="11"/>
  <c r="F1139" i="11"/>
  <c r="A1139" i="11"/>
  <c r="F1138" i="11"/>
  <c r="A1138" i="11"/>
  <c r="F1137" i="11"/>
  <c r="A1137" i="11"/>
  <c r="F1136" i="11"/>
  <c r="A1136" i="11"/>
  <c r="F1135" i="11"/>
  <c r="A1135" i="11"/>
  <c r="F1134" i="11"/>
  <c r="A1134" i="11"/>
  <c r="F1133" i="11"/>
  <c r="A1133" i="11"/>
  <c r="F1132" i="11"/>
  <c r="A1132" i="11"/>
  <c r="F1131" i="11"/>
  <c r="A1131" i="11"/>
  <c r="F1130" i="11"/>
  <c r="A1130" i="11"/>
  <c r="F1129" i="11"/>
  <c r="A1129" i="11"/>
  <c r="F1128" i="11"/>
  <c r="A1128" i="11"/>
  <c r="F1127" i="11"/>
  <c r="A1127" i="11"/>
  <c r="F1126" i="11"/>
  <c r="A1126" i="11"/>
  <c r="F1125" i="11"/>
  <c r="A1125" i="11"/>
  <c r="F1124" i="11"/>
  <c r="A1124" i="11"/>
  <c r="F1123" i="11"/>
  <c r="A1123" i="11"/>
  <c r="F1122" i="11"/>
  <c r="A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3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2" i="11"/>
  <c r="F391" i="11"/>
  <c r="F390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3" i="11"/>
  <c r="F102" i="11"/>
  <c r="F101" i="11"/>
  <c r="F100" i="11"/>
  <c r="F99" i="11"/>
  <c r="F98" i="11"/>
  <c r="F97" i="11"/>
  <c r="F96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D3248" i="9"/>
  <c r="D3230" i="9"/>
  <c r="E3205" i="9"/>
  <c r="D3205" i="9"/>
  <c r="D3123" i="9"/>
  <c r="D3101" i="9"/>
  <c r="D2290" i="9"/>
  <c r="D1946" i="9"/>
  <c r="B1715" i="9"/>
  <c r="C1716" i="9" l="1"/>
  <c r="C1715" i="9"/>
  <c r="K218" i="7"/>
  <c r="H227" i="1"/>
  <c r="I228" i="1" s="1"/>
  <c r="G182" i="17"/>
  <c r="K215" i="3"/>
  <c r="H2944" i="11"/>
  <c r="E3248" i="9"/>
  <c r="K216" i="3"/>
  <c r="L215" i="5"/>
  <c r="H226" i="1"/>
  <c r="M227" i="1" s="1"/>
  <c r="L217" i="5"/>
  <c r="I224" i="1"/>
  <c r="K217" i="7"/>
  <c r="L220" i="5"/>
  <c r="H225" i="1"/>
  <c r="I225" i="1" s="1"/>
  <c r="I222" i="1"/>
  <c r="K217" i="3"/>
  <c r="K218" i="3"/>
  <c r="O222" i="1"/>
  <c r="L218" i="5"/>
  <c r="O226" i="3"/>
  <c r="K224" i="3"/>
  <c r="O226" i="5"/>
  <c r="I223" i="1"/>
  <c r="M223" i="1"/>
  <c r="O223" i="1"/>
  <c r="M225" i="1"/>
  <c r="O226" i="7"/>
  <c r="K224" i="7"/>
  <c r="U225" i="3"/>
  <c r="T226" i="3"/>
  <c r="T224" i="3"/>
  <c r="S223" i="3"/>
  <c r="U223" i="3"/>
  <c r="S222" i="3"/>
  <c r="T223" i="3"/>
  <c r="U227" i="3"/>
  <c r="S226" i="3"/>
  <c r="S225" i="3"/>
  <c r="T225" i="3"/>
  <c r="O226" i="1" l="1"/>
  <c r="M226" i="1"/>
  <c r="I227" i="1"/>
  <c r="O225" i="1"/>
  <c r="I226" i="1"/>
</calcChain>
</file>

<file path=xl/comments1.xml><?xml version="1.0" encoding="utf-8"?>
<comments xmlns="http://schemas.openxmlformats.org/spreadsheetml/2006/main">
  <authors>
    <author>Genilson Santana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Fonte: Gazeta Mercantil- Bolsa de Cereais de S.P (beneficiado, saca 60 kg, CIF/SP, c/ ICMS, agulhinha T2) </t>
        </r>
      </text>
    </comment>
    <comment ref="A444" authorId="0">
      <text>
        <r>
          <rPr>
            <b/>
            <sz val="8"/>
            <color indexed="81"/>
            <rFont val="Tahoma"/>
            <family val="2"/>
          </rPr>
          <t>feriado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45" authorId="0">
      <text>
        <r>
          <rPr>
            <b/>
            <sz val="8"/>
            <color indexed="81"/>
            <rFont val="Tahoma"/>
            <family val="2"/>
          </rPr>
          <t>Bolsa de Cereais não forneceu cotação de sexta-feira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Embrapa</author>
  </authors>
  <commentList>
    <comment ref="F185" authorId="0">
      <text>
        <r>
          <rPr>
            <b/>
            <sz val="9"/>
            <color indexed="81"/>
            <rFont val="Tahoma"/>
            <family val="2"/>
          </rPr>
          <t>Embrapa:
CEPEA não forneceu</t>
        </r>
      </text>
    </comment>
  </commentList>
</comments>
</file>

<file path=xl/sharedStrings.xml><?xml version="1.0" encoding="utf-8"?>
<sst xmlns="http://schemas.openxmlformats.org/spreadsheetml/2006/main" count="2325" uniqueCount="446">
  <si>
    <t>MediaGO</t>
  </si>
  <si>
    <t>MediaMG</t>
  </si>
  <si>
    <t>MediaPR</t>
  </si>
  <si>
    <t>MediaRS</t>
  </si>
  <si>
    <t>MediaSP</t>
  </si>
  <si>
    <t>Média</t>
  </si>
  <si>
    <t>Preço do leite cru - integral ( R$/L)</t>
  </si>
  <si>
    <t>Preço do leite pasteurizado ( R$/L)</t>
  </si>
  <si>
    <t>Preço do leite UHT ( R$/L)</t>
  </si>
  <si>
    <t>Preço do queijo prato (R$/Kg)</t>
  </si>
  <si>
    <t>Preço manteiga (R$/Kg) na embalagem 200 gr</t>
  </si>
  <si>
    <t>Preço queijo mussarela (R$/Kg)</t>
  </si>
  <si>
    <t>Leite UHT - preços diários</t>
  </si>
  <si>
    <t>Período</t>
  </si>
  <si>
    <t>Preço leite UHT no</t>
  </si>
  <si>
    <t>atacado de São Paulo</t>
  </si>
  <si>
    <t>R$/litro</t>
  </si>
  <si>
    <t>n/d</t>
  </si>
  <si>
    <t>-</t>
  </si>
  <si>
    <t>Preço de Queijo Muçarela no Atacado do estado de São Paulo</t>
  </si>
  <si>
    <t>Max</t>
  </si>
  <si>
    <t>Min</t>
  </si>
  <si>
    <t>R$/Kg</t>
  </si>
  <si>
    <t>email</t>
  </si>
  <si>
    <t>MÉDIA NACIONAL</t>
  </si>
  <si>
    <t>Mês</t>
  </si>
  <si>
    <t>Ano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</si>
  <si>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</si>
  <si>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</si>
  <si>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</si>
  <si>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</si>
  <si>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</si>
  <si>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</si>
  <si>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</si>
  <si>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</si>
  <si>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</si>
  <si>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</si>
  <si>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</si>
  <si>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</si>
  <si>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nd</t>
  </si>
  <si>
    <t xml:space="preserve"> </t>
  </si>
  <si>
    <t xml:space="preserve">http://www.cepea.esalq.usp.br/images/leite/informativos/indicador_diario_de_queijo_mucarela_02_12_2016.pdf </t>
  </si>
  <si>
    <t>Preço leite em pó - integral no (sachê 400 gr)</t>
  </si>
  <si>
    <t>Preço do Spot ( R$/L)</t>
  </si>
  <si>
    <t>1 Qz Nov 2018</t>
  </si>
  <si>
    <t>2 Qz Nov 2018</t>
  </si>
  <si>
    <t>1 Qz Dez 2018</t>
  </si>
  <si>
    <t>2 Qz Dez 2018</t>
  </si>
  <si>
    <t>1 Qz Jan 2019</t>
  </si>
  <si>
    <t>2 Qz Out 2018</t>
  </si>
  <si>
    <t>2 Qz Jan 2019</t>
  </si>
  <si>
    <t>1 Qz Fev 2019</t>
  </si>
  <si>
    <t>2 Qz Fev 2019</t>
  </si>
  <si>
    <t>1 Qz Mar 2019</t>
  </si>
  <si>
    <t>2 Qz Mar 2019</t>
  </si>
  <si>
    <t>1 Qz Abr 2019</t>
  </si>
  <si>
    <t>2 Qz Abr 2019</t>
  </si>
  <si>
    <t>MediaRJ</t>
  </si>
  <si>
    <t>1 Qz Mai 2019</t>
  </si>
  <si>
    <t>2 Qz Mai 2019</t>
  </si>
  <si>
    <t>1 Qz Jun 2019</t>
  </si>
  <si>
    <t>2 Qz Jun 2019</t>
  </si>
  <si>
    <t>1 Qz Jul 2019</t>
  </si>
  <si>
    <t>2 Qz Jul 2019</t>
  </si>
  <si>
    <t>1 Qz Ago 2019</t>
  </si>
  <si>
    <t>2 Qz Ago 2019</t>
  </si>
  <si>
    <t>1 Qz Set 2019</t>
  </si>
  <si>
    <t>2 Qz Set 2019</t>
  </si>
  <si>
    <t>1 Qz Out 2019</t>
  </si>
  <si>
    <t>2 Qz Out 2019</t>
  </si>
  <si>
    <t>1 Qz Nov 2019</t>
  </si>
  <si>
    <t>2 Qz Nov 2019</t>
  </si>
  <si>
    <t>Muçarela (R$/Kg)</t>
  </si>
  <si>
    <t>1 Qz Dez 2019</t>
  </si>
  <si>
    <t>2 Qz Dez 2019</t>
  </si>
  <si>
    <t>1 Qz Jan 2020</t>
  </si>
  <si>
    <t>2 Qz Jan 2020</t>
  </si>
  <si>
    <t>Leite em pó fracionado (R$/400g)</t>
  </si>
  <si>
    <t>Leite UHT (R$/L)</t>
  </si>
  <si>
    <t>Semana</t>
  </si>
  <si>
    <t>01</t>
  </si>
  <si>
    <t>02</t>
  </si>
  <si>
    <t>03</t>
  </si>
  <si>
    <t>04</t>
  </si>
  <si>
    <t>27/10 - 02/11</t>
  </si>
  <si>
    <t>03/11 - 09/11</t>
  </si>
  <si>
    <t>10/11 - 16/11</t>
  </si>
  <si>
    <t>17/11 - 23/11</t>
  </si>
  <si>
    <t>24/11 - 30/11</t>
  </si>
  <si>
    <t>01/12 - 07/12</t>
  </si>
  <si>
    <t>08/12 - 14/12</t>
  </si>
  <si>
    <t>15/12 - 21/12</t>
  </si>
  <si>
    <t>22/12 - 28/12</t>
  </si>
  <si>
    <t>29/12 - 04/01</t>
  </si>
  <si>
    <t>05/01 - 11/01</t>
  </si>
  <si>
    <t>12/01 - 18/01</t>
  </si>
  <si>
    <t>19/01 - 25/01</t>
  </si>
  <si>
    <t>Preços médios recebidos pela indústria no estado de São Paulo. Inclui frete e impostos.</t>
  </si>
  <si>
    <t>20/10 - 26/10</t>
  </si>
  <si>
    <t>05</t>
  </si>
  <si>
    <t>26/01 - 01/02</t>
  </si>
  <si>
    <t>1 Qz Fev 2020</t>
  </si>
  <si>
    <t>2 Qz Fev 2020</t>
  </si>
  <si>
    <t>06</t>
  </si>
  <si>
    <t>02/02 - 08/02</t>
  </si>
  <si>
    <t>07</t>
  </si>
  <si>
    <t>09/02 - 15/02</t>
  </si>
  <si>
    <t>1 Qz Mar 2020</t>
  </si>
  <si>
    <t>2 Qz Mar 2020</t>
  </si>
  <si>
    <t>16/02 - 22/02</t>
  </si>
  <si>
    <t>23/02 - 29/02</t>
  </si>
  <si>
    <t>01/03 - 07/03</t>
  </si>
  <si>
    <t>08/03 - 14/03</t>
  </si>
  <si>
    <t>15/03 - 21/03</t>
  </si>
  <si>
    <t>22/03 - 28/03</t>
  </si>
  <si>
    <t>08</t>
  </si>
  <si>
    <t>09</t>
  </si>
  <si>
    <t>10</t>
  </si>
  <si>
    <t>11</t>
  </si>
  <si>
    <t>12</t>
  </si>
  <si>
    <t>13</t>
  </si>
  <si>
    <t>SP (Diário)</t>
  </si>
  <si>
    <t>1 Qz Abr 2020</t>
  </si>
  <si>
    <t>14</t>
  </si>
  <si>
    <t>15</t>
  </si>
  <si>
    <t>29/03 - 04/04</t>
  </si>
  <si>
    <t>05/04 - 11/04</t>
  </si>
  <si>
    <t>16</t>
  </si>
  <si>
    <t>12/04 - 18/04</t>
  </si>
  <si>
    <t>17</t>
  </si>
  <si>
    <t>19/04 - 25/04</t>
  </si>
  <si>
    <t>18</t>
  </si>
  <si>
    <t>26/04 - 02/05</t>
  </si>
  <si>
    <t>2 Qz Abr 2020</t>
  </si>
  <si>
    <t>19</t>
  </si>
  <si>
    <t>20</t>
  </si>
  <si>
    <t>03/05 - 09/05</t>
  </si>
  <si>
    <t>10/05 - 16/05</t>
  </si>
  <si>
    <t>1 Qz Mai 2020</t>
  </si>
  <si>
    <t>2 Qz Mai 2020</t>
  </si>
  <si>
    <t>21</t>
  </si>
  <si>
    <t>17/05 - 23/05</t>
  </si>
  <si>
    <t>22</t>
  </si>
  <si>
    <t>23</t>
  </si>
  <si>
    <t>24/05 - 30/05</t>
  </si>
  <si>
    <t>31/05 - 06/06</t>
  </si>
  <si>
    <t>24</t>
  </si>
  <si>
    <t>25</t>
  </si>
  <si>
    <t>07/06 - 13/06</t>
  </si>
  <si>
    <t>14/06 - 20/06</t>
  </si>
  <si>
    <t>1 Qz Jun 2020</t>
  </si>
  <si>
    <t>2 Qz Jun 2020</t>
  </si>
  <si>
    <t>26</t>
  </si>
  <si>
    <t>21/06 - 27/06</t>
  </si>
  <si>
    <t>27</t>
  </si>
  <si>
    <t>28/06 - 04/07</t>
  </si>
  <si>
    <t>1 Qz Jul 2020</t>
  </si>
  <si>
    <t>2 Qz Jul 2020</t>
  </si>
  <si>
    <t>28</t>
  </si>
  <si>
    <t>29</t>
  </si>
  <si>
    <t>05/07 - 11/07</t>
  </si>
  <si>
    <t>12/07 - 18/07</t>
  </si>
  <si>
    <t>30</t>
  </si>
  <si>
    <t>19/07 - 25/07</t>
  </si>
  <si>
    <t>31</t>
  </si>
  <si>
    <t>26/07 - 01/08</t>
  </si>
  <si>
    <t>1 Qz Ago 2020</t>
  </si>
  <si>
    <t>2 Qz Ago 2020</t>
  </si>
  <si>
    <t>1 Qz Set 2020</t>
  </si>
  <si>
    <t>02/08 - 08/08</t>
  </si>
  <si>
    <t>09/08 - 15/08</t>
  </si>
  <si>
    <t>16/08 - 22/08</t>
  </si>
  <si>
    <t>23/08 - 29/08</t>
  </si>
  <si>
    <t>30/08 - 05/09</t>
  </si>
  <si>
    <t>06/09 - 12/09</t>
  </si>
  <si>
    <t>32</t>
  </si>
  <si>
    <t>33</t>
  </si>
  <si>
    <t>34</t>
  </si>
  <si>
    <t>35</t>
  </si>
  <si>
    <t>36</t>
  </si>
  <si>
    <t>37</t>
  </si>
  <si>
    <t>2 Qz Set 2020</t>
  </si>
  <si>
    <t>38</t>
  </si>
  <si>
    <t>39</t>
  </si>
  <si>
    <t>13/09 - 19/09</t>
  </si>
  <si>
    <t>20/09 - 26/09</t>
  </si>
  <si>
    <t>40</t>
  </si>
  <si>
    <t>41</t>
  </si>
  <si>
    <t>27/09 - 03/10</t>
  </si>
  <si>
    <t>04/10 - 10/10</t>
  </si>
  <si>
    <t>1 Qz Out 2020</t>
  </si>
  <si>
    <t>2 Qz Out 2020</t>
  </si>
  <si>
    <t>42</t>
  </si>
  <si>
    <t>11/10 - 17/10</t>
  </si>
  <si>
    <t>43</t>
  </si>
  <si>
    <t>18/10 - 24/10</t>
  </si>
  <si>
    <t>44</t>
  </si>
  <si>
    <t>25/10 - 31/10</t>
  </si>
  <si>
    <t>1 Qz Nov 2020</t>
  </si>
  <si>
    <t>2 Qz Nov 2020</t>
  </si>
  <si>
    <t>01/11 - 07/11</t>
  </si>
  <si>
    <t>45</t>
  </si>
  <si>
    <t>08/11 - 14/11</t>
  </si>
  <si>
    <t>15/11 - 21/11</t>
  </si>
  <si>
    <t>22/11 - 28/11</t>
  </si>
  <si>
    <t>29/11 - 05/12</t>
  </si>
  <si>
    <t>46</t>
  </si>
  <si>
    <t>47</t>
  </si>
  <si>
    <t>48</t>
  </si>
  <si>
    <t>49</t>
  </si>
  <si>
    <t>1 Qz Dez 2020</t>
  </si>
  <si>
    <t>2 Qz Dez 2020</t>
  </si>
  <si>
    <t>50</t>
  </si>
  <si>
    <t>51</t>
  </si>
  <si>
    <t>52</t>
  </si>
  <si>
    <t>53</t>
  </si>
  <si>
    <t>06/12 - 12/12</t>
  </si>
  <si>
    <t>13/12 - 19/12</t>
  </si>
  <si>
    <t>20/12 - 26/12</t>
  </si>
  <si>
    <t>27/12 - 02/01</t>
  </si>
  <si>
    <t>1 Qz Jan 2021</t>
  </si>
  <si>
    <t>03/01 - 09/01</t>
  </si>
  <si>
    <t>10/01 - 16/01</t>
  </si>
  <si>
    <t>2 Qz Jan 2021</t>
  </si>
  <si>
    <t>1 Qz Fev 2021</t>
  </si>
  <si>
    <t>17/01 - 23/01</t>
  </si>
  <si>
    <t>24/01 - 30/01</t>
  </si>
  <si>
    <t>31/01 - 06/02</t>
  </si>
  <si>
    <t>2 Qz Fev 2021</t>
  </si>
  <si>
    <t>07/02 - 13/02</t>
  </si>
  <si>
    <t>14/02 - 20/02</t>
  </si>
  <si>
    <t>21/02 - 27/02</t>
  </si>
  <si>
    <t>28/02 - 06/03</t>
  </si>
  <si>
    <t>07/03 - 13/03</t>
  </si>
  <si>
    <t>14/03 - 20/03</t>
  </si>
  <si>
    <t>21/03 - 27/03</t>
  </si>
  <si>
    <t>28/03 - 03/04</t>
  </si>
  <si>
    <t>1 Qz Mar 2021</t>
  </si>
  <si>
    <t>2 Qz Mar 2021</t>
  </si>
  <si>
    <t>1 Qz Abr 2021</t>
  </si>
  <si>
    <t>2 Qz Abr 2021</t>
  </si>
  <si>
    <t>04/04 - 10/04</t>
  </si>
  <si>
    <t>11/04 - 17/04</t>
  </si>
  <si>
    <t>18/04 - 24/04</t>
  </si>
  <si>
    <t>25/04 - 01/05</t>
  </si>
  <si>
    <t>02/05 - 08/05</t>
  </si>
  <si>
    <t>09/05 - 15/05</t>
  </si>
  <si>
    <t>16/05 - 22/05</t>
  </si>
  <si>
    <t>23/05 - 29/05</t>
  </si>
  <si>
    <t>30/05 - 05/06</t>
  </si>
  <si>
    <t>1 Qz Mai 2021</t>
  </si>
  <si>
    <t>2 Qz Mai 2021</t>
  </si>
  <si>
    <t>Ofc. Cepea</t>
  </si>
  <si>
    <t>Dif %</t>
  </si>
  <si>
    <t>SP (Sem.)</t>
  </si>
  <si>
    <t>06/06 - 12/06</t>
  </si>
  <si>
    <t>1 Qz Jun 2021</t>
  </si>
  <si>
    <t>2 Qz Jun 2021</t>
  </si>
  <si>
    <t>13/06 - 19/06</t>
  </si>
  <si>
    <t>20/06 - 26/06</t>
  </si>
  <si>
    <t>27/06 - 03/07</t>
  </si>
  <si>
    <t>1 Qz Jul 2021</t>
  </si>
  <si>
    <t>04/07 - 10/07</t>
  </si>
  <si>
    <t>11/07 - 17/07</t>
  </si>
  <si>
    <t>2 Qz Jul 2021</t>
  </si>
  <si>
    <t>18/07 - 24/07</t>
  </si>
  <si>
    <t>1 Qz Ago 2021</t>
  </si>
  <si>
    <t>2 Qz Ago 2021</t>
  </si>
  <si>
    <t>25/07 - 31/07</t>
  </si>
  <si>
    <t>01/08 - 07/08</t>
  </si>
  <si>
    <t>1 Qz Set 2021</t>
  </si>
  <si>
    <t>2 Qz Set 2021</t>
  </si>
  <si>
    <t>08/08 - 14/08</t>
  </si>
  <si>
    <t>15/08 - 21/08</t>
  </si>
  <si>
    <t>22/08 - 28/08</t>
  </si>
  <si>
    <t>29/08 - 04/09</t>
  </si>
  <si>
    <t>05/09 - 11/09</t>
  </si>
  <si>
    <t>12/09 - 18/09</t>
  </si>
  <si>
    <t>19/09 - 25/09</t>
  </si>
  <si>
    <t>1 Qz Out 2021</t>
  </si>
  <si>
    <t>26/09 - 02/10</t>
  </si>
  <si>
    <t>03/10 - 09/10</t>
  </si>
  <si>
    <t>10/10 - 16/10</t>
  </si>
  <si>
    <t>2 Qz Out 2021</t>
  </si>
  <si>
    <t>17/10 - 23/10</t>
  </si>
  <si>
    <t>24/10 - 30/10</t>
  </si>
  <si>
    <t>31/10 - 06/11</t>
  </si>
  <si>
    <t>1 Qz Nov 2021</t>
  </si>
  <si>
    <t>07/11 - 13/11</t>
  </si>
  <si>
    <t>14/11 - 20/11</t>
  </si>
  <si>
    <t>2 Qz Nov 2021</t>
  </si>
  <si>
    <t>21/11 - 27/11</t>
  </si>
  <si>
    <t>Var.</t>
  </si>
  <si>
    <t>%</t>
  </si>
  <si>
    <t>28/11 - 04/12</t>
  </si>
  <si>
    <t>1 Qz Dez 2021</t>
  </si>
  <si>
    <t>05/12 - 11/12</t>
  </si>
  <si>
    <t>12/12 - 18/12</t>
  </si>
  <si>
    <t>2 Qz Dez 2021</t>
  </si>
  <si>
    <t>19/12 - 25/12</t>
  </si>
  <si>
    <t>26/12 - 01/01</t>
  </si>
  <si>
    <t>1 Qz Jan 2022</t>
  </si>
  <si>
    <t>02/01 - 08/01</t>
  </si>
  <si>
    <t>09/01 - 15/01</t>
  </si>
  <si>
    <t>2 Qz Jan 2022</t>
  </si>
  <si>
    <t>16/01 - 22/01</t>
  </si>
  <si>
    <t>23/01 - 29/01</t>
  </si>
  <si>
    <t>https://www.cepea.esalq.usp.br/br/indicador/leite-cru.aspx</t>
  </si>
  <si>
    <t>30/01 - 05/02</t>
  </si>
  <si>
    <t>1 Qz Fev 2022</t>
  </si>
  <si>
    <t>06/02 - 12/02</t>
  </si>
  <si>
    <t>13/02 - 19/02</t>
  </si>
  <si>
    <t>2 Qz Fev 2022</t>
  </si>
  <si>
    <t>20/02 - 26/02</t>
  </si>
  <si>
    <t>1 Qz Mar 2022</t>
  </si>
  <si>
    <t>27/02 - 05/03</t>
  </si>
  <si>
    <t>06/03 - 12/03</t>
  </si>
  <si>
    <t>13/03 - 19/03</t>
  </si>
  <si>
    <t>2 Qz Mar 2022</t>
  </si>
  <si>
    <t>Leite em pó industrial</t>
  </si>
  <si>
    <t>Integral</t>
  </si>
  <si>
    <t>Desnatado</t>
  </si>
  <si>
    <t>Mucarela</t>
  </si>
  <si>
    <t>20/03 - 26/03</t>
  </si>
  <si>
    <t>27/03 - 02/04</t>
  </si>
  <si>
    <t>03/04 - 09/04</t>
  </si>
  <si>
    <t>1 Qz Abr 2022</t>
  </si>
  <si>
    <t>10/04 - 16/04</t>
  </si>
  <si>
    <t>17/04 - 23/04</t>
  </si>
  <si>
    <t>24/04 - 30/04</t>
  </si>
  <si>
    <t>2 Qz Abr 2022</t>
  </si>
  <si>
    <t>1 Qz Mai 2022</t>
  </si>
  <si>
    <t>01/05 - 07/05</t>
  </si>
  <si>
    <t>08/05 - 14/05</t>
  </si>
  <si>
    <t>2 Qz Mai 2022</t>
  </si>
  <si>
    <t>15/05 - 21/05</t>
  </si>
  <si>
    <t>22/05 - 28/05</t>
  </si>
  <si>
    <t>29/05 - 04/06</t>
  </si>
  <si>
    <t>05/06 - 11/06</t>
  </si>
  <si>
    <t>12/06 - 18/06</t>
  </si>
  <si>
    <t>1 Qz Jun 2022</t>
  </si>
  <si>
    <t>2 Qz Jun 2022</t>
  </si>
  <si>
    <t>19/06 - 25/06</t>
  </si>
  <si>
    <t>26/06 - 02/07</t>
  </si>
  <si>
    <t>03/07 - 09/07</t>
  </si>
  <si>
    <t>10/07 - 16/07</t>
  </si>
  <si>
    <t>17/07 - 23/07</t>
  </si>
  <si>
    <t>24/07 - 30/07</t>
  </si>
  <si>
    <t>1 Qz Jul 2022</t>
  </si>
  <si>
    <t>2 Qz Jul 2022</t>
  </si>
  <si>
    <t>31/07 - 06/08</t>
  </si>
  <si>
    <t>1 Qz Ago 2022</t>
  </si>
  <si>
    <t>07/08 - 13/08</t>
  </si>
  <si>
    <t>Segunda Quinzena</t>
  </si>
  <si>
    <t>Média MG</t>
  </si>
  <si>
    <t>14/08 - 20/08</t>
  </si>
  <si>
    <t>2 Qz Ago 2022</t>
  </si>
  <si>
    <t>21/08 - 27/08</t>
  </si>
  <si>
    <t>Queijo</t>
  </si>
  <si>
    <t>28/08 - 03/09</t>
  </si>
  <si>
    <t>1 Qz Set 2022</t>
  </si>
  <si>
    <t>04/09 - 10/09</t>
  </si>
  <si>
    <t>11/09 a 17/09</t>
  </si>
  <si>
    <t>18/09 a 24/09</t>
  </si>
  <si>
    <t>2 Qz Set 2022</t>
  </si>
  <si>
    <t>25/09 a 01/10</t>
  </si>
  <si>
    <t>02/10 a 08/10</t>
  </si>
  <si>
    <t>1 Qz Out 2022</t>
  </si>
  <si>
    <t>09/10 a 15/10</t>
  </si>
  <si>
    <t>16/10 a 22/10</t>
  </si>
  <si>
    <t>2 Qz Out 2022</t>
  </si>
  <si>
    <t>23/10 a 29/10</t>
  </si>
  <si>
    <t>1 Qz Nov 2022</t>
  </si>
  <si>
    <t>30/10 a 05/11</t>
  </si>
  <si>
    <t>06/11 a 12/11</t>
  </si>
  <si>
    <t>13/11 a 19/11</t>
  </si>
  <si>
    <t>2 Qz Nov 2022</t>
  </si>
  <si>
    <t>20/11 a 26/11</t>
  </si>
  <si>
    <t>27/11 a 03/12</t>
  </si>
  <si>
    <t>04/12 a 10/12</t>
  </si>
  <si>
    <t>11/12 a 17/12</t>
  </si>
  <si>
    <t>1 Qz Dez 2022</t>
  </si>
  <si>
    <t>18/12 a 24/12</t>
  </si>
  <si>
    <t>25/12 a 31/12</t>
  </si>
  <si>
    <t>2 Qz Dez 2022</t>
  </si>
  <si>
    <t>1 Qz Jan 2023</t>
  </si>
  <si>
    <t>2 Qz Jan 2023</t>
  </si>
  <si>
    <t>01/01 a 07/01</t>
  </si>
  <si>
    <t>08/01 a 14/01</t>
  </si>
  <si>
    <t>15/01 a 21/01</t>
  </si>
  <si>
    <t>22/01 a 28/01</t>
  </si>
  <si>
    <t>https://www.milkpoint.com.br/mercado/int/indicadores/precosnominais</t>
  </si>
  <si>
    <t>29/01 a 04/02</t>
  </si>
  <si>
    <t>1 Qz Fev 2023</t>
  </si>
  <si>
    <t>2 Qz Fev 2023</t>
  </si>
  <si>
    <t>05/02 a 11/02</t>
  </si>
  <si>
    <t>12/02 a 18/02</t>
  </si>
  <si>
    <t>19/02 a 25/02</t>
  </si>
  <si>
    <t>https://www.cepea.esalq.usp.br/br/indicador/leite-derivados-atacado.aspx</t>
  </si>
  <si>
    <t>Previsão do Modelo</t>
  </si>
  <si>
    <t>Produtor</t>
  </si>
  <si>
    <t>Preço</t>
  </si>
  <si>
    <t>Modelo VAR/VCE</t>
  </si>
  <si>
    <t>Dif. (%) para o real</t>
  </si>
  <si>
    <t>Var. (%) real</t>
  </si>
  <si>
    <t>Var. (%) estimada</t>
  </si>
  <si>
    <t>1 Qz Mar 2023</t>
  </si>
  <si>
    <t>26/02 a 04/03</t>
  </si>
  <si>
    <t>2 Qz Mar 2023</t>
  </si>
  <si>
    <t>05/03 a 11/03</t>
  </si>
  <si>
    <t>12/03 a 18/03</t>
  </si>
  <si>
    <t>19/03 a 25/03</t>
  </si>
  <si>
    <t>26/03 a 01/04</t>
  </si>
  <si>
    <t>1 Qz Abr 2023</t>
  </si>
  <si>
    <t>2 Qz Abr 2023</t>
  </si>
  <si>
    <t>02/04 a 08/04</t>
  </si>
  <si>
    <t>09/04 a 15/04</t>
  </si>
  <si>
    <t>16/04 a 22/04</t>
  </si>
  <si>
    <t>23/04 a 29/04</t>
  </si>
  <si>
    <t>1 Qz Mai 2023</t>
  </si>
  <si>
    <t>30/04 a 06/05</t>
  </si>
  <si>
    <t>07/05 a 13/05</t>
  </si>
  <si>
    <t>2 Qz Mai 2023</t>
  </si>
  <si>
    <t>14/05 a 20/05</t>
  </si>
  <si>
    <t>https://www.milkpoint.com.br/mercado/int/tabelas-graficos/precos</t>
  </si>
  <si>
    <t>21/05 a 27/05</t>
  </si>
  <si>
    <t>28/05 a 03/06</t>
  </si>
  <si>
    <t>04/06 a 10/06</t>
  </si>
  <si>
    <t>1 Qz Jun 2023</t>
  </si>
  <si>
    <t>2 Qz Jun 2023</t>
  </si>
  <si>
    <t>11/06 a 17/06</t>
  </si>
  <si>
    <t>Dados preliminares: resumos semanais Milkpoint Mercado</t>
  </si>
  <si>
    <t>28/06 a 24/06</t>
  </si>
  <si>
    <t>25/06 a 01/07</t>
  </si>
  <si>
    <t>1 Qz Jul 2023</t>
  </si>
  <si>
    <t>02/07 a 08/07</t>
  </si>
  <si>
    <t>09/07 a 15/07</t>
  </si>
  <si>
    <t>2 Qz Jul 2023</t>
  </si>
  <si>
    <t>16/07 a 22/07</t>
  </si>
  <si>
    <t>23/07 a 29/07</t>
  </si>
  <si>
    <t>30/07 a 05/08</t>
  </si>
  <si>
    <t>06/08 a 12/08</t>
  </si>
  <si>
    <t>1 Qz Ago 2023</t>
  </si>
  <si>
    <t>2 Qz Ago 2023</t>
  </si>
  <si>
    <t>13/08 a 19/08</t>
  </si>
  <si>
    <t>20/08 a 26/08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</si>
</sst>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0.000"/>
    <numFmt numFmtId="167" formatCode="0.0000"/>
    <numFmt numFmtId="168" formatCode="#,##0.0000"/>
    <numFmt numFmtId="169" formatCode="0.0"/>
    <numFmt numFmtId="170" formatCode="_(* #,##0.0_);_(* \(#,##0.0\);_(* &quot;-&quot;??_);_(@_)"/>
    <numFmt numFmtId="171" formatCode="0.0%"/>
    <numFmt numFmtId="172" formatCode="#,##0.000"/>
    <numFmt numFmtId="173" formatCode="_ * #,##0.0000_ ;_ * \-#,##0.0000_ ;_ * &quot;-&quot;??_ ;_ @_ "/>
    <numFmt numFmtId="174" formatCode="0.000%"/>
    <numFmt numFmtId="175" formatCode="#,##0.00\ ;&quot; (&quot;#,##0.00\);&quot; -&quot;#\ ;@\ 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8"/>
      <color indexed="55"/>
      <name val="Arial"/>
      <family val="2"/>
    </font>
    <font>
      <sz val="7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17"/>
      <name val="Calibri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indexed="58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1"/>
      <color indexed="8"/>
      <name val="Calibri"/>
      <family val="2"/>
    </font>
    <font>
      <b/>
      <sz val="9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8F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42"/>
      </patternFill>
    </fill>
    <fill>
      <patternFill patternType="solid">
        <fgColor indexed="26"/>
        <bgColor indexed="9"/>
      </patternFill>
    </fill>
    <fill>
      <patternFill patternType="solid">
        <fgColor indexed="11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rgb="FF039B3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8">
    <xf numFmtId="0" fontId="0" fillId="0" borderId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5" fillId="0" borderId="0" applyFont="0" applyFill="0" applyBorder="0" applyAlignment="0" applyProtection="0"/>
    <xf numFmtId="0" fontId="27" fillId="0" borderId="0" applyFill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0" applyNumberFormat="0" applyBorder="0" applyAlignment="0" applyProtection="0"/>
    <xf numFmtId="0" fontId="36" fillId="8" borderId="7" applyNumberFormat="0" applyAlignment="0" applyProtection="0"/>
    <xf numFmtId="0" fontId="37" fillId="9" borderId="8" applyNumberFormat="0" applyAlignment="0" applyProtection="0"/>
    <xf numFmtId="0" fontId="38" fillId="9" borderId="7" applyNumberFormat="0" applyAlignment="0" applyProtection="0"/>
    <xf numFmtId="0" fontId="39" fillId="0" borderId="9" applyNumberFormat="0" applyFill="0" applyAlignment="0" applyProtection="0"/>
    <xf numFmtId="0" fontId="40" fillId="10" borderId="10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4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4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4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11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Fill="0" applyProtection="0"/>
    <xf numFmtId="0" fontId="2" fillId="0" borderId="0"/>
    <xf numFmtId="0" fontId="18" fillId="0" borderId="0" applyFill="0" applyProtection="0"/>
    <xf numFmtId="0" fontId="1" fillId="0" borderId="0"/>
    <xf numFmtId="0" fontId="5" fillId="0" borderId="0"/>
    <xf numFmtId="0" fontId="46" fillId="38" borderId="0" applyNumberFormat="0" applyBorder="0" applyAlignment="0" applyProtection="0"/>
    <xf numFmtId="0" fontId="47" fillId="39" borderId="17" applyNumberFormat="0" applyAlignment="0" applyProtection="0"/>
    <xf numFmtId="0" fontId="48" fillId="0" borderId="18" applyNumberFormat="0" applyFill="0" applyAlignment="0" applyProtection="0"/>
    <xf numFmtId="164" fontId="5" fillId="0" borderId="0" applyFont="0" applyFill="0" applyBorder="0" applyAlignment="0" applyProtection="0"/>
    <xf numFmtId="0" fontId="49" fillId="36" borderId="16" applyNumberFormat="0" applyAlignment="0" applyProtection="0"/>
    <xf numFmtId="0" fontId="50" fillId="36" borderId="0" applyNumberFormat="0" applyBorder="0" applyAlignment="0" applyProtection="0"/>
    <xf numFmtId="0" fontId="5" fillId="0" borderId="0"/>
    <xf numFmtId="0" fontId="5" fillId="37" borderId="19" applyNumberFormat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175" fontId="5" fillId="0" borderId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0" borderId="21" applyNumberFormat="0" applyFill="0" applyAlignment="0" applyProtection="0"/>
    <xf numFmtId="16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  <xf numFmtId="0" fontId="5" fillId="37" borderId="19" applyNumberFormat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175" fontId="5" fillId="0" borderId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76">
    <xf numFmtId="0" fontId="0" fillId="0" borderId="0" xfId="0"/>
    <xf numFmtId="2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10" fillId="2" borderId="0" xfId="0" applyFont="1" applyFill="1"/>
    <xf numFmtId="0" fontId="11" fillId="2" borderId="0" xfId="0" applyFont="1" applyFill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0" fontId="6" fillId="0" borderId="0" xfId="2" applyBorder="1" applyAlignment="1" applyProtection="1"/>
    <xf numFmtId="0" fontId="10" fillId="2" borderId="0" xfId="0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9" fontId="11" fillId="2" borderId="0" xfId="20" applyFont="1" applyFill="1" applyBorder="1"/>
    <xf numFmtId="14" fontId="11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2" fontId="11" fillId="2" borderId="0" xfId="0" applyNumberFormat="1" applyFont="1" applyFill="1" applyAlignment="1">
      <alignment horizontal="right"/>
    </xf>
    <xf numFmtId="2" fontId="11" fillId="2" borderId="0" xfId="0" applyNumberFormat="1" applyFont="1" applyFill="1"/>
    <xf numFmtId="2" fontId="13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4" fontId="11" fillId="0" borderId="0" xfId="0" applyNumberFormat="1" applyFont="1" applyAlignment="1">
      <alignment horizontal="center" vertical="center" shrinkToFit="1"/>
    </xf>
    <xf numFmtId="168" fontId="15" fillId="0" borderId="0" xfId="0" applyNumberFormat="1" applyFont="1" applyAlignment="1">
      <alignment horizontal="right" vertical="center"/>
    </xf>
    <xf numFmtId="167" fontId="11" fillId="2" borderId="0" xfId="0" applyNumberFormat="1" applyFont="1" applyFill="1"/>
    <xf numFmtId="166" fontId="0" fillId="0" borderId="0" xfId="0" applyNumberFormat="1"/>
    <xf numFmtId="0" fontId="7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10" fontId="7" fillId="0" borderId="0" xfId="0" applyNumberFormat="1" applyFont="1" applyAlignment="1">
      <alignment horizontal="center"/>
    </xf>
    <xf numFmtId="0" fontId="6" fillId="0" borderId="0" xfId="2" applyAlignment="1" applyProtection="1"/>
    <xf numFmtId="167" fontId="24" fillId="2" borderId="2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4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167" fontId="24" fillId="2" borderId="0" xfId="0" applyNumberFormat="1" applyFont="1" applyFill="1" applyAlignment="1">
      <alignment horizontal="center"/>
    </xf>
    <xf numFmtId="167" fontId="0" fillId="0" borderId="0" xfId="0" applyNumberFormat="1"/>
    <xf numFmtId="0" fontId="19" fillId="0" borderId="0" xfId="0" applyFont="1" applyAlignment="1">
      <alignment horizontal="left"/>
    </xf>
    <xf numFmtId="2" fontId="2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0" xfId="5"/>
    <xf numFmtId="0" fontId="23" fillId="0" borderId="0" xfId="17"/>
    <xf numFmtId="0" fontId="7" fillId="0" borderId="0" xfId="0" applyFont="1" applyAlignment="1">
      <alignment horizontal="left"/>
    </xf>
    <xf numFmtId="0" fontId="18" fillId="0" borderId="0" xfId="3" applyFont="1"/>
    <xf numFmtId="0" fontId="23" fillId="0" borderId="0" xfId="13"/>
    <xf numFmtId="14" fontId="9" fillId="2" borderId="0" xfId="0" applyNumberFormat="1" applyFont="1" applyFill="1"/>
    <xf numFmtId="14" fontId="9" fillId="2" borderId="1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9" fontId="0" fillId="0" borderId="0" xfId="0" applyNumberFormat="1"/>
    <xf numFmtId="10" fontId="0" fillId="0" borderId="0" xfId="0" applyNumberFormat="1"/>
    <xf numFmtId="167" fontId="7" fillId="0" borderId="0" xfId="0" applyNumberFormat="1" applyFont="1"/>
    <xf numFmtId="169" fontId="7" fillId="0" borderId="0" xfId="0" applyNumberFormat="1" applyFont="1"/>
    <xf numFmtId="2" fontId="0" fillId="0" borderId="0" xfId="0" applyNumberFormat="1" applyAlignment="1">
      <alignment horizontal="right" vertical="top"/>
    </xf>
    <xf numFmtId="165" fontId="0" fillId="0" borderId="0" xfId="1" applyFont="1"/>
    <xf numFmtId="14" fontId="9" fillId="0" borderId="3" xfId="0" applyNumberFormat="1" applyFont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170" fontId="0" fillId="0" borderId="0" xfId="1" applyNumberFormat="1" applyFont="1"/>
    <xf numFmtId="14" fontId="7" fillId="2" borderId="0" xfId="0" applyNumberFormat="1" applyFont="1" applyFill="1" applyAlignment="1">
      <alignment horizontal="center"/>
    </xf>
    <xf numFmtId="14" fontId="7" fillId="0" borderId="0" xfId="0" applyNumberFormat="1" applyFont="1"/>
    <xf numFmtId="167" fontId="6" fillId="2" borderId="0" xfId="2" applyNumberFormat="1" applyFill="1" applyBorder="1" applyAlignment="1" applyProtection="1">
      <alignment horizontal="left"/>
    </xf>
    <xf numFmtId="14" fontId="9" fillId="3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7" fontId="24" fillId="2" borderId="0" xfId="0" applyNumberFormat="1" applyFont="1" applyFill="1" applyAlignment="1">
      <alignment horizontal="center" wrapText="1"/>
    </xf>
    <xf numFmtId="10" fontId="11" fillId="2" borderId="0" xfId="20" applyNumberFormat="1" applyFont="1" applyFill="1" applyBorder="1" applyAlignment="1">
      <alignment horizontal="center"/>
    </xf>
    <xf numFmtId="15" fontId="0" fillId="0" borderId="0" xfId="0" applyNumberFormat="1"/>
    <xf numFmtId="15" fontId="11" fillId="2" borderId="0" xfId="0" applyNumberFormat="1" applyFont="1" applyFill="1"/>
    <xf numFmtId="3" fontId="11" fillId="2" borderId="0" xfId="0" applyNumberFormat="1" applyFont="1" applyFill="1" applyAlignment="1">
      <alignment horizontal="center"/>
    </xf>
    <xf numFmtId="168" fontId="11" fillId="2" borderId="0" xfId="0" applyNumberFormat="1" applyFont="1" applyFill="1"/>
    <xf numFmtId="2" fontId="0" fillId="4" borderId="0" xfId="0" applyNumberFormat="1" applyFill="1" applyAlignment="1">
      <alignment horizontal="center" wrapText="1"/>
    </xf>
    <xf numFmtId="0" fontId="26" fillId="0" borderId="0" xfId="0" applyFont="1"/>
    <xf numFmtId="171" fontId="11" fillId="2" borderId="0" xfId="20" applyNumberFormat="1" applyFont="1" applyFill="1" applyBorder="1" applyAlignment="1">
      <alignment horizontal="center"/>
    </xf>
    <xf numFmtId="9" fontId="11" fillId="2" borderId="0" xfId="2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10" fontId="11" fillId="2" borderId="0" xfId="20" applyNumberFormat="1" applyFont="1" applyFill="1" applyBorder="1"/>
    <xf numFmtId="10" fontId="0" fillId="0" borderId="0" xfId="20" applyNumberFormat="1" applyFont="1"/>
    <xf numFmtId="0" fontId="5" fillId="0" borderId="0" xfId="0" applyFont="1" applyAlignment="1">
      <alignment horizontal="left"/>
    </xf>
    <xf numFmtId="17" fontId="11" fillId="2" borderId="0" xfId="0" quotePrefix="1" applyNumberFormat="1" applyFont="1" applyFill="1"/>
    <xf numFmtId="17" fontId="11" fillId="2" borderId="0" xfId="0" quotePrefix="1" applyNumberFormat="1" applyFont="1" applyFill="1" applyAlignment="1">
      <alignment horizontal="left"/>
    </xf>
    <xf numFmtId="0" fontId="11" fillId="2" borderId="0" xfId="0" quotePrefix="1" applyFont="1" applyFill="1"/>
    <xf numFmtId="171" fontId="11" fillId="2" borderId="0" xfId="20" applyNumberFormat="1" applyFont="1" applyFill="1" applyBorder="1"/>
    <xf numFmtId="171" fontId="0" fillId="0" borderId="0" xfId="20" applyNumberFormat="1" applyFont="1"/>
    <xf numFmtId="1" fontId="0" fillId="0" borderId="0" xfId="0" applyNumberFormat="1"/>
    <xf numFmtId="0" fontId="22" fillId="0" borderId="0" xfId="0" applyFont="1"/>
    <xf numFmtId="2" fontId="22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/>
    </xf>
    <xf numFmtId="167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3" fontId="0" fillId="0" borderId="0" xfId="0" applyNumberFormat="1"/>
    <xf numFmtId="172" fontId="0" fillId="0" borderId="0" xfId="0" applyNumberFormat="1"/>
    <xf numFmtId="172" fontId="5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68" fontId="0" fillId="0" borderId="0" xfId="0" applyNumberFormat="1"/>
    <xf numFmtId="14" fontId="11" fillId="2" borderId="0" xfId="0" applyNumberFormat="1" applyFont="1" applyFill="1"/>
    <xf numFmtId="9" fontId="11" fillId="2" borderId="0" xfId="0" applyNumberFormat="1" applyFont="1" applyFill="1"/>
    <xf numFmtId="173" fontId="11" fillId="2" borderId="0" xfId="1" applyNumberFormat="1" applyFont="1" applyFill="1"/>
    <xf numFmtId="49" fontId="0" fillId="0" borderId="0" xfId="0" applyNumberFormat="1"/>
    <xf numFmtId="2" fontId="0" fillId="0" borderId="0" xfId="20" applyNumberFormat="1" applyFont="1"/>
    <xf numFmtId="168" fontId="11" fillId="2" borderId="0" xfId="0" applyNumberFormat="1" applyFont="1" applyFill="1" applyAlignment="1">
      <alignment horizontal="center"/>
    </xf>
    <xf numFmtId="168" fontId="5" fillId="0" borderId="0" xfId="0" applyNumberFormat="1" applyFont="1"/>
    <xf numFmtId="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11" fillId="2" borderId="0" xfId="0" applyNumberFormat="1" applyFont="1" applyFill="1"/>
    <xf numFmtId="171" fontId="0" fillId="0" borderId="0" xfId="2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0" fontId="11" fillId="2" borderId="0" xfId="0" applyNumberFormat="1" applyFont="1" applyFill="1"/>
    <xf numFmtId="2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24" fillId="2" borderId="0" xfId="20" applyNumberFormat="1" applyFont="1" applyFill="1" applyBorder="1" applyAlignment="1">
      <alignment horizontal="center"/>
    </xf>
    <xf numFmtId="174" fontId="0" fillId="0" borderId="0" xfId="0" applyNumberFormat="1"/>
    <xf numFmtId="0" fontId="0" fillId="0" borderId="15" xfId="0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3" xfId="0" applyNumberFormat="1" applyBorder="1"/>
    <xf numFmtId="0" fontId="0" fillId="0" borderId="22" xfId="0" applyBorder="1"/>
    <xf numFmtId="2" fontId="0" fillId="0" borderId="22" xfId="0" applyNumberFormat="1" applyBorder="1"/>
    <xf numFmtId="0" fontId="8" fillId="40" borderId="22" xfId="0" applyFont="1" applyFill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vertical="center"/>
    </xf>
    <xf numFmtId="0" fontId="0" fillId="0" borderId="26" xfId="0" applyBorder="1"/>
    <xf numFmtId="0" fontId="0" fillId="0" borderId="27" xfId="0" applyBorder="1"/>
    <xf numFmtId="9" fontId="0" fillId="0" borderId="27" xfId="20" applyFont="1" applyBorder="1"/>
    <xf numFmtId="2" fontId="0" fillId="0" borderId="27" xfId="0" applyNumberFormat="1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71" fontId="22" fillId="0" borderId="0" xfId="20" applyNumberFormat="1" applyFont="1"/>
    <xf numFmtId="171" fontId="22" fillId="0" borderId="0" xfId="20" applyNumberFormat="1" applyFont="1" applyAlignment="1">
      <alignment horizontal="center"/>
    </xf>
    <xf numFmtId="171" fontId="22" fillId="0" borderId="22" xfId="2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71" fontId="22" fillId="42" borderId="22" xfId="20" applyNumberFormat="1" applyFont="1" applyFill="1" applyBorder="1" applyAlignment="1">
      <alignment horizontal="center"/>
    </xf>
    <xf numFmtId="9" fontId="11" fillId="2" borderId="0" xfId="20" applyFont="1" applyFill="1"/>
    <xf numFmtId="10" fontId="11" fillId="2" borderId="0" xfId="20" applyNumberFormat="1" applyFont="1" applyFill="1"/>
    <xf numFmtId="165" fontId="22" fillId="0" borderId="0" xfId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5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8" fillId="41" borderId="24" xfId="0" applyFont="1" applyFill="1" applyBorder="1" applyAlignment="1">
      <alignment horizontal="center"/>
    </xf>
    <xf numFmtId="0" fontId="8" fillId="41" borderId="25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</cellXfs>
  <cellStyles count="128">
    <cellStyle name="20% - Ênfase1" xfId="40" builtinId="30" customBuiltin="1"/>
    <cellStyle name="20% - Ênfase2" xfId="44" builtinId="34" customBuiltin="1"/>
    <cellStyle name="20% - Ênfase3" xfId="48" builtinId="38" customBuiltin="1"/>
    <cellStyle name="20% - Ênfase4" xfId="52" builtinId="42" customBuiltin="1"/>
    <cellStyle name="20% - Ênfase5" xfId="56" builtinId="46" customBuiltin="1"/>
    <cellStyle name="20% - Ênfase6" xfId="60" builtinId="50" customBuiltin="1"/>
    <cellStyle name="40% - Ênfase1" xfId="41" builtinId="31" customBuiltin="1"/>
    <cellStyle name="40% - Ênfase2" xfId="45" builtinId="35" customBuiltin="1"/>
    <cellStyle name="40% - Ênfase3" xfId="49" builtinId="39" customBuiltin="1"/>
    <cellStyle name="40% - Ênfase4" xfId="53" builtinId="43" customBuiltin="1"/>
    <cellStyle name="40% - Ênfase5" xfId="57" builtinId="47" customBuiltin="1"/>
    <cellStyle name="40% - Ênfase6" xfId="61" builtinId="51" customBuiltin="1"/>
    <cellStyle name="60% - Ênfase1" xfId="42" builtinId="32" customBuiltin="1"/>
    <cellStyle name="60% - Ênfase2" xfId="46" builtinId="36" customBuiltin="1"/>
    <cellStyle name="60% - Ênfase3" xfId="50" builtinId="40" customBuiltin="1"/>
    <cellStyle name="60% - Ênfase4" xfId="54" builtinId="44" customBuiltin="1"/>
    <cellStyle name="60% - Ênfase5" xfId="58" builtinId="48" customBuiltin="1"/>
    <cellStyle name="60% - Ênfase6" xfId="62" builtinId="52" customBuiltin="1"/>
    <cellStyle name="Bom" xfId="28" builtinId="26" customBuiltin="1"/>
    <cellStyle name="Bom 2" xfId="86"/>
    <cellStyle name="Cálculo" xfId="33" builtinId="22" customBuiltin="1"/>
    <cellStyle name="Célula de Verificação" xfId="35" builtinId="23" customBuiltin="1"/>
    <cellStyle name="Célula de Verificação 2" xfId="87"/>
    <cellStyle name="Célula Vinculada" xfId="34" builtinId="24" customBuiltin="1"/>
    <cellStyle name="Célula Vinculada 2" xfId="88"/>
    <cellStyle name="Comma 2" xfId="89"/>
    <cellStyle name="Comma 2 2" xfId="119"/>
    <cellStyle name="Ênfase1" xfId="39" builtinId="29" customBuiltin="1"/>
    <cellStyle name="Ênfase2" xfId="43" builtinId="33" customBuiltin="1"/>
    <cellStyle name="Ênfase3" xfId="47" builtinId="37" customBuiltin="1"/>
    <cellStyle name="Ênfase4" xfId="51" builtinId="41" customBuiltin="1"/>
    <cellStyle name="Ênfase5" xfId="55" builtinId="45" customBuiltin="1"/>
    <cellStyle name="Ênfase6" xfId="59" builtinId="49" customBuiltin="1"/>
    <cellStyle name="Entrada" xfId="31" builtinId="20" customBuiltin="1"/>
    <cellStyle name="Entrada 2" xfId="90"/>
    <cellStyle name="Hiperlink" xfId="2" builtinId="8"/>
    <cellStyle name="Incorreto" xfId="29" builtinId="27" customBuiltin="1"/>
    <cellStyle name="Neutra" xfId="30" builtinId="28" customBuiltin="1"/>
    <cellStyle name="Neutra 2" xfId="91"/>
    <cellStyle name="Normal" xfId="0" builtinId="0"/>
    <cellStyle name="Normal 10" xfId="63"/>
    <cellStyle name="Normal 10 2" xfId="83"/>
    <cellStyle name="Normal 11" xfId="84"/>
    <cellStyle name="Normal 12" xfId="3"/>
    <cellStyle name="Normal 12 2" xfId="65"/>
    <cellStyle name="Normal 12 3" xfId="103"/>
    <cellStyle name="Normal 14" xfId="4"/>
    <cellStyle name="Normal 14 2" xfId="66"/>
    <cellStyle name="Normal 14 3" xfId="104"/>
    <cellStyle name="Normal 2" xfId="5"/>
    <cellStyle name="Normal 2 2" xfId="67"/>
    <cellStyle name="Normal 2 2 2" xfId="105"/>
    <cellStyle name="Normal 2 3" xfId="120"/>
    <cellStyle name="Normal 2 4" xfId="92"/>
    <cellStyle name="Normal 20" xfId="6"/>
    <cellStyle name="Normal 20 2" xfId="68"/>
    <cellStyle name="Normal 20 3" xfId="106"/>
    <cellStyle name="Normal 23" xfId="7"/>
    <cellStyle name="Normal 23 2" xfId="69"/>
    <cellStyle name="Normal 23 3" xfId="107"/>
    <cellStyle name="Normal 26" xfId="8"/>
    <cellStyle name="Normal 26 2" xfId="70"/>
    <cellStyle name="Normal 26 3" xfId="108"/>
    <cellStyle name="Normal 29" xfId="9"/>
    <cellStyle name="Normal 29 2" xfId="71"/>
    <cellStyle name="Normal 29 3" xfId="109"/>
    <cellStyle name="Normal 3" xfId="10"/>
    <cellStyle name="Normal 3 2" xfId="72"/>
    <cellStyle name="Normal 3 3" xfId="110"/>
    <cellStyle name="Normal 32" xfId="11"/>
    <cellStyle name="Normal 32 2" xfId="73"/>
    <cellStyle name="Normal 32 3" xfId="111"/>
    <cellStyle name="Normal 35" xfId="12"/>
    <cellStyle name="Normal 35 2" xfId="74"/>
    <cellStyle name="Normal 35 3" xfId="112"/>
    <cellStyle name="Normal 38" xfId="13"/>
    <cellStyle name="Normal 38 2" xfId="75"/>
    <cellStyle name="Normal 38 3" xfId="113"/>
    <cellStyle name="Normal 4" xfId="14"/>
    <cellStyle name="Normal 4 2" xfId="127"/>
    <cellStyle name="Normal 43" xfId="15"/>
    <cellStyle name="Normal 43 2" xfId="76"/>
    <cellStyle name="Normal 43 3" xfId="114"/>
    <cellStyle name="Normal 46" xfId="16"/>
    <cellStyle name="Normal 46 2" xfId="77"/>
    <cellStyle name="Normal 46 3" xfId="115"/>
    <cellStyle name="Normal 5" xfId="17"/>
    <cellStyle name="Normal 5 2" xfId="78"/>
    <cellStyle name="Normal 5 3" xfId="116"/>
    <cellStyle name="Normal 6" xfId="18"/>
    <cellStyle name="Normal 6 2" xfId="79"/>
    <cellStyle name="Normal 6 3" xfId="117"/>
    <cellStyle name="Normal 7" xfId="21"/>
    <cellStyle name="Normal 7 2" xfId="81"/>
    <cellStyle name="Normal 7 3" xfId="85"/>
    <cellStyle name="Normal 8" xfId="22"/>
    <cellStyle name="Normal 8 2" xfId="82"/>
    <cellStyle name="Normal 9" xfId="19"/>
    <cellStyle name="Normal 9 2" xfId="80"/>
    <cellStyle name="Normal 9 3" xfId="118"/>
    <cellStyle name="Nota 2" xfId="64"/>
    <cellStyle name="Nota 2 2" xfId="121"/>
    <cellStyle name="Nota 2 3" xfId="93"/>
    <cellStyle name="Percent 2" xfId="94"/>
    <cellStyle name="Percent 2 2" xfId="122"/>
    <cellStyle name="Porcentagem" xfId="20" builtinId="5"/>
    <cellStyle name="Porcentagem 2" xfId="96"/>
    <cellStyle name="Porcentagem 2 2" xfId="124"/>
    <cellStyle name="Porcentagem 3" xfId="95"/>
    <cellStyle name="Porcentagem 3 2" xfId="123"/>
    <cellStyle name="Saída" xfId="32" builtinId="21" customBuiltin="1"/>
    <cellStyle name="Separador de milhares 2" xfId="97"/>
    <cellStyle name="Separador de milhares 2 2" xfId="125"/>
    <cellStyle name="Texto de Aviso" xfId="36" builtinId="11" customBuiltin="1"/>
    <cellStyle name="Texto de Aviso 2" xfId="98"/>
    <cellStyle name="Texto Explicativo" xfId="37" builtinId="53" customBuiltin="1"/>
    <cellStyle name="Título" xfId="23" builtinId="15" customBuiltin="1"/>
    <cellStyle name="Título 1" xfId="24" builtinId="16" customBuiltin="1"/>
    <cellStyle name="Título 1 1" xfId="99"/>
    <cellStyle name="Título 1 1 1" xfId="100"/>
    <cellStyle name="Título 2" xfId="25" builtinId="17" customBuiltin="1"/>
    <cellStyle name="Título 3" xfId="26" builtinId="18" customBuiltin="1"/>
    <cellStyle name="Título 4" xfId="27" builtinId="19" customBuiltin="1"/>
    <cellStyle name="Total" xfId="38" builtinId="25" customBuiltin="1"/>
    <cellStyle name="Total 2" xfId="101"/>
    <cellStyle name="Vírgula" xfId="1" builtinId="3"/>
    <cellStyle name="Vírgula 2" xfId="102"/>
    <cellStyle name="Vírgula 2 2" xfId="126"/>
  </cellStyles>
  <dxfs count="0"/>
  <tableStyles count="0" defaultTableStyle="TableStyleMedium9" defaultPivotStyle="PivotStyleLight16"/>
  <colors>
    <mruColors>
      <color rgb="FF039B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Muçarela (R$/kg)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48698857473721"/>
          <c:y val="0.12586001607122971"/>
          <c:w val="0.84746346276899076"/>
          <c:h val="0.656093900928247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Muçarela_diario!$A$2011:$A$2073</c:f>
              <c:numCache>
                <c:formatCode>m/d/yyyy</c:formatCode>
                <c:ptCount val="6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43654</c:v>
                </c:pt>
                <c:pt idx="6">
                  <c:v>43656</c:v>
                </c:pt>
                <c:pt idx="7">
                  <c:v>43657</c:v>
                </c:pt>
                <c:pt idx="8">
                  <c:v>43658</c:v>
                </c:pt>
                <c:pt idx="9">
                  <c:v>43661</c:v>
                </c:pt>
                <c:pt idx="10">
                  <c:v>43662</c:v>
                </c:pt>
                <c:pt idx="11">
                  <c:v>43663</c:v>
                </c:pt>
                <c:pt idx="12">
                  <c:v>43664</c:v>
                </c:pt>
                <c:pt idx="13">
                  <c:v>43665</c:v>
                </c:pt>
                <c:pt idx="14">
                  <c:v>43668</c:v>
                </c:pt>
                <c:pt idx="15">
                  <c:v>43669</c:v>
                </c:pt>
                <c:pt idx="16">
                  <c:v>43670</c:v>
                </c:pt>
                <c:pt idx="17">
                  <c:v>43671</c:v>
                </c:pt>
                <c:pt idx="18">
                  <c:v>43672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43689</c:v>
                </c:pt>
                <c:pt idx="30">
                  <c:v>43690</c:v>
                </c:pt>
                <c:pt idx="31">
                  <c:v>43691</c:v>
                </c:pt>
                <c:pt idx="32">
                  <c:v>43692</c:v>
                </c:pt>
                <c:pt idx="33">
                  <c:v>43693</c:v>
                </c:pt>
                <c:pt idx="34">
                  <c:v>43696</c:v>
                </c:pt>
                <c:pt idx="35">
                  <c:v>43697</c:v>
                </c:pt>
                <c:pt idx="36">
                  <c:v>43698</c:v>
                </c:pt>
                <c:pt idx="37">
                  <c:v>43699</c:v>
                </c:pt>
                <c:pt idx="38">
                  <c:v>43700</c:v>
                </c:pt>
                <c:pt idx="39">
                  <c:v>43703</c:v>
                </c:pt>
                <c:pt idx="40">
                  <c:v>43704</c:v>
                </c:pt>
                <c:pt idx="41">
                  <c:v>43705</c:v>
                </c:pt>
                <c:pt idx="42">
                  <c:v>43706</c:v>
                </c:pt>
                <c:pt idx="43">
                  <c:v>43707</c:v>
                </c:pt>
                <c:pt idx="44">
                  <c:v>43710</c:v>
                </c:pt>
                <c:pt idx="45">
                  <c:v>43711</c:v>
                </c:pt>
                <c:pt idx="46">
                  <c:v>43712</c:v>
                </c:pt>
                <c:pt idx="47">
                  <c:v>43713</c:v>
                </c:pt>
                <c:pt idx="48">
                  <c:v>43714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43724</c:v>
                </c:pt>
                <c:pt idx="55">
                  <c:v>43725</c:v>
                </c:pt>
                <c:pt idx="56">
                  <c:v>43726</c:v>
                </c:pt>
                <c:pt idx="57">
                  <c:v>43727</c:v>
                </c:pt>
                <c:pt idx="58">
                  <c:v>43728</c:v>
                </c:pt>
                <c:pt idx="59">
                  <c:v>43731</c:v>
                </c:pt>
                <c:pt idx="60">
                  <c:v>43732</c:v>
                </c:pt>
                <c:pt idx="61">
                  <c:v>43733</c:v>
                </c:pt>
                <c:pt idx="62">
                  <c:v>43734</c:v>
                </c:pt>
              </c:numCache>
            </c:numRef>
          </c:cat>
          <c:val>
            <c:numRef>
              <c:f>Muçarela_diario!$E$2011:$E$2073</c:f>
              <c:numCache>
                <c:formatCode>0.0000</c:formatCode>
                <c:ptCount val="63"/>
                <c:pt idx="0">
                  <c:v>17.636600000000001</c:v>
                </c:pt>
                <c:pt idx="1">
                  <c:v>17.666</c:v>
                </c:pt>
                <c:pt idx="2">
                  <c:v>17.776399999999999</c:v>
                </c:pt>
                <c:pt idx="3">
                  <c:v>17.734500000000001</c:v>
                </c:pt>
                <c:pt idx="4">
                  <c:v>17.722000000000001</c:v>
                </c:pt>
                <c:pt idx="5">
                  <c:v>17.632100000000001</c:v>
                </c:pt>
                <c:pt idx="6">
                  <c:v>17.675699999999999</c:v>
                </c:pt>
                <c:pt idx="7">
                  <c:v>17.691600000000001</c:v>
                </c:pt>
                <c:pt idx="8">
                  <c:v>17.709399999999999</c:v>
                </c:pt>
                <c:pt idx="9">
                  <c:v>17.544499999999999</c:v>
                </c:pt>
                <c:pt idx="10">
                  <c:v>17.530999999999999</c:v>
                </c:pt>
                <c:pt idx="11">
                  <c:v>17.655100000000001</c:v>
                </c:pt>
                <c:pt idx="12">
                  <c:v>17.556000000000001</c:v>
                </c:pt>
                <c:pt idx="13">
                  <c:v>17.567900000000002</c:v>
                </c:pt>
                <c:pt idx="14">
                  <c:v>17.598099999999999</c:v>
                </c:pt>
                <c:pt idx="15">
                  <c:v>17.642399999999999</c:v>
                </c:pt>
                <c:pt idx="16">
                  <c:v>17.600999999999999</c:v>
                </c:pt>
                <c:pt idx="17">
                  <c:v>17.484500000000001</c:v>
                </c:pt>
                <c:pt idx="18">
                  <c:v>17.453800000000001</c:v>
                </c:pt>
                <c:pt idx="19">
                  <c:v>17.5321</c:v>
                </c:pt>
                <c:pt idx="20">
                  <c:v>17.5471</c:v>
                </c:pt>
                <c:pt idx="21">
                  <c:v>17.5471</c:v>
                </c:pt>
                <c:pt idx="22">
                  <c:v>17.539400000000001</c:v>
                </c:pt>
                <c:pt idx="23">
                  <c:v>17.683599999999998</c:v>
                </c:pt>
                <c:pt idx="24">
                  <c:v>17.743600000000001</c:v>
                </c:pt>
                <c:pt idx="25">
                  <c:v>17.790299999999998</c:v>
                </c:pt>
                <c:pt idx="26">
                  <c:v>17.734999999999999</c:v>
                </c:pt>
                <c:pt idx="27">
                  <c:v>17.696999999999999</c:v>
                </c:pt>
                <c:pt idx="28">
                  <c:v>17.75</c:v>
                </c:pt>
                <c:pt idx="29">
                  <c:v>17.863499999999998</c:v>
                </c:pt>
                <c:pt idx="30">
                  <c:v>17.848199999999999</c:v>
                </c:pt>
                <c:pt idx="31">
                  <c:v>17.7285</c:v>
                </c:pt>
                <c:pt idx="32">
                  <c:v>17.542000000000002</c:v>
                </c:pt>
                <c:pt idx="33">
                  <c:v>17.647099999999998</c:v>
                </c:pt>
                <c:pt idx="34">
                  <c:v>17.549900000000001</c:v>
                </c:pt>
                <c:pt idx="35">
                  <c:v>17.599699999999999</c:v>
                </c:pt>
                <c:pt idx="36">
                  <c:v>17.5031</c:v>
                </c:pt>
                <c:pt idx="37">
                  <c:v>17.499199999999998</c:v>
                </c:pt>
                <c:pt idx="38">
                  <c:v>17.533899999999999</c:v>
                </c:pt>
                <c:pt idx="39">
                  <c:v>17.456800000000001</c:v>
                </c:pt>
                <c:pt idx="40">
                  <c:v>17.439399999999999</c:v>
                </c:pt>
                <c:pt idx="41">
                  <c:v>17.253599999999999</c:v>
                </c:pt>
                <c:pt idx="42">
                  <c:v>17.165900000000001</c:v>
                </c:pt>
                <c:pt idx="43">
                  <c:v>17.1233</c:v>
                </c:pt>
                <c:pt idx="44">
                  <c:v>17.096399999999999</c:v>
                </c:pt>
                <c:pt idx="45">
                  <c:v>17.115400000000001</c:v>
                </c:pt>
                <c:pt idx="46">
                  <c:v>17.078800000000001</c:v>
                </c:pt>
                <c:pt idx="47">
                  <c:v>17.1494</c:v>
                </c:pt>
                <c:pt idx="48">
                  <c:v>17.068000000000001</c:v>
                </c:pt>
                <c:pt idx="49">
                  <c:v>16.997199999999999</c:v>
                </c:pt>
                <c:pt idx="50">
                  <c:v>16.9862</c:v>
                </c:pt>
                <c:pt idx="51">
                  <c:v>16.984000000000002</c:v>
                </c:pt>
                <c:pt idx="52">
                  <c:v>16.9451</c:v>
                </c:pt>
                <c:pt idx="53">
                  <c:v>17.002300000000002</c:v>
                </c:pt>
                <c:pt idx="54">
                  <c:v>16.846800000000002</c:v>
                </c:pt>
                <c:pt idx="55">
                  <c:v>16.990500000000001</c:v>
                </c:pt>
                <c:pt idx="56">
                  <c:v>16.877700000000001</c:v>
                </c:pt>
                <c:pt idx="57">
                  <c:v>16.915099999999999</c:v>
                </c:pt>
                <c:pt idx="58">
                  <c:v>16.8383</c:v>
                </c:pt>
                <c:pt idx="59">
                  <c:v>16.7544</c:v>
                </c:pt>
                <c:pt idx="60">
                  <c:v>16.834199999999999</c:v>
                </c:pt>
                <c:pt idx="61">
                  <c:v>16.817</c:v>
                </c:pt>
                <c:pt idx="62">
                  <c:v>16.781199999999998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60-4F40-8700-E259477E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96576"/>
        <c:axId val="164298112"/>
      </c:lineChart>
      <c:dateAx>
        <c:axId val="16429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pt-BR"/>
          </a:p>
        </c:txPr>
        <c:crossAx val="164298112"/>
        <c:crosses val="autoZero"/>
        <c:auto val="1"/>
        <c:lblOffset val="100"/>
        <c:baseTimeUnit val="days"/>
        <c:majorUnit val="7"/>
        <c:majorTimeUnit val="days"/>
      </c:dateAx>
      <c:valAx>
        <c:axId val="16429811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429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82825</xdr:colOff>
      <xdr:row>2053</xdr:row>
      <xdr:rowOff>32301</xdr:rowOff>
    </xdr:from>
    <xdr:to>
      <xdr:col>15</xdr:col>
      <xdr:colOff>107673</xdr:colOff>
      <xdr:row>2072</xdr:row>
      <xdr:rowOff>124238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o%20Le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mensais - Liquido (R$)"/>
      <sheetName val="dados mensais -Liquido(R$)defl "/>
      <sheetName val="dados mensais - Liquido (US$)"/>
      <sheetName val="dados mensais - Bruto (US$)"/>
      <sheetName val="dados trimestrais - R$"/>
      <sheetName val="dados anuais - R$"/>
      <sheetName val="Maximo"/>
      <sheetName val="Minimo"/>
      <sheetName val="Medio"/>
      <sheetName val="Medio liq"/>
      <sheetName val="Preco Leite"/>
      <sheetName val="#REF"/>
      <sheetName val="dados mensais - Bruto (R$)"/>
      <sheetName val="dados mensais - Bruto (R$) defl"/>
      <sheetName val="receita - produtor"/>
    </sheetNames>
    <sheetDataSet>
      <sheetData sheetId="0">
        <row r="218">
          <cell r="I218">
            <v>2.8481000000000001</v>
          </cell>
        </row>
        <row r="219">
          <cell r="I219">
            <v>2.6966999999999999</v>
          </cell>
        </row>
        <row r="220">
          <cell r="I220">
            <v>2.5286</v>
          </cell>
        </row>
        <row r="221">
          <cell r="I221">
            <v>2.5213999999999999</v>
          </cell>
        </row>
        <row r="222">
          <cell r="I222">
            <v>2.6619000000000002</v>
          </cell>
        </row>
        <row r="223">
          <cell r="I223">
            <v>2.7275999999999998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lkpoint.com.br/mercado/int/indicadores/precosnominai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pea.esalq.usp.br/images/leite/informativos/indicador_diario_de_queijo_mucarela_02_12_201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pea.esalq.usp.br/br/indicador/leite-cru.aspx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pea.esalq.usp.br/br/indicador/leite-derivados-atacado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L65365"/>
  <sheetViews>
    <sheetView showGridLines="0" zoomScale="130" zoomScaleNormal="130" workbookViewId="0">
      <pane xSplit="1" ySplit="5" topLeftCell="B3342" activePane="bottomRight" state="frozen"/>
      <selection pane="topRight" activeCell="B1" sqref="B1"/>
      <selection pane="bottomLeft" activeCell="A6" sqref="A6"/>
      <selection pane="bottomRight" activeCell="B3356" sqref="B3356"/>
    </sheetView>
  </sheetViews>
  <sheetFormatPr defaultColWidth="7.85546875" defaultRowHeight="11.25" x14ac:dyDescent="0.2"/>
  <cols>
    <col min="1" max="1" width="11.85546875" style="11" customWidth="1"/>
    <col min="2" max="2" width="17.85546875" style="41" customWidth="1"/>
    <col min="3" max="3" width="17.85546875" style="9" customWidth="1"/>
    <col min="4" max="4" width="9.140625" style="10" bestFit="1" customWidth="1"/>
    <col min="5" max="5" width="8.7109375" style="11" bestFit="1" customWidth="1"/>
    <col min="6" max="7" width="14.140625" style="11" bestFit="1" customWidth="1"/>
    <col min="8" max="8" width="15.5703125" style="9" customWidth="1"/>
    <col min="9" max="16384" width="7.85546875" style="11"/>
  </cols>
  <sheetData>
    <row r="1" spans="1:12" ht="12.75" x14ac:dyDescent="0.2">
      <c r="A1" s="8" t="s">
        <v>12</v>
      </c>
      <c r="B1" s="36"/>
      <c r="C1" s="9" t="s">
        <v>23</v>
      </c>
      <c r="H1" s="11"/>
      <c r="I1" s="12"/>
    </row>
    <row r="2" spans="1:12" x14ac:dyDescent="0.2">
      <c r="B2" s="36"/>
      <c r="H2" s="11"/>
    </row>
    <row r="3" spans="1:12" x14ac:dyDescent="0.2">
      <c r="A3" s="13" t="s">
        <v>13</v>
      </c>
      <c r="B3" s="37" t="s">
        <v>14</v>
      </c>
      <c r="C3" s="168" t="s">
        <v>292</v>
      </c>
      <c r="D3" s="11"/>
      <c r="F3" s="13"/>
      <c r="H3" s="13"/>
    </row>
    <row r="4" spans="1:12" ht="12.75" x14ac:dyDescent="0.2">
      <c r="A4" s="8"/>
      <c r="B4" s="37" t="s">
        <v>15</v>
      </c>
      <c r="C4" s="168"/>
      <c r="D4" s="74"/>
      <c r="F4" s="13"/>
      <c r="G4" s="13"/>
      <c r="H4" s="13"/>
    </row>
    <row r="5" spans="1:12" x14ac:dyDescent="0.2">
      <c r="A5" s="8"/>
      <c r="B5" s="37" t="s">
        <v>16</v>
      </c>
      <c r="C5" s="13" t="s">
        <v>293</v>
      </c>
      <c r="D5" s="14"/>
      <c r="F5" s="13"/>
      <c r="G5" s="13"/>
      <c r="H5" s="8"/>
    </row>
    <row r="6" spans="1:12" x14ac:dyDescent="0.2">
      <c r="A6" s="53">
        <v>40301</v>
      </c>
      <c r="B6" s="38">
        <v>1.7864</v>
      </c>
      <c r="F6" s="9"/>
      <c r="G6" s="9"/>
    </row>
    <row r="7" spans="1:12" x14ac:dyDescent="0.2">
      <c r="A7" s="53">
        <v>40302</v>
      </c>
      <c r="B7" s="38">
        <v>1.7725</v>
      </c>
      <c r="C7" s="134">
        <f t="shared" ref="C7:C70" si="0">B7/B6 - 1</f>
        <v>-7.7810120913569536E-3</v>
      </c>
      <c r="D7" s="14"/>
      <c r="F7" s="13"/>
      <c r="G7" s="13"/>
      <c r="H7" s="13"/>
    </row>
    <row r="8" spans="1:12" x14ac:dyDescent="0.2">
      <c r="A8" s="53">
        <v>40303</v>
      </c>
      <c r="B8" s="38">
        <v>1.7608999999999999</v>
      </c>
      <c r="C8" s="134">
        <f t="shared" si="0"/>
        <v>-6.5444287729196082E-3</v>
      </c>
      <c r="H8" s="11"/>
    </row>
    <row r="9" spans="1:12" x14ac:dyDescent="0.2">
      <c r="A9" s="53">
        <v>40304</v>
      </c>
      <c r="B9" s="38">
        <v>1.7526999999999999</v>
      </c>
      <c r="C9" s="134">
        <f t="shared" si="0"/>
        <v>-4.6567096371173955E-3</v>
      </c>
      <c r="H9" s="15"/>
    </row>
    <row r="10" spans="1:12" x14ac:dyDescent="0.2">
      <c r="A10" s="53">
        <v>40305</v>
      </c>
      <c r="B10" s="38">
        <v>1.7431000000000001</v>
      </c>
      <c r="C10" s="134">
        <f t="shared" si="0"/>
        <v>-5.4772636503679362E-3</v>
      </c>
      <c r="H10" s="15"/>
    </row>
    <row r="11" spans="1:12" x14ac:dyDescent="0.2">
      <c r="A11" s="53">
        <v>40308</v>
      </c>
      <c r="B11" s="38">
        <v>1.7418</v>
      </c>
      <c r="C11" s="134">
        <f t="shared" si="0"/>
        <v>-7.4579771671168249E-4</v>
      </c>
      <c r="H11" s="15"/>
    </row>
    <row r="12" spans="1:12" x14ac:dyDescent="0.2">
      <c r="A12" s="53">
        <v>40309</v>
      </c>
      <c r="B12" s="38">
        <v>1.7557</v>
      </c>
      <c r="C12" s="134">
        <f t="shared" si="0"/>
        <v>7.9802503157653248E-3</v>
      </c>
      <c r="I12" s="13"/>
      <c r="J12" s="13"/>
      <c r="K12" s="13"/>
      <c r="L12" s="13"/>
    </row>
    <row r="13" spans="1:12" x14ac:dyDescent="0.2">
      <c r="A13" s="53">
        <v>40310</v>
      </c>
      <c r="B13" s="38">
        <v>1.7535000000000001</v>
      </c>
      <c r="C13" s="134">
        <f t="shared" si="0"/>
        <v>-1.2530614569686849E-3</v>
      </c>
      <c r="I13" s="13"/>
      <c r="J13" s="13"/>
      <c r="K13" s="13"/>
      <c r="L13" s="13"/>
    </row>
    <row r="14" spans="1:12" x14ac:dyDescent="0.2">
      <c r="A14" s="53">
        <v>40311</v>
      </c>
      <c r="B14" s="38">
        <v>1.7615000000000001</v>
      </c>
      <c r="C14" s="134">
        <f t="shared" si="0"/>
        <v>4.5623039635016571E-3</v>
      </c>
      <c r="H14" s="15"/>
    </row>
    <row r="15" spans="1:12" x14ac:dyDescent="0.2">
      <c r="A15" s="53">
        <v>40312</v>
      </c>
      <c r="B15" s="38">
        <v>1.7517</v>
      </c>
      <c r="C15" s="134">
        <f t="shared" si="0"/>
        <v>-5.563440249787166E-3</v>
      </c>
      <c r="H15" s="15"/>
    </row>
    <row r="16" spans="1:12" x14ac:dyDescent="0.2">
      <c r="A16" s="53">
        <v>40315</v>
      </c>
      <c r="B16" s="38">
        <v>1.7521</v>
      </c>
      <c r="C16" s="134">
        <f t="shared" si="0"/>
        <v>2.2834960324247255E-4</v>
      </c>
      <c r="H16" s="15"/>
    </row>
    <row r="17" spans="1:8" x14ac:dyDescent="0.2">
      <c r="A17" s="53">
        <v>40316</v>
      </c>
      <c r="B17" s="38">
        <v>1.714</v>
      </c>
      <c r="C17" s="134">
        <f t="shared" si="0"/>
        <v>-2.1745334170424124E-2</v>
      </c>
      <c r="H17" s="15"/>
    </row>
    <row r="18" spans="1:8" x14ac:dyDescent="0.2">
      <c r="A18" s="53">
        <v>40317</v>
      </c>
      <c r="B18" s="38">
        <v>1.7110000000000001</v>
      </c>
      <c r="C18" s="134">
        <f t="shared" si="0"/>
        <v>-1.7502917152858455E-3</v>
      </c>
      <c r="H18" s="15"/>
    </row>
    <row r="19" spans="1:8" x14ac:dyDescent="0.2">
      <c r="A19" s="53">
        <v>40318</v>
      </c>
      <c r="B19" s="38">
        <v>1.6950000000000001</v>
      </c>
      <c r="C19" s="134">
        <f t="shared" si="0"/>
        <v>-9.3512565751022736E-3</v>
      </c>
      <c r="H19" s="15"/>
    </row>
    <row r="20" spans="1:8" x14ac:dyDescent="0.2">
      <c r="A20" s="53">
        <v>40319</v>
      </c>
      <c r="B20" s="38">
        <v>1.6971000000000001</v>
      </c>
      <c r="C20" s="134">
        <f t="shared" si="0"/>
        <v>1.2389380530972716E-3</v>
      </c>
    </row>
    <row r="21" spans="1:8" x14ac:dyDescent="0.2">
      <c r="A21" s="53">
        <v>40322</v>
      </c>
      <c r="B21" s="38">
        <v>1.7031000000000001</v>
      </c>
      <c r="C21" s="134">
        <f t="shared" si="0"/>
        <v>3.535442814212475E-3</v>
      </c>
      <c r="H21" s="15"/>
    </row>
    <row r="22" spans="1:8" x14ac:dyDescent="0.2">
      <c r="A22" s="53">
        <v>40323</v>
      </c>
      <c r="B22" s="38">
        <v>1.6803999999999999</v>
      </c>
      <c r="C22" s="134">
        <f t="shared" si="0"/>
        <v>-1.3328636016675555E-2</v>
      </c>
      <c r="H22" s="15"/>
    </row>
    <row r="23" spans="1:8" x14ac:dyDescent="0.2">
      <c r="A23" s="53">
        <v>40324</v>
      </c>
      <c r="B23" s="38">
        <v>1.6802999999999999</v>
      </c>
      <c r="C23" s="134">
        <f t="shared" si="0"/>
        <v>-5.9509640561783428E-5</v>
      </c>
    </row>
    <row r="24" spans="1:8" x14ac:dyDescent="0.2">
      <c r="A24" s="53">
        <v>40325</v>
      </c>
      <c r="B24" s="38">
        <v>1.6869000000000001</v>
      </c>
      <c r="C24" s="134">
        <f t="shared" si="0"/>
        <v>3.927870023210156E-3</v>
      </c>
    </row>
    <row r="25" spans="1:8" x14ac:dyDescent="0.2">
      <c r="A25" s="53">
        <v>40326</v>
      </c>
      <c r="B25" s="38">
        <v>1.6675</v>
      </c>
      <c r="C25" s="134">
        <f t="shared" si="0"/>
        <v>-1.1500385322188666E-2</v>
      </c>
      <c r="H25" s="15"/>
    </row>
    <row r="26" spans="1:8" x14ac:dyDescent="0.2">
      <c r="A26" s="53">
        <v>40329</v>
      </c>
      <c r="B26" s="38">
        <v>1.6605000000000001</v>
      </c>
      <c r="C26" s="134">
        <f t="shared" si="0"/>
        <v>-4.1979010494751501E-3</v>
      </c>
      <c r="H26" s="15"/>
    </row>
    <row r="27" spans="1:8" x14ac:dyDescent="0.2">
      <c r="A27" s="53">
        <v>40330</v>
      </c>
      <c r="B27" s="38">
        <v>1.66</v>
      </c>
      <c r="C27" s="134">
        <f t="shared" si="0"/>
        <v>-3.0111412225242162E-4</v>
      </c>
      <c r="H27" s="15"/>
    </row>
    <row r="28" spans="1:8" x14ac:dyDescent="0.2">
      <c r="A28" s="53">
        <v>40331</v>
      </c>
      <c r="B28" s="38">
        <v>1.6533</v>
      </c>
      <c r="C28" s="134">
        <f t="shared" si="0"/>
        <v>-4.0361445783132499E-3</v>
      </c>
      <c r="H28" s="15"/>
    </row>
    <row r="29" spans="1:8" x14ac:dyDescent="0.2">
      <c r="A29" s="53">
        <v>40332</v>
      </c>
      <c r="B29" s="38" t="s">
        <v>17</v>
      </c>
      <c r="C29" s="134" t="e">
        <f t="shared" si="0"/>
        <v>#VALUE!</v>
      </c>
      <c r="H29" s="15"/>
    </row>
    <row r="30" spans="1:8" x14ac:dyDescent="0.2">
      <c r="A30" s="53">
        <v>40333</v>
      </c>
      <c r="B30" s="38">
        <v>1.6478999999999999</v>
      </c>
      <c r="C30" s="134" t="e">
        <f t="shared" si="0"/>
        <v>#VALUE!</v>
      </c>
      <c r="H30" s="15"/>
    </row>
    <row r="31" spans="1:8" x14ac:dyDescent="0.2">
      <c r="A31" s="53">
        <v>40336</v>
      </c>
      <c r="B31" s="38">
        <v>1.6665000000000001</v>
      </c>
      <c r="C31" s="134">
        <f t="shared" si="0"/>
        <v>1.1287092663389897E-2</v>
      </c>
      <c r="H31" s="15"/>
    </row>
    <row r="32" spans="1:8" x14ac:dyDescent="0.2">
      <c r="A32" s="53">
        <v>40337</v>
      </c>
      <c r="B32" s="38">
        <v>1.6471</v>
      </c>
      <c r="C32" s="134">
        <f t="shared" si="0"/>
        <v>-1.1641164116411695E-2</v>
      </c>
      <c r="H32" s="15"/>
    </row>
    <row r="33" spans="1:8" x14ac:dyDescent="0.2">
      <c r="A33" s="53">
        <v>40338</v>
      </c>
      <c r="B33" s="38">
        <v>1.6508</v>
      </c>
      <c r="C33" s="134">
        <f t="shared" si="0"/>
        <v>2.2463724121182249E-3</v>
      </c>
      <c r="H33" s="15"/>
    </row>
    <row r="34" spans="1:8" x14ac:dyDescent="0.2">
      <c r="A34" s="53">
        <v>40339</v>
      </c>
      <c r="B34" s="38">
        <v>1.6457999999999999</v>
      </c>
      <c r="C34" s="134">
        <f t="shared" si="0"/>
        <v>-3.0288345044827691E-3</v>
      </c>
      <c r="H34" s="15"/>
    </row>
    <row r="35" spans="1:8" x14ac:dyDescent="0.2">
      <c r="A35" s="53">
        <v>40340</v>
      </c>
      <c r="B35" s="38">
        <v>1.6346000000000001</v>
      </c>
      <c r="C35" s="134">
        <f t="shared" si="0"/>
        <v>-6.8052011179972061E-3</v>
      </c>
      <c r="H35" s="15"/>
    </row>
    <row r="36" spans="1:8" x14ac:dyDescent="0.2">
      <c r="A36" s="53">
        <v>40343</v>
      </c>
      <c r="B36" s="38">
        <v>1.6321000000000001</v>
      </c>
      <c r="C36" s="134">
        <f t="shared" si="0"/>
        <v>-1.5294261593049585E-3</v>
      </c>
    </row>
    <row r="37" spans="1:8" x14ac:dyDescent="0.2">
      <c r="A37" s="53">
        <v>40344</v>
      </c>
      <c r="B37" s="38">
        <v>1.6329</v>
      </c>
      <c r="C37" s="134">
        <f t="shared" si="0"/>
        <v>4.9016604374729766E-4</v>
      </c>
    </row>
    <row r="38" spans="1:8" x14ac:dyDescent="0.2">
      <c r="A38" s="53">
        <v>40345</v>
      </c>
      <c r="B38" s="38">
        <v>1.6303000000000001</v>
      </c>
      <c r="C38" s="134">
        <f t="shared" si="0"/>
        <v>-1.5922591708004141E-3</v>
      </c>
      <c r="H38" s="15"/>
    </row>
    <row r="39" spans="1:8" x14ac:dyDescent="0.2">
      <c r="A39" s="53">
        <v>40346</v>
      </c>
      <c r="B39" s="38">
        <v>1.6414</v>
      </c>
      <c r="C39" s="134">
        <f t="shared" si="0"/>
        <v>6.8085628411949095E-3</v>
      </c>
      <c r="H39" s="15"/>
    </row>
    <row r="40" spans="1:8" x14ac:dyDescent="0.2">
      <c r="A40" s="53">
        <v>40347</v>
      </c>
      <c r="B40" s="38">
        <v>1.6331</v>
      </c>
      <c r="C40" s="134">
        <f t="shared" si="0"/>
        <v>-5.0566589496771064E-3</v>
      </c>
      <c r="H40" s="15"/>
    </row>
    <row r="41" spans="1:8" x14ac:dyDescent="0.2">
      <c r="A41" s="53">
        <v>40350</v>
      </c>
      <c r="B41" s="38">
        <v>1.6446000000000001</v>
      </c>
      <c r="C41" s="134">
        <f t="shared" si="0"/>
        <v>7.0418223011450287E-3</v>
      </c>
      <c r="H41" s="15"/>
    </row>
    <row r="42" spans="1:8" x14ac:dyDescent="0.2">
      <c r="A42" s="53">
        <v>40351</v>
      </c>
      <c r="B42" s="38">
        <v>1.6295999999999999</v>
      </c>
      <c r="C42" s="134">
        <f t="shared" si="0"/>
        <v>-9.1207588471361456E-3</v>
      </c>
      <c r="H42" s="15"/>
    </row>
    <row r="43" spans="1:8" x14ac:dyDescent="0.2">
      <c r="A43" s="53">
        <v>40352</v>
      </c>
      <c r="B43" s="38">
        <v>1.6223000000000001</v>
      </c>
      <c r="C43" s="134">
        <f t="shared" si="0"/>
        <v>-4.4796269023071877E-3</v>
      </c>
      <c r="H43" s="15"/>
    </row>
    <row r="44" spans="1:8" x14ac:dyDescent="0.2">
      <c r="A44" s="53">
        <v>40353</v>
      </c>
      <c r="B44" s="38">
        <v>1.6178999999999999</v>
      </c>
      <c r="C44" s="134">
        <f t="shared" si="0"/>
        <v>-2.7121987301980122E-3</v>
      </c>
      <c r="H44" s="15"/>
    </row>
    <row r="45" spans="1:8" x14ac:dyDescent="0.2">
      <c r="A45" s="53">
        <v>40354</v>
      </c>
      <c r="B45" s="38">
        <v>1.6080000000000001</v>
      </c>
      <c r="C45" s="134">
        <f t="shared" si="0"/>
        <v>-6.1190432041534626E-3</v>
      </c>
      <c r="H45" s="15"/>
    </row>
    <row r="46" spans="1:8" x14ac:dyDescent="0.2">
      <c r="A46" s="53">
        <v>40357</v>
      </c>
      <c r="B46" s="38">
        <v>1.6145</v>
      </c>
      <c r="C46" s="134">
        <f t="shared" si="0"/>
        <v>4.0422885572140022E-3</v>
      </c>
      <c r="H46" s="15"/>
    </row>
    <row r="47" spans="1:8" x14ac:dyDescent="0.2">
      <c r="A47" s="53">
        <v>40358</v>
      </c>
      <c r="B47" s="38">
        <v>1.6088</v>
      </c>
      <c r="C47" s="134">
        <f t="shared" si="0"/>
        <v>-3.5305048002477468E-3</v>
      </c>
      <c r="H47" s="15"/>
    </row>
    <row r="48" spans="1:8" x14ac:dyDescent="0.2">
      <c r="A48" s="53">
        <v>40359</v>
      </c>
      <c r="B48" s="38">
        <v>1.6057999999999999</v>
      </c>
      <c r="C48" s="134">
        <f t="shared" si="0"/>
        <v>-1.8647439085033302E-3</v>
      </c>
      <c r="H48" s="15"/>
    </row>
    <row r="49" spans="1:8" x14ac:dyDescent="0.2">
      <c r="A49" s="53">
        <v>40360</v>
      </c>
      <c r="B49" s="38">
        <v>1.6032999999999999</v>
      </c>
      <c r="C49" s="134">
        <f t="shared" si="0"/>
        <v>-1.5568563955660197E-3</v>
      </c>
      <c r="H49" s="15"/>
    </row>
    <row r="50" spans="1:8" x14ac:dyDescent="0.2">
      <c r="A50" s="53">
        <v>40361</v>
      </c>
      <c r="B50" s="38">
        <v>1.5838000000000001</v>
      </c>
      <c r="C50" s="134">
        <f t="shared" si="0"/>
        <v>-1.2162415019023154E-2</v>
      </c>
      <c r="H50" s="15"/>
    </row>
    <row r="51" spans="1:8" x14ac:dyDescent="0.2">
      <c r="A51" s="53">
        <v>40364</v>
      </c>
      <c r="B51" s="38">
        <v>1.5829</v>
      </c>
      <c r="C51" s="134">
        <f t="shared" si="0"/>
        <v>-5.6825356736966981E-4</v>
      </c>
      <c r="H51" s="15"/>
    </row>
    <row r="52" spans="1:8" x14ac:dyDescent="0.2">
      <c r="A52" s="53">
        <v>40365</v>
      </c>
      <c r="B52" s="38">
        <v>1.5953999999999999</v>
      </c>
      <c r="C52" s="134">
        <f t="shared" si="0"/>
        <v>7.8968980984268633E-3</v>
      </c>
      <c r="H52" s="15"/>
    </row>
    <row r="53" spans="1:8" x14ac:dyDescent="0.2">
      <c r="A53" s="53">
        <v>40366</v>
      </c>
      <c r="B53" s="38">
        <v>1.5919000000000001</v>
      </c>
      <c r="C53" s="134">
        <f t="shared" si="0"/>
        <v>-2.1938071956875138E-3</v>
      </c>
      <c r="H53" s="15"/>
    </row>
    <row r="54" spans="1:8" x14ac:dyDescent="0.2">
      <c r="A54" s="53">
        <v>40367</v>
      </c>
      <c r="B54" s="38">
        <v>1.5891</v>
      </c>
      <c r="C54" s="134">
        <f t="shared" si="0"/>
        <v>-1.7589044537974496E-3</v>
      </c>
    </row>
    <row r="55" spans="1:8" x14ac:dyDescent="0.2">
      <c r="A55" s="53">
        <v>40368</v>
      </c>
      <c r="B55" s="38" t="s">
        <v>17</v>
      </c>
      <c r="C55" s="134" t="e">
        <f t="shared" si="0"/>
        <v>#VALUE!</v>
      </c>
      <c r="H55" s="15"/>
    </row>
    <row r="56" spans="1:8" x14ac:dyDescent="0.2">
      <c r="A56" s="53">
        <v>40371</v>
      </c>
      <c r="B56" s="38">
        <v>1.5876999999999999</v>
      </c>
      <c r="C56" s="134" t="e">
        <f t="shared" si="0"/>
        <v>#VALUE!</v>
      </c>
      <c r="H56" s="15"/>
    </row>
    <row r="57" spans="1:8" x14ac:dyDescent="0.2">
      <c r="A57" s="53">
        <v>40372</v>
      </c>
      <c r="B57" s="38">
        <v>1.5831999999999999</v>
      </c>
      <c r="C57" s="134">
        <f t="shared" si="0"/>
        <v>-2.8342885935629392E-3</v>
      </c>
      <c r="H57" s="15"/>
    </row>
    <row r="58" spans="1:8" x14ac:dyDescent="0.2">
      <c r="A58" s="53">
        <v>40373</v>
      </c>
      <c r="B58" s="38">
        <v>1.5808</v>
      </c>
      <c r="C58" s="134">
        <f t="shared" si="0"/>
        <v>-1.5159171298635421E-3</v>
      </c>
      <c r="H58" s="15"/>
    </row>
    <row r="59" spans="1:8" x14ac:dyDescent="0.2">
      <c r="A59" s="53">
        <v>40374</v>
      </c>
      <c r="B59" s="38">
        <v>1.5895999999999999</v>
      </c>
      <c r="C59" s="134">
        <f t="shared" si="0"/>
        <v>5.566801619433237E-3</v>
      </c>
      <c r="H59" s="15"/>
    </row>
    <row r="60" spans="1:8" x14ac:dyDescent="0.2">
      <c r="A60" s="53">
        <v>40375</v>
      </c>
      <c r="B60" s="38">
        <v>1.5992</v>
      </c>
      <c r="C60" s="134">
        <f t="shared" si="0"/>
        <v>6.0392551585304322E-3</v>
      </c>
      <c r="H60" s="15"/>
    </row>
    <row r="61" spans="1:8" x14ac:dyDescent="0.2">
      <c r="A61" s="53">
        <v>40378</v>
      </c>
      <c r="B61" s="38">
        <v>1.5946</v>
      </c>
      <c r="C61" s="134">
        <f t="shared" si="0"/>
        <v>-2.876438219109545E-3</v>
      </c>
      <c r="H61" s="15"/>
    </row>
    <row r="62" spans="1:8" x14ac:dyDescent="0.2">
      <c r="A62" s="53">
        <v>40379</v>
      </c>
      <c r="B62" s="38">
        <v>1.5829</v>
      </c>
      <c r="C62" s="134">
        <f t="shared" si="0"/>
        <v>-7.3372632635143598E-3</v>
      </c>
      <c r="H62" s="15"/>
    </row>
    <row r="63" spans="1:8" x14ac:dyDescent="0.2">
      <c r="A63" s="53">
        <v>40380</v>
      </c>
      <c r="B63" s="38">
        <v>1.5774999999999999</v>
      </c>
      <c r="C63" s="134">
        <f t="shared" si="0"/>
        <v>-3.4114599785204369E-3</v>
      </c>
      <c r="H63" s="15"/>
    </row>
    <row r="64" spans="1:8" x14ac:dyDescent="0.2">
      <c r="A64" s="53">
        <v>40381</v>
      </c>
      <c r="B64" s="38">
        <v>1.5696000000000001</v>
      </c>
      <c r="C64" s="134">
        <f t="shared" si="0"/>
        <v>-5.0079239302692757E-3</v>
      </c>
      <c r="H64" s="15"/>
    </row>
    <row r="65" spans="1:8" x14ac:dyDescent="0.2">
      <c r="A65" s="53">
        <v>40382</v>
      </c>
      <c r="B65" s="38">
        <v>1.5577000000000001</v>
      </c>
      <c r="C65" s="134">
        <f t="shared" si="0"/>
        <v>-7.5815494393476346E-3</v>
      </c>
      <c r="H65" s="15"/>
    </row>
    <row r="66" spans="1:8" x14ac:dyDescent="0.2">
      <c r="A66" s="53">
        <v>40385</v>
      </c>
      <c r="B66" s="38">
        <v>1.5582</v>
      </c>
      <c r="C66" s="134">
        <f t="shared" si="0"/>
        <v>3.2098606920460959E-4</v>
      </c>
      <c r="H66" s="15"/>
    </row>
    <row r="67" spans="1:8" x14ac:dyDescent="0.2">
      <c r="A67" s="53">
        <v>40386</v>
      </c>
      <c r="B67" s="38">
        <v>1.5547</v>
      </c>
      <c r="C67" s="134">
        <f t="shared" si="0"/>
        <v>-2.246181491464494E-3</v>
      </c>
      <c r="H67" s="15"/>
    </row>
    <row r="68" spans="1:8" x14ac:dyDescent="0.2">
      <c r="A68" s="53">
        <v>40387</v>
      </c>
      <c r="B68" s="38">
        <v>1.5469999999999999</v>
      </c>
      <c r="C68" s="134">
        <f t="shared" si="0"/>
        <v>-4.9527239981990157E-3</v>
      </c>
      <c r="H68" s="15"/>
    </row>
    <row r="69" spans="1:8" x14ac:dyDescent="0.2">
      <c r="A69" s="53">
        <v>40388</v>
      </c>
      <c r="B69" s="38">
        <v>1.5411999999999999</v>
      </c>
      <c r="C69" s="134">
        <f t="shared" si="0"/>
        <v>-3.7491919844860888E-3</v>
      </c>
      <c r="H69" s="15"/>
    </row>
    <row r="70" spans="1:8" x14ac:dyDescent="0.2">
      <c r="A70" s="53">
        <v>40389</v>
      </c>
      <c r="B70" s="38">
        <v>1.5509999999999999</v>
      </c>
      <c r="C70" s="134">
        <f t="shared" si="0"/>
        <v>6.3586815468466007E-3</v>
      </c>
      <c r="H70" s="15"/>
    </row>
    <row r="71" spans="1:8" x14ac:dyDescent="0.2">
      <c r="A71" s="53">
        <v>40392</v>
      </c>
      <c r="B71" s="38">
        <v>1.5621</v>
      </c>
      <c r="C71" s="134">
        <f t="shared" ref="C71:C134" si="1">B71/B70 - 1</f>
        <v>7.156673114119938E-3</v>
      </c>
      <c r="H71" s="15"/>
    </row>
    <row r="72" spans="1:8" x14ac:dyDescent="0.2">
      <c r="A72" s="53">
        <v>40393</v>
      </c>
      <c r="B72" s="38">
        <v>1.5638000000000001</v>
      </c>
      <c r="C72" s="134">
        <f t="shared" si="1"/>
        <v>1.0882785993213684E-3</v>
      </c>
      <c r="H72" s="15"/>
    </row>
    <row r="73" spans="1:8" x14ac:dyDescent="0.2">
      <c r="A73" s="53">
        <v>40394</v>
      </c>
      <c r="B73" s="38">
        <v>1.5549999999999999</v>
      </c>
      <c r="C73" s="134">
        <f t="shared" si="1"/>
        <v>-5.6273180713647397E-3</v>
      </c>
    </row>
    <row r="74" spans="1:8" x14ac:dyDescent="0.2">
      <c r="A74" s="53">
        <v>40395</v>
      </c>
      <c r="B74" s="38">
        <v>1.5543</v>
      </c>
      <c r="C74" s="134">
        <f t="shared" si="1"/>
        <v>-4.5016077170412228E-4</v>
      </c>
    </row>
    <row r="75" spans="1:8" x14ac:dyDescent="0.2">
      <c r="A75" s="53">
        <v>40396</v>
      </c>
      <c r="B75" s="38">
        <v>1.5621</v>
      </c>
      <c r="C75" s="134">
        <f t="shared" si="1"/>
        <v>5.0183362285274313E-3</v>
      </c>
      <c r="H75" s="15"/>
    </row>
    <row r="76" spans="1:8" x14ac:dyDescent="0.2">
      <c r="A76" s="53">
        <v>40399</v>
      </c>
      <c r="B76" s="38">
        <v>1.5638000000000001</v>
      </c>
      <c r="C76" s="134">
        <f t="shared" si="1"/>
        <v>1.0882785993213684E-3</v>
      </c>
      <c r="H76" s="15"/>
    </row>
    <row r="77" spans="1:8" x14ac:dyDescent="0.2">
      <c r="A77" s="53">
        <v>40400</v>
      </c>
      <c r="B77" s="38">
        <v>1.546</v>
      </c>
      <c r="C77" s="134">
        <f t="shared" si="1"/>
        <v>-1.1382529735260327E-2</v>
      </c>
      <c r="H77" s="15"/>
    </row>
    <row r="78" spans="1:8" x14ac:dyDescent="0.2">
      <c r="A78" s="53">
        <v>40401</v>
      </c>
      <c r="B78" s="38">
        <v>1.5353000000000001</v>
      </c>
      <c r="C78" s="134">
        <f t="shared" si="1"/>
        <v>-6.9210866752910105E-3</v>
      </c>
    </row>
    <row r="79" spans="1:8" x14ac:dyDescent="0.2">
      <c r="A79" s="53">
        <v>40402</v>
      </c>
      <c r="B79" s="38">
        <v>1.5449999999999999</v>
      </c>
      <c r="C79" s="134">
        <f t="shared" si="1"/>
        <v>6.3179834560018744E-3</v>
      </c>
      <c r="H79" s="15"/>
    </row>
    <row r="80" spans="1:8" x14ac:dyDescent="0.2">
      <c r="A80" s="53">
        <v>40403</v>
      </c>
      <c r="B80" s="38">
        <v>1.5428999999999999</v>
      </c>
      <c r="C80" s="134">
        <f t="shared" si="1"/>
        <v>-1.3592233009708243E-3</v>
      </c>
      <c r="H80" s="15"/>
    </row>
    <row r="81" spans="1:8" x14ac:dyDescent="0.2">
      <c r="A81" s="53">
        <v>40406</v>
      </c>
      <c r="B81" s="38">
        <v>1.5367</v>
      </c>
      <c r="C81" s="134">
        <f t="shared" si="1"/>
        <v>-4.0184068961047759E-3</v>
      </c>
      <c r="H81" s="15"/>
    </row>
    <row r="82" spans="1:8" x14ac:dyDescent="0.2">
      <c r="A82" s="53">
        <v>40407</v>
      </c>
      <c r="B82" s="38">
        <v>1.5349999999999999</v>
      </c>
      <c r="C82" s="134">
        <f t="shared" si="1"/>
        <v>-1.1062666753433037E-3</v>
      </c>
      <c r="H82" s="15"/>
    </row>
    <row r="83" spans="1:8" x14ac:dyDescent="0.2">
      <c r="A83" s="53">
        <v>40408</v>
      </c>
      <c r="B83" s="38">
        <v>1.5443</v>
      </c>
      <c r="C83" s="134">
        <f t="shared" si="1"/>
        <v>6.058631921824098E-3</v>
      </c>
      <c r="H83" s="15"/>
    </row>
    <row r="84" spans="1:8" x14ac:dyDescent="0.2">
      <c r="A84" s="53">
        <v>40409</v>
      </c>
      <c r="B84" s="38">
        <v>1.5530999999999999</v>
      </c>
      <c r="C84" s="134">
        <f t="shared" si="1"/>
        <v>5.6983746681342762E-3</v>
      </c>
    </row>
    <row r="85" spans="1:8" x14ac:dyDescent="0.2">
      <c r="A85" s="53">
        <v>40410</v>
      </c>
      <c r="B85" s="38">
        <v>1.55</v>
      </c>
      <c r="C85" s="134">
        <f t="shared" si="1"/>
        <v>-1.9960079840318778E-3</v>
      </c>
      <c r="H85" s="15"/>
    </row>
    <row r="86" spans="1:8" x14ac:dyDescent="0.2">
      <c r="A86" s="53">
        <v>40413</v>
      </c>
      <c r="B86" s="38">
        <v>1.5506</v>
      </c>
      <c r="C86" s="134">
        <f t="shared" si="1"/>
        <v>3.8709677419346278E-4</v>
      </c>
      <c r="H86" s="15"/>
    </row>
    <row r="87" spans="1:8" x14ac:dyDescent="0.2">
      <c r="A87" s="53">
        <v>40414</v>
      </c>
      <c r="B87" s="38">
        <v>1.5449999999999999</v>
      </c>
      <c r="C87" s="134">
        <f t="shared" si="1"/>
        <v>-3.6115052237843948E-3</v>
      </c>
    </row>
    <row r="88" spans="1:8" x14ac:dyDescent="0.2">
      <c r="A88" s="53">
        <v>40415</v>
      </c>
      <c r="B88" s="38">
        <v>1.5458000000000001</v>
      </c>
      <c r="C88" s="134">
        <f t="shared" si="1"/>
        <v>5.1779935275098055E-4</v>
      </c>
    </row>
    <row r="89" spans="1:8" x14ac:dyDescent="0.2">
      <c r="A89" s="53">
        <v>40416</v>
      </c>
      <c r="B89" s="38">
        <v>1.5472999999999999</v>
      </c>
      <c r="C89" s="134">
        <f t="shared" si="1"/>
        <v>9.7037132876165444E-4</v>
      </c>
      <c r="H89" s="15"/>
    </row>
    <row r="90" spans="1:8" x14ac:dyDescent="0.2">
      <c r="A90" s="53">
        <v>40417</v>
      </c>
      <c r="B90" s="38">
        <v>1.5569</v>
      </c>
      <c r="C90" s="134">
        <f t="shared" si="1"/>
        <v>6.2043559749240806E-3</v>
      </c>
      <c r="H90" s="15"/>
    </row>
    <row r="91" spans="1:8" x14ac:dyDescent="0.2">
      <c r="A91" s="53">
        <v>40420</v>
      </c>
      <c r="B91" s="38">
        <v>1.5689</v>
      </c>
      <c r="C91" s="134">
        <f t="shared" si="1"/>
        <v>7.7076241248634769E-3</v>
      </c>
      <c r="H91" s="15"/>
    </row>
    <row r="92" spans="1:8" x14ac:dyDescent="0.2">
      <c r="A92" s="53">
        <v>40421</v>
      </c>
      <c r="B92" s="38">
        <v>1.5647</v>
      </c>
      <c r="C92" s="134">
        <f t="shared" si="1"/>
        <v>-2.6770348651921072E-3</v>
      </c>
      <c r="H92" s="15"/>
    </row>
    <row r="93" spans="1:8" x14ac:dyDescent="0.2">
      <c r="A93" s="53">
        <v>40422</v>
      </c>
      <c r="B93" s="38">
        <v>1.58423</v>
      </c>
      <c r="C93" s="134">
        <f t="shared" si="1"/>
        <v>1.248162587077406E-2</v>
      </c>
      <c r="H93" s="15"/>
    </row>
    <row r="94" spans="1:8" x14ac:dyDescent="0.2">
      <c r="A94" s="53">
        <v>40423</v>
      </c>
      <c r="B94" s="38">
        <v>1.5690999999999999</v>
      </c>
      <c r="C94" s="134">
        <f t="shared" si="1"/>
        <v>-9.5503809421612074E-3</v>
      </c>
      <c r="H94" s="15"/>
    </row>
    <row r="95" spans="1:8" x14ac:dyDescent="0.2">
      <c r="A95" s="53">
        <v>40424</v>
      </c>
      <c r="B95" s="38">
        <v>1.5953999999999999</v>
      </c>
      <c r="C95" s="134">
        <f t="shared" si="1"/>
        <v>1.6761200688292677E-2</v>
      </c>
      <c r="H95" s="15"/>
    </row>
    <row r="96" spans="1:8" x14ac:dyDescent="0.2">
      <c r="A96" s="53">
        <v>40427</v>
      </c>
      <c r="B96" s="38">
        <v>1.607</v>
      </c>
      <c r="C96" s="134">
        <f t="shared" si="1"/>
        <v>7.2709038485645472E-3</v>
      </c>
      <c r="H96" s="15"/>
    </row>
    <row r="97" spans="1:8" x14ac:dyDescent="0.2">
      <c r="A97" s="53">
        <v>40428</v>
      </c>
      <c r="B97" s="38" t="s">
        <v>17</v>
      </c>
      <c r="C97" s="134" t="e">
        <f t="shared" si="1"/>
        <v>#VALUE!</v>
      </c>
      <c r="H97" s="15"/>
    </row>
    <row r="98" spans="1:8" x14ac:dyDescent="0.2">
      <c r="A98" s="53">
        <v>40429</v>
      </c>
      <c r="B98" s="38">
        <v>1.5989</v>
      </c>
      <c r="C98" s="134" t="e">
        <f t="shared" si="1"/>
        <v>#VALUE!</v>
      </c>
      <c r="H98" s="15"/>
    </row>
    <row r="99" spans="1:8" x14ac:dyDescent="0.2">
      <c r="A99" s="53">
        <v>40430</v>
      </c>
      <c r="B99" s="38">
        <v>1.5931999999999999</v>
      </c>
      <c r="C99" s="134">
        <f t="shared" si="1"/>
        <v>-3.5649509037463112E-3</v>
      </c>
      <c r="H99" s="15"/>
    </row>
    <row r="100" spans="1:8" x14ac:dyDescent="0.2">
      <c r="A100" s="53">
        <v>40431</v>
      </c>
      <c r="B100" s="38">
        <v>1.5993999999999999</v>
      </c>
      <c r="C100" s="134">
        <f t="shared" si="1"/>
        <v>3.8915390409239858E-3</v>
      </c>
      <c r="H100" s="15"/>
    </row>
    <row r="101" spans="1:8" x14ac:dyDescent="0.2">
      <c r="A101" s="53">
        <v>40434</v>
      </c>
      <c r="B101" s="38">
        <v>1.5988</v>
      </c>
      <c r="C101" s="134">
        <f t="shared" si="1"/>
        <v>-3.7514067775412663E-4</v>
      </c>
      <c r="H101" s="15"/>
    </row>
    <row r="102" spans="1:8" x14ac:dyDescent="0.2">
      <c r="A102" s="53">
        <v>40435</v>
      </c>
      <c r="B102" s="38">
        <v>1.6109</v>
      </c>
      <c r="C102" s="134">
        <f t="shared" si="1"/>
        <v>7.568176132099147E-3</v>
      </c>
      <c r="H102" s="15"/>
    </row>
    <row r="103" spans="1:8" x14ac:dyDescent="0.2">
      <c r="A103" s="53">
        <v>40436</v>
      </c>
      <c r="B103" s="38">
        <v>1.6093</v>
      </c>
      <c r="C103" s="134">
        <f t="shared" si="1"/>
        <v>-9.9323359612646378E-4</v>
      </c>
      <c r="H103" s="15"/>
    </row>
    <row r="104" spans="1:8" x14ac:dyDescent="0.2">
      <c r="A104" s="53">
        <v>40437</v>
      </c>
      <c r="B104" s="38">
        <v>1.6115999999999999</v>
      </c>
      <c r="C104" s="134">
        <f t="shared" si="1"/>
        <v>1.4291928167526891E-3</v>
      </c>
      <c r="H104" s="15"/>
    </row>
    <row r="105" spans="1:8" x14ac:dyDescent="0.2">
      <c r="A105" s="53">
        <v>40438</v>
      </c>
      <c r="B105" s="38">
        <v>1.6008</v>
      </c>
      <c r="C105" s="134">
        <f t="shared" si="1"/>
        <v>-6.7014147431123661E-3</v>
      </c>
      <c r="H105" s="15"/>
    </row>
    <row r="106" spans="1:8" x14ac:dyDescent="0.2">
      <c r="A106" s="53">
        <v>40441</v>
      </c>
      <c r="B106" s="38">
        <v>1.6103000000000001</v>
      </c>
      <c r="C106" s="134">
        <f t="shared" si="1"/>
        <v>5.9345327336333131E-3</v>
      </c>
    </row>
    <row r="107" spans="1:8" x14ac:dyDescent="0.2">
      <c r="A107" s="53">
        <v>40442</v>
      </c>
      <c r="B107" s="38">
        <v>1.6183000000000001</v>
      </c>
      <c r="C107" s="134">
        <f t="shared" si="1"/>
        <v>4.968018381668049E-3</v>
      </c>
    </row>
    <row r="108" spans="1:8" x14ac:dyDescent="0.2">
      <c r="A108" s="53">
        <v>40443</v>
      </c>
      <c r="B108" s="38">
        <v>1.6113</v>
      </c>
      <c r="C108" s="134">
        <f t="shared" si="1"/>
        <v>-4.3255267873695269E-3</v>
      </c>
    </row>
    <row r="109" spans="1:8" x14ac:dyDescent="0.2">
      <c r="A109" s="53">
        <v>40444</v>
      </c>
      <c r="B109" s="38">
        <v>1.6227</v>
      </c>
      <c r="C109" s="134">
        <f t="shared" si="1"/>
        <v>7.0750325823869531E-3</v>
      </c>
      <c r="H109" s="15"/>
    </row>
    <row r="110" spans="1:8" x14ac:dyDescent="0.2">
      <c r="A110" s="53">
        <v>40445</v>
      </c>
      <c r="B110" s="38">
        <v>1.6096999999999999</v>
      </c>
      <c r="C110" s="134">
        <f t="shared" si="1"/>
        <v>-8.0113391261478206E-3</v>
      </c>
      <c r="H110" s="15"/>
    </row>
    <row r="111" spans="1:8" x14ac:dyDescent="0.2">
      <c r="A111" s="53">
        <v>40448</v>
      </c>
      <c r="B111" s="38">
        <v>1.6001000000000001</v>
      </c>
      <c r="C111" s="134">
        <f t="shared" si="1"/>
        <v>-5.9638441945703002E-3</v>
      </c>
      <c r="H111" s="15"/>
    </row>
    <row r="112" spans="1:8" x14ac:dyDescent="0.2">
      <c r="A112" s="53">
        <v>40449</v>
      </c>
      <c r="B112" s="38">
        <v>1.593</v>
      </c>
      <c r="C112" s="134">
        <f t="shared" si="1"/>
        <v>-4.4372226735829301E-3</v>
      </c>
      <c r="H112" s="15"/>
    </row>
    <row r="113" spans="1:8" x14ac:dyDescent="0.2">
      <c r="A113" s="53">
        <v>40450</v>
      </c>
      <c r="B113" s="38">
        <v>1.5909</v>
      </c>
      <c r="C113" s="134">
        <f t="shared" si="1"/>
        <v>-1.3182674199623268E-3</v>
      </c>
      <c r="H113" s="15"/>
    </row>
    <row r="114" spans="1:8" x14ac:dyDescent="0.2">
      <c r="A114" s="53">
        <v>40451</v>
      </c>
      <c r="B114" s="38">
        <v>1.6016999999999999</v>
      </c>
      <c r="C114" s="134">
        <f t="shared" si="1"/>
        <v>6.7886102206298204E-3</v>
      </c>
      <c r="H114" s="15"/>
    </row>
    <row r="115" spans="1:8" x14ac:dyDescent="0.2">
      <c r="A115" s="53">
        <v>40452</v>
      </c>
      <c r="B115" s="38">
        <v>1.6052999999999999</v>
      </c>
      <c r="C115" s="134">
        <f t="shared" si="1"/>
        <v>2.2476119123431282E-3</v>
      </c>
      <c r="H115" s="15"/>
    </row>
    <row r="116" spans="1:8" x14ac:dyDescent="0.2">
      <c r="A116" s="53">
        <v>40455</v>
      </c>
      <c r="B116" s="39">
        <v>1.5976999999999999</v>
      </c>
      <c r="C116" s="134">
        <f t="shared" si="1"/>
        <v>-4.7343175730393261E-3</v>
      </c>
      <c r="H116" s="15"/>
    </row>
    <row r="117" spans="1:8" x14ac:dyDescent="0.2">
      <c r="A117" s="53">
        <v>40456</v>
      </c>
      <c r="B117" s="39">
        <v>1.5932999999999999</v>
      </c>
      <c r="C117" s="134">
        <f t="shared" si="1"/>
        <v>-2.7539588157976524E-3</v>
      </c>
      <c r="H117" s="15"/>
    </row>
    <row r="118" spans="1:8" x14ac:dyDescent="0.2">
      <c r="A118" s="53">
        <v>40457</v>
      </c>
      <c r="B118" s="39">
        <v>1.61</v>
      </c>
      <c r="C118" s="134">
        <f t="shared" si="1"/>
        <v>1.0481390824075953E-2</v>
      </c>
      <c r="H118" s="15"/>
    </row>
    <row r="119" spans="1:8" x14ac:dyDescent="0.2">
      <c r="A119" s="53">
        <v>40458</v>
      </c>
      <c r="B119" s="39">
        <v>1.6108</v>
      </c>
      <c r="C119" s="134">
        <f t="shared" si="1"/>
        <v>4.9689440993794243E-4</v>
      </c>
      <c r="H119" s="15"/>
    </row>
    <row r="120" spans="1:8" x14ac:dyDescent="0.2">
      <c r="A120" s="53">
        <v>40459</v>
      </c>
      <c r="B120" s="39">
        <v>1.6145</v>
      </c>
      <c r="C120" s="134">
        <f t="shared" si="1"/>
        <v>2.2969952818474582E-3</v>
      </c>
      <c r="H120" s="15"/>
    </row>
    <row r="121" spans="1:8" x14ac:dyDescent="0.2">
      <c r="A121" s="53">
        <v>40462</v>
      </c>
      <c r="B121" s="39">
        <v>1.6077999999999999</v>
      </c>
      <c r="C121" s="134">
        <f t="shared" si="1"/>
        <v>-4.149891607308831E-3</v>
      </c>
      <c r="H121" s="15"/>
    </row>
    <row r="122" spans="1:8" x14ac:dyDescent="0.2">
      <c r="A122" s="53">
        <v>40463</v>
      </c>
      <c r="B122" s="39" t="s">
        <v>17</v>
      </c>
      <c r="C122" s="134" t="e">
        <f t="shared" si="1"/>
        <v>#VALUE!</v>
      </c>
      <c r="H122" s="15"/>
    </row>
    <row r="123" spans="1:8" x14ac:dyDescent="0.2">
      <c r="A123" s="53">
        <v>40464</v>
      </c>
      <c r="B123" s="39">
        <v>1.6157999999999999</v>
      </c>
      <c r="C123" s="134" t="e">
        <f t="shared" si="1"/>
        <v>#VALUE!</v>
      </c>
    </row>
    <row r="124" spans="1:8" x14ac:dyDescent="0.2">
      <c r="A124" s="53">
        <v>40465</v>
      </c>
      <c r="B124" s="39">
        <v>1.6123000000000001</v>
      </c>
      <c r="C124" s="134">
        <f t="shared" si="1"/>
        <v>-2.1661096670378965E-3</v>
      </c>
      <c r="H124" s="15"/>
    </row>
    <row r="125" spans="1:8" x14ac:dyDescent="0.2">
      <c r="A125" s="53">
        <v>40466</v>
      </c>
      <c r="B125" s="39">
        <v>1.6161000000000001</v>
      </c>
      <c r="C125" s="134">
        <f t="shared" si="1"/>
        <v>2.3568814736711907E-3</v>
      </c>
      <c r="H125" s="15"/>
    </row>
    <row r="126" spans="1:8" x14ac:dyDescent="0.2">
      <c r="A126" s="53">
        <v>40469</v>
      </c>
      <c r="B126" s="39">
        <v>1.6162000000000001</v>
      </c>
      <c r="C126" s="134">
        <f t="shared" si="1"/>
        <v>6.1877359074369309E-5</v>
      </c>
    </row>
    <row r="127" spans="1:8" x14ac:dyDescent="0.2">
      <c r="A127" s="53">
        <v>40470</v>
      </c>
      <c r="B127" s="39">
        <v>1.6262000000000001</v>
      </c>
      <c r="C127" s="134">
        <f t="shared" si="1"/>
        <v>6.1873530503651075E-3</v>
      </c>
      <c r="H127" s="15"/>
    </row>
    <row r="128" spans="1:8" x14ac:dyDescent="0.2">
      <c r="A128" s="53">
        <v>40471</v>
      </c>
      <c r="B128" s="39">
        <v>1.6322000000000001</v>
      </c>
      <c r="C128" s="134">
        <f t="shared" si="1"/>
        <v>3.6895830771122018E-3</v>
      </c>
      <c r="H128" s="15"/>
    </row>
    <row r="129" spans="1:8" x14ac:dyDescent="0.2">
      <c r="A129" s="53">
        <v>40472</v>
      </c>
      <c r="B129" s="39">
        <v>1.6397999999999999</v>
      </c>
      <c r="C129" s="134">
        <f t="shared" si="1"/>
        <v>4.6562921210635544E-3</v>
      </c>
      <c r="H129" s="15"/>
    </row>
    <row r="130" spans="1:8" x14ac:dyDescent="0.2">
      <c r="A130" s="53">
        <v>40473</v>
      </c>
      <c r="B130" s="39">
        <v>1.6217999999999999</v>
      </c>
      <c r="C130" s="134">
        <f t="shared" si="1"/>
        <v>-1.0976948408342513E-2</v>
      </c>
      <c r="H130" s="15"/>
    </row>
    <row r="131" spans="1:8" x14ac:dyDescent="0.2">
      <c r="A131" s="53">
        <v>40476</v>
      </c>
      <c r="B131" s="39">
        <v>1.6112</v>
      </c>
      <c r="C131" s="134">
        <f t="shared" si="1"/>
        <v>-6.5359477124182774E-3</v>
      </c>
      <c r="H131" s="15"/>
    </row>
    <row r="132" spans="1:8" x14ac:dyDescent="0.2">
      <c r="A132" s="53">
        <v>40477</v>
      </c>
      <c r="B132" s="39">
        <v>1.6144000000000001</v>
      </c>
      <c r="C132" s="134">
        <f t="shared" si="1"/>
        <v>1.9860973187686426E-3</v>
      </c>
      <c r="H132" s="15"/>
    </row>
    <row r="133" spans="1:8" x14ac:dyDescent="0.2">
      <c r="A133" s="53">
        <v>40478</v>
      </c>
      <c r="B133" s="39">
        <v>1.6051</v>
      </c>
      <c r="C133" s="134">
        <f t="shared" si="1"/>
        <v>-5.7606541129832101E-3</v>
      </c>
      <c r="H133" s="15"/>
    </row>
    <row r="134" spans="1:8" x14ac:dyDescent="0.2">
      <c r="A134" s="53">
        <v>40479</v>
      </c>
      <c r="B134" s="39">
        <v>1.6173</v>
      </c>
      <c r="C134" s="134">
        <f t="shared" si="1"/>
        <v>7.6007725375366597E-3</v>
      </c>
    </row>
    <row r="135" spans="1:8" x14ac:dyDescent="0.2">
      <c r="A135" s="53">
        <v>40480</v>
      </c>
      <c r="B135" s="39">
        <v>1.6114999999999999</v>
      </c>
      <c r="C135" s="134">
        <f t="shared" ref="C135:C198" si="2">B135/B134 - 1</f>
        <v>-3.5862239535027207E-3</v>
      </c>
      <c r="H135" s="15"/>
    </row>
    <row r="136" spans="1:8" x14ac:dyDescent="0.2">
      <c r="A136" s="53">
        <v>40483</v>
      </c>
      <c r="B136" s="39">
        <v>1.6205000000000001</v>
      </c>
      <c r="C136" s="134">
        <f t="shared" si="2"/>
        <v>5.5848588271796284E-3</v>
      </c>
      <c r="H136" s="15"/>
    </row>
    <row r="137" spans="1:8" x14ac:dyDescent="0.2">
      <c r="A137" s="53">
        <v>40484</v>
      </c>
      <c r="B137" s="39" t="s">
        <v>17</v>
      </c>
      <c r="C137" s="134" t="e">
        <f t="shared" si="2"/>
        <v>#VALUE!</v>
      </c>
      <c r="H137" s="15"/>
    </row>
    <row r="138" spans="1:8" x14ac:dyDescent="0.2">
      <c r="A138" s="53">
        <v>40485</v>
      </c>
      <c r="B138" s="39">
        <v>1.6178999999999999</v>
      </c>
      <c r="C138" s="134" t="e">
        <f t="shared" si="2"/>
        <v>#VALUE!</v>
      </c>
      <c r="H138" s="15"/>
    </row>
    <row r="139" spans="1:8" x14ac:dyDescent="0.2">
      <c r="A139" s="53">
        <v>40486</v>
      </c>
      <c r="B139" s="39">
        <v>1.6189</v>
      </c>
      <c r="C139" s="134">
        <f t="shared" si="2"/>
        <v>6.1808517213668424E-4</v>
      </c>
      <c r="H139" s="15"/>
    </row>
    <row r="140" spans="1:8" x14ac:dyDescent="0.2">
      <c r="A140" s="53">
        <v>40487</v>
      </c>
      <c r="B140" s="39">
        <v>1.6187</v>
      </c>
      <c r="C140" s="134">
        <f t="shared" si="2"/>
        <v>-1.2354067576747507E-4</v>
      </c>
      <c r="H140" s="15"/>
    </row>
    <row r="141" spans="1:8" x14ac:dyDescent="0.2">
      <c r="A141" s="53">
        <v>40490</v>
      </c>
      <c r="B141" s="39">
        <v>1.6325000000000001</v>
      </c>
      <c r="C141" s="134">
        <f t="shared" si="2"/>
        <v>8.5253598566752409E-3</v>
      </c>
    </row>
    <row r="142" spans="1:8" x14ac:dyDescent="0.2">
      <c r="A142" s="53">
        <v>40491</v>
      </c>
      <c r="B142" s="39">
        <v>1.6288</v>
      </c>
      <c r="C142" s="134">
        <f t="shared" si="2"/>
        <v>-2.2664624808576006E-3</v>
      </c>
      <c r="H142" s="15"/>
    </row>
    <row r="143" spans="1:8" x14ac:dyDescent="0.2">
      <c r="A143" s="53">
        <v>40492</v>
      </c>
      <c r="B143" s="39">
        <v>1.619</v>
      </c>
      <c r="C143" s="134">
        <f t="shared" si="2"/>
        <v>-6.0166994106090055E-3</v>
      </c>
      <c r="H143" s="15"/>
    </row>
    <row r="144" spans="1:8" x14ac:dyDescent="0.2">
      <c r="A144" s="53">
        <v>40493</v>
      </c>
      <c r="B144" s="39">
        <v>1.6214</v>
      </c>
      <c r="C144" s="134">
        <f t="shared" si="2"/>
        <v>1.4823965410746265E-3</v>
      </c>
      <c r="H144" s="15"/>
    </row>
    <row r="145" spans="1:8" x14ac:dyDescent="0.2">
      <c r="A145" s="53">
        <v>40494</v>
      </c>
      <c r="B145" s="39">
        <v>1.6217999999999999</v>
      </c>
      <c r="C145" s="134">
        <f t="shared" si="2"/>
        <v>2.4670038238561176E-4</v>
      </c>
      <c r="H145" s="15"/>
    </row>
    <row r="146" spans="1:8" x14ac:dyDescent="0.2">
      <c r="A146" s="53">
        <v>40497</v>
      </c>
      <c r="B146" s="39" t="s">
        <v>17</v>
      </c>
      <c r="C146" s="134" t="e">
        <f t="shared" si="2"/>
        <v>#VALUE!</v>
      </c>
      <c r="H146" s="15"/>
    </row>
    <row r="147" spans="1:8" x14ac:dyDescent="0.2">
      <c r="A147" s="53">
        <v>40498</v>
      </c>
      <c r="B147" s="39">
        <v>1.6245000000000001</v>
      </c>
      <c r="C147" s="134" t="e">
        <f t="shared" si="2"/>
        <v>#VALUE!</v>
      </c>
      <c r="H147" s="15"/>
    </row>
    <row r="148" spans="1:8" x14ac:dyDescent="0.2">
      <c r="A148" s="53">
        <v>40499</v>
      </c>
      <c r="B148" s="39">
        <v>1.6289</v>
      </c>
      <c r="C148" s="134">
        <f t="shared" si="2"/>
        <v>2.7085257002155139E-3</v>
      </c>
      <c r="H148" s="15"/>
    </row>
    <row r="149" spans="1:8" x14ac:dyDescent="0.2">
      <c r="A149" s="53">
        <v>40500</v>
      </c>
      <c r="B149" s="39">
        <v>1.6341000000000001</v>
      </c>
      <c r="C149" s="134">
        <f t="shared" si="2"/>
        <v>3.1923383878691425E-3</v>
      </c>
    </row>
    <row r="150" spans="1:8" x14ac:dyDescent="0.2">
      <c r="A150" s="53">
        <v>40501</v>
      </c>
      <c r="B150" s="39">
        <v>1.6363000000000001</v>
      </c>
      <c r="C150" s="134">
        <f t="shared" si="2"/>
        <v>1.3463068355670238E-3</v>
      </c>
    </row>
    <row r="151" spans="1:8" x14ac:dyDescent="0.2">
      <c r="A151" s="53">
        <v>40504</v>
      </c>
      <c r="B151" s="39">
        <v>1.6377999999999999</v>
      </c>
      <c r="C151" s="134">
        <f t="shared" si="2"/>
        <v>9.1670231620111231E-4</v>
      </c>
      <c r="H151" s="15"/>
    </row>
    <row r="152" spans="1:8" x14ac:dyDescent="0.2">
      <c r="A152" s="53">
        <v>40505</v>
      </c>
      <c r="B152" s="39">
        <v>1.635</v>
      </c>
      <c r="C152" s="134">
        <f t="shared" si="2"/>
        <v>-1.7096104530467393E-3</v>
      </c>
      <c r="H152" s="15"/>
    </row>
    <row r="153" spans="1:8" x14ac:dyDescent="0.2">
      <c r="A153" s="53">
        <v>40506</v>
      </c>
      <c r="B153" s="39"/>
      <c r="C153" s="134">
        <f t="shared" si="2"/>
        <v>-1</v>
      </c>
      <c r="H153" s="15"/>
    </row>
    <row r="154" spans="1:8" x14ac:dyDescent="0.2">
      <c r="A154" s="53">
        <v>40507</v>
      </c>
      <c r="B154" s="39"/>
      <c r="C154" s="134" t="e">
        <f t="shared" si="2"/>
        <v>#DIV/0!</v>
      </c>
      <c r="H154" s="15"/>
    </row>
    <row r="155" spans="1:8" x14ac:dyDescent="0.2">
      <c r="A155" s="53">
        <v>40508</v>
      </c>
      <c r="B155" s="39"/>
      <c r="C155" s="134" t="e">
        <f t="shared" si="2"/>
        <v>#DIV/0!</v>
      </c>
      <c r="H155" s="15"/>
    </row>
    <row r="156" spans="1:8" x14ac:dyDescent="0.2">
      <c r="A156" s="53">
        <v>40511</v>
      </c>
      <c r="B156" s="39"/>
      <c r="C156" s="134" t="e">
        <f t="shared" si="2"/>
        <v>#DIV/0!</v>
      </c>
      <c r="H156" s="15"/>
    </row>
    <row r="157" spans="1:8" x14ac:dyDescent="0.2">
      <c r="A157" s="53">
        <v>40512</v>
      </c>
      <c r="B157" s="39">
        <v>1.6393</v>
      </c>
      <c r="C157" s="134" t="e">
        <f t="shared" si="2"/>
        <v>#DIV/0!</v>
      </c>
      <c r="H157" s="15"/>
    </row>
    <row r="158" spans="1:8" x14ac:dyDescent="0.2">
      <c r="A158" s="53">
        <v>40513</v>
      </c>
      <c r="B158" s="39">
        <v>1.6367</v>
      </c>
      <c r="C158" s="134">
        <f t="shared" si="2"/>
        <v>-1.5860428231562196E-3</v>
      </c>
    </row>
    <row r="159" spans="1:8" x14ac:dyDescent="0.2">
      <c r="A159" s="53">
        <v>40514</v>
      </c>
      <c r="B159" s="39">
        <v>1.6358999999999999</v>
      </c>
      <c r="C159" s="134">
        <f t="shared" si="2"/>
        <v>-4.8878841571464715E-4</v>
      </c>
      <c r="H159" s="15"/>
    </row>
    <row r="160" spans="1:8" x14ac:dyDescent="0.2">
      <c r="A160" s="53">
        <v>40515</v>
      </c>
      <c r="B160" s="39">
        <v>1.6341000000000001</v>
      </c>
      <c r="C160" s="134">
        <f t="shared" si="2"/>
        <v>-1.1003117549971408E-3</v>
      </c>
    </row>
    <row r="161" spans="1:8" x14ac:dyDescent="0.2">
      <c r="A161" s="53">
        <v>40518</v>
      </c>
      <c r="B161" s="39">
        <v>1.6334</v>
      </c>
      <c r="C161" s="134">
        <f t="shared" si="2"/>
        <v>-4.2837035677134594E-4</v>
      </c>
      <c r="H161" s="15"/>
    </row>
    <row r="162" spans="1:8" x14ac:dyDescent="0.2">
      <c r="A162" s="53">
        <v>40519</v>
      </c>
      <c r="B162" s="39">
        <v>1.6335</v>
      </c>
      <c r="C162" s="134">
        <f t="shared" si="2"/>
        <v>6.1221990939053228E-5</v>
      </c>
      <c r="H162" s="15"/>
    </row>
    <row r="163" spans="1:8" x14ac:dyDescent="0.2">
      <c r="A163" s="53">
        <v>40520</v>
      </c>
      <c r="B163" s="39">
        <v>1.6334</v>
      </c>
      <c r="C163" s="134">
        <f t="shared" si="2"/>
        <v>-6.1218243036398334E-5</v>
      </c>
      <c r="H163" s="15"/>
    </row>
    <row r="164" spans="1:8" x14ac:dyDescent="0.2">
      <c r="A164" s="53">
        <v>40521</v>
      </c>
      <c r="B164" s="39">
        <v>1.6316999999999999</v>
      </c>
      <c r="C164" s="134">
        <f t="shared" si="2"/>
        <v>-1.0407738459654592E-3</v>
      </c>
      <c r="H164" s="15"/>
    </row>
    <row r="165" spans="1:8" x14ac:dyDescent="0.2">
      <c r="A165" s="53">
        <v>40522</v>
      </c>
      <c r="B165" s="39">
        <v>1.6322000000000001</v>
      </c>
      <c r="C165" s="134">
        <f t="shared" si="2"/>
        <v>3.0642887785758965E-4</v>
      </c>
    </row>
    <row r="166" spans="1:8" x14ac:dyDescent="0.2">
      <c r="A166" s="53">
        <v>40525</v>
      </c>
      <c r="B166" s="39">
        <v>1.6318999999999999</v>
      </c>
      <c r="C166" s="134">
        <f t="shared" si="2"/>
        <v>-1.8380100477899397E-4</v>
      </c>
      <c r="H166" s="15"/>
    </row>
    <row r="167" spans="1:8" x14ac:dyDescent="0.2">
      <c r="A167" s="53">
        <v>40526</v>
      </c>
      <c r="B167" s="39">
        <v>1.6317999999999999</v>
      </c>
      <c r="C167" s="134">
        <f t="shared" si="2"/>
        <v>-6.1278264599562426E-5</v>
      </c>
      <c r="H167" s="15"/>
    </row>
    <row r="168" spans="1:8" x14ac:dyDescent="0.2">
      <c r="A168" s="53">
        <v>40527</v>
      </c>
      <c r="B168" s="39">
        <v>1.6317999999999999</v>
      </c>
      <c r="C168" s="134">
        <f t="shared" si="2"/>
        <v>0</v>
      </c>
    </row>
    <row r="169" spans="1:8" x14ac:dyDescent="0.2">
      <c r="A169" s="53">
        <v>40528</v>
      </c>
      <c r="B169" s="39">
        <v>1.6255999999999999</v>
      </c>
      <c r="C169" s="134">
        <f t="shared" si="2"/>
        <v>-3.7994852310332394E-3</v>
      </c>
      <c r="H169" s="15"/>
    </row>
    <row r="170" spans="1:8" x14ac:dyDescent="0.2">
      <c r="A170" s="53">
        <v>40529</v>
      </c>
      <c r="B170" s="39">
        <v>1.6315</v>
      </c>
      <c r="C170" s="134">
        <f t="shared" si="2"/>
        <v>3.6294291338583307E-3</v>
      </c>
      <c r="H170" s="15"/>
    </row>
    <row r="171" spans="1:8" x14ac:dyDescent="0.2">
      <c r="A171" s="53">
        <v>40532</v>
      </c>
      <c r="B171" s="39">
        <v>1.6279999999999999</v>
      </c>
      <c r="C171" s="134">
        <f t="shared" si="2"/>
        <v>-2.1452650934723483E-3</v>
      </c>
      <c r="H171" s="15"/>
    </row>
    <row r="172" spans="1:8" x14ac:dyDescent="0.2">
      <c r="A172" s="53">
        <v>40533</v>
      </c>
      <c r="B172" s="39">
        <v>1.6285000000000001</v>
      </c>
      <c r="C172" s="134">
        <f t="shared" si="2"/>
        <v>3.0712530712539987E-4</v>
      </c>
      <c r="H172" s="15"/>
    </row>
    <row r="173" spans="1:8" x14ac:dyDescent="0.2">
      <c r="A173" s="53">
        <v>40534</v>
      </c>
      <c r="B173" s="39">
        <v>1.6248</v>
      </c>
      <c r="C173" s="134">
        <f t="shared" si="2"/>
        <v>-2.2720294749769554E-3</v>
      </c>
      <c r="H173" s="15"/>
    </row>
    <row r="174" spans="1:8" x14ac:dyDescent="0.2">
      <c r="A174" s="53">
        <v>40535</v>
      </c>
      <c r="B174" s="39">
        <v>1.6264000000000001</v>
      </c>
      <c r="C174" s="134">
        <f t="shared" si="2"/>
        <v>9.8473658296405198E-4</v>
      </c>
      <c r="H174" s="15"/>
    </row>
    <row r="175" spans="1:8" x14ac:dyDescent="0.2">
      <c r="A175" s="53">
        <v>40536</v>
      </c>
      <c r="B175" s="39" t="s">
        <v>17</v>
      </c>
      <c r="C175" s="134" t="e">
        <f t="shared" si="2"/>
        <v>#VALUE!</v>
      </c>
      <c r="H175" s="15"/>
    </row>
    <row r="176" spans="1:8" x14ac:dyDescent="0.2">
      <c r="A176" s="53">
        <v>40539</v>
      </c>
      <c r="B176" s="39">
        <v>1.6254999999999999</v>
      </c>
      <c r="C176" s="134" t="e">
        <f t="shared" si="2"/>
        <v>#VALUE!</v>
      </c>
      <c r="H176" s="15"/>
    </row>
    <row r="177" spans="1:8" x14ac:dyDescent="0.2">
      <c r="A177" s="53">
        <v>40540</v>
      </c>
      <c r="B177" s="39">
        <v>1.6271</v>
      </c>
      <c r="C177" s="134">
        <f t="shared" si="2"/>
        <v>9.84312519224817E-4</v>
      </c>
      <c r="H177" s="15"/>
    </row>
    <row r="178" spans="1:8" x14ac:dyDescent="0.2">
      <c r="A178" s="53">
        <v>40541</v>
      </c>
      <c r="B178" s="39">
        <v>1.6227</v>
      </c>
      <c r="C178" s="134">
        <f t="shared" si="2"/>
        <v>-2.704197652264706E-3</v>
      </c>
      <c r="H178" s="15"/>
    </row>
    <row r="179" spans="1:8" x14ac:dyDescent="0.2">
      <c r="A179" s="53">
        <v>40542</v>
      </c>
      <c r="B179" s="39">
        <v>1.6241000000000001</v>
      </c>
      <c r="C179" s="134">
        <f t="shared" si="2"/>
        <v>8.6275959820047987E-4</v>
      </c>
      <c r="H179" s="15"/>
    </row>
    <row r="180" spans="1:8" x14ac:dyDescent="0.2">
      <c r="A180" s="53">
        <v>40543</v>
      </c>
      <c r="B180" s="39" t="s">
        <v>17</v>
      </c>
      <c r="C180" s="134" t="e">
        <f t="shared" si="2"/>
        <v>#VALUE!</v>
      </c>
      <c r="H180" s="15"/>
    </row>
    <row r="181" spans="1:8" x14ac:dyDescent="0.2">
      <c r="A181" s="53">
        <v>40546</v>
      </c>
      <c r="B181" s="39">
        <v>1.6275999999999999</v>
      </c>
      <c r="C181" s="134" t="e">
        <f t="shared" si="2"/>
        <v>#VALUE!</v>
      </c>
    </row>
    <row r="182" spans="1:8" x14ac:dyDescent="0.2">
      <c r="A182" s="53">
        <v>40547</v>
      </c>
      <c r="B182" s="39">
        <v>1.6269</v>
      </c>
      <c r="C182" s="134">
        <f t="shared" si="2"/>
        <v>-4.3008110100761776E-4</v>
      </c>
      <c r="H182" s="15"/>
    </row>
    <row r="183" spans="1:8" x14ac:dyDescent="0.2">
      <c r="A183" s="53">
        <v>40548</v>
      </c>
      <c r="B183" s="39">
        <v>1.63</v>
      </c>
      <c r="C183" s="134">
        <f t="shared" si="2"/>
        <v>1.9054643801093007E-3</v>
      </c>
    </row>
    <row r="184" spans="1:8" x14ac:dyDescent="0.2">
      <c r="A184" s="53">
        <v>40549</v>
      </c>
      <c r="B184" s="39">
        <v>1.625</v>
      </c>
      <c r="C184" s="134">
        <f t="shared" si="2"/>
        <v>-3.0674846625766694E-3</v>
      </c>
      <c r="H184" s="15"/>
    </row>
    <row r="185" spans="1:8" x14ac:dyDescent="0.2">
      <c r="A185" s="53">
        <v>40550</v>
      </c>
      <c r="B185" s="39">
        <v>1.6173999999999999</v>
      </c>
      <c r="C185" s="134">
        <f t="shared" si="2"/>
        <v>-4.676923076923134E-3</v>
      </c>
      <c r="H185" s="15"/>
    </row>
    <row r="186" spans="1:8" x14ac:dyDescent="0.2">
      <c r="A186" s="53">
        <v>40553</v>
      </c>
      <c r="B186" s="39">
        <v>1.6228</v>
      </c>
      <c r="C186" s="134">
        <f t="shared" si="2"/>
        <v>3.3386917274638162E-3</v>
      </c>
      <c r="H186" s="15"/>
    </row>
    <row r="187" spans="1:8" x14ac:dyDescent="0.2">
      <c r="A187" s="53">
        <v>40554</v>
      </c>
      <c r="B187" s="39">
        <v>1.6185</v>
      </c>
      <c r="C187" s="134">
        <f t="shared" si="2"/>
        <v>-2.6497411880699318E-3</v>
      </c>
      <c r="H187" s="15"/>
    </row>
    <row r="188" spans="1:8" x14ac:dyDescent="0.2">
      <c r="A188" s="53">
        <v>40555</v>
      </c>
      <c r="B188" s="39">
        <v>1.6137999999999999</v>
      </c>
      <c r="C188" s="134">
        <f t="shared" si="2"/>
        <v>-2.9039233858512148E-3</v>
      </c>
      <c r="H188" s="15"/>
    </row>
    <row r="189" spans="1:8" x14ac:dyDescent="0.2">
      <c r="A189" s="53">
        <v>40556</v>
      </c>
      <c r="B189" s="39">
        <v>1.6103000000000001</v>
      </c>
      <c r="C189" s="134">
        <f t="shared" si="2"/>
        <v>-2.1687941504522357E-3</v>
      </c>
      <c r="H189" s="15"/>
    </row>
    <row r="190" spans="1:8" x14ac:dyDescent="0.2">
      <c r="A190" s="53">
        <v>40557</v>
      </c>
      <c r="B190" s="39">
        <v>1.619</v>
      </c>
      <c r="C190" s="134">
        <f t="shared" si="2"/>
        <v>5.40271999006392E-3</v>
      </c>
    </row>
    <row r="191" spans="1:8" x14ac:dyDescent="0.2">
      <c r="A191" s="53">
        <v>40560</v>
      </c>
      <c r="B191" s="39">
        <v>1.6194999999999999</v>
      </c>
      <c r="C191" s="134">
        <f t="shared" si="2"/>
        <v>3.0883261272385276E-4</v>
      </c>
      <c r="H191" s="15"/>
    </row>
    <row r="192" spans="1:8" x14ac:dyDescent="0.2">
      <c r="A192" s="53">
        <v>40561</v>
      </c>
      <c r="B192" s="39">
        <v>1.6169</v>
      </c>
      <c r="C192" s="134">
        <f t="shared" si="2"/>
        <v>-1.6054337758567572E-3</v>
      </c>
      <c r="H192" s="15"/>
    </row>
    <row r="193" spans="1:8" x14ac:dyDescent="0.2">
      <c r="A193" s="53">
        <v>40562</v>
      </c>
      <c r="B193" s="39">
        <v>1.6222000000000001</v>
      </c>
      <c r="C193" s="134">
        <f t="shared" si="2"/>
        <v>3.2778774197539384E-3</v>
      </c>
      <c r="H193" s="15"/>
    </row>
    <row r="194" spans="1:8" x14ac:dyDescent="0.2">
      <c r="A194" s="53">
        <v>40563</v>
      </c>
      <c r="B194" s="39">
        <v>1.619</v>
      </c>
      <c r="C194" s="134">
        <f t="shared" si="2"/>
        <v>-1.972629762051592E-3</v>
      </c>
      <c r="H194" s="15"/>
    </row>
    <row r="195" spans="1:8" x14ac:dyDescent="0.2">
      <c r="A195" s="53">
        <v>40564</v>
      </c>
      <c r="B195" s="39">
        <v>1.6237999999999999</v>
      </c>
      <c r="C195" s="134">
        <f t="shared" si="2"/>
        <v>2.964793082149475E-3</v>
      </c>
      <c r="H195" s="15"/>
    </row>
    <row r="196" spans="1:8" x14ac:dyDescent="0.2">
      <c r="A196" s="53">
        <v>40567</v>
      </c>
      <c r="B196" s="39">
        <v>1.6222000000000001</v>
      </c>
      <c r="C196" s="134">
        <f t="shared" si="2"/>
        <v>-9.853430225396087E-4</v>
      </c>
      <c r="H196" s="15"/>
    </row>
    <row r="197" spans="1:8" x14ac:dyDescent="0.2">
      <c r="A197" s="53">
        <v>40568</v>
      </c>
      <c r="B197" s="39">
        <v>1.6215999999999999</v>
      </c>
      <c r="C197" s="134">
        <f t="shared" si="2"/>
        <v>-3.6986808038474983E-4</v>
      </c>
      <c r="H197" s="15"/>
    </row>
    <row r="198" spans="1:8" x14ac:dyDescent="0.2">
      <c r="A198" s="53">
        <v>40569</v>
      </c>
      <c r="B198" s="39">
        <v>1.6243000000000001</v>
      </c>
      <c r="C198" s="134">
        <f t="shared" si="2"/>
        <v>1.6650222002960735E-3</v>
      </c>
      <c r="H198" s="15"/>
    </row>
    <row r="199" spans="1:8" x14ac:dyDescent="0.2">
      <c r="A199" s="53">
        <v>40570</v>
      </c>
      <c r="B199" s="39">
        <v>1.6294999999999999</v>
      </c>
      <c r="C199" s="134">
        <f t="shared" ref="C199:C262" si="3">B199/B198 - 1</f>
        <v>3.2013790555931454E-3</v>
      </c>
      <c r="H199" s="15"/>
    </row>
    <row r="200" spans="1:8" x14ac:dyDescent="0.2">
      <c r="A200" s="53">
        <v>40571</v>
      </c>
      <c r="B200" s="39">
        <v>1.6369</v>
      </c>
      <c r="C200" s="134">
        <f t="shared" si="3"/>
        <v>4.5412703283216338E-3</v>
      </c>
      <c r="H200" s="15"/>
    </row>
    <row r="201" spans="1:8" x14ac:dyDescent="0.2">
      <c r="A201" s="53">
        <v>40574</v>
      </c>
      <c r="B201" s="39">
        <v>1.6306</v>
      </c>
      <c r="C201" s="134">
        <f t="shared" si="3"/>
        <v>-3.8487384690573112E-3</v>
      </c>
      <c r="H201" s="15"/>
    </row>
    <row r="202" spans="1:8" x14ac:dyDescent="0.2">
      <c r="A202" s="53">
        <v>40575</v>
      </c>
      <c r="B202" s="39">
        <v>1.6322000000000001</v>
      </c>
      <c r="C202" s="134">
        <f t="shared" si="3"/>
        <v>9.8123390163129542E-4</v>
      </c>
      <c r="H202" s="15"/>
    </row>
    <row r="203" spans="1:8" x14ac:dyDescent="0.2">
      <c r="A203" s="53">
        <v>40576</v>
      </c>
      <c r="B203" s="39">
        <v>1.6342000000000001</v>
      </c>
      <c r="C203" s="134">
        <f t="shared" si="3"/>
        <v>1.2253400318589236E-3</v>
      </c>
      <c r="H203" s="15"/>
    </row>
    <row r="204" spans="1:8" x14ac:dyDescent="0.2">
      <c r="A204" s="53">
        <v>40577</v>
      </c>
      <c r="B204" s="39">
        <v>1.6365000000000001</v>
      </c>
      <c r="C204" s="134">
        <f t="shared" si="3"/>
        <v>1.407416472891887E-3</v>
      </c>
      <c r="H204" s="15"/>
    </row>
    <row r="205" spans="1:8" x14ac:dyDescent="0.2">
      <c r="A205" s="53">
        <v>40578</v>
      </c>
      <c r="B205" s="39">
        <v>1.6397999999999999</v>
      </c>
      <c r="C205" s="134">
        <f t="shared" si="3"/>
        <v>2.0164986251145489E-3</v>
      </c>
      <c r="H205" s="15"/>
    </row>
    <row r="206" spans="1:8" x14ac:dyDescent="0.2">
      <c r="A206" s="53">
        <v>40581</v>
      </c>
      <c r="B206" s="39">
        <v>1.6398999999999999</v>
      </c>
      <c r="C206" s="134">
        <f t="shared" si="3"/>
        <v>6.0983046713092293E-5</v>
      </c>
      <c r="H206" s="15"/>
    </row>
    <row r="207" spans="1:8" x14ac:dyDescent="0.2">
      <c r="A207" s="53">
        <v>40582</v>
      </c>
      <c r="B207" s="39">
        <v>1.6435</v>
      </c>
      <c r="C207" s="134">
        <f t="shared" si="3"/>
        <v>2.1952558082809492E-3</v>
      </c>
      <c r="H207" s="15"/>
    </row>
    <row r="208" spans="1:8" x14ac:dyDescent="0.2">
      <c r="A208" s="53">
        <v>40583</v>
      </c>
      <c r="B208" s="39">
        <v>1.6463000000000001</v>
      </c>
      <c r="C208" s="134">
        <f t="shared" si="3"/>
        <v>1.7036811682384911E-3</v>
      </c>
      <c r="H208" s="15"/>
    </row>
    <row r="209" spans="1:8" x14ac:dyDescent="0.2">
      <c r="A209" s="53">
        <v>40584</v>
      </c>
      <c r="B209" s="39">
        <v>1.6469</v>
      </c>
      <c r="C209" s="134">
        <f t="shared" si="3"/>
        <v>3.6445362327630626E-4</v>
      </c>
    </row>
    <row r="210" spans="1:8" x14ac:dyDescent="0.2">
      <c r="A210" s="53">
        <v>40585</v>
      </c>
      <c r="B210" s="39">
        <v>1.6468</v>
      </c>
      <c r="C210" s="134">
        <f t="shared" si="3"/>
        <v>-6.0720140870773598E-5</v>
      </c>
      <c r="H210" s="15"/>
    </row>
    <row r="211" spans="1:8" x14ac:dyDescent="0.2">
      <c r="A211" s="53">
        <v>40588</v>
      </c>
      <c r="B211" s="39">
        <v>1.6480999999999999</v>
      </c>
      <c r="C211" s="134">
        <f t="shared" si="3"/>
        <v>7.8940976439145771E-4</v>
      </c>
      <c r="H211" s="15"/>
    </row>
    <row r="212" spans="1:8" x14ac:dyDescent="0.2">
      <c r="A212" s="53">
        <v>40589</v>
      </c>
      <c r="B212" s="39">
        <v>1.6486000000000001</v>
      </c>
      <c r="C212" s="134">
        <f t="shared" si="3"/>
        <v>3.0337964929327832E-4</v>
      </c>
    </row>
    <row r="213" spans="1:8" x14ac:dyDescent="0.2">
      <c r="A213" s="53">
        <v>40590</v>
      </c>
      <c r="B213" s="39">
        <v>1.6437999999999999</v>
      </c>
      <c r="C213" s="134">
        <f t="shared" si="3"/>
        <v>-2.9115613247604477E-3</v>
      </c>
      <c r="H213" s="15"/>
    </row>
    <row r="214" spans="1:8" x14ac:dyDescent="0.2">
      <c r="A214" s="53">
        <v>40591</v>
      </c>
      <c r="B214" s="39">
        <v>1.645</v>
      </c>
      <c r="C214" s="134">
        <f t="shared" si="3"/>
        <v>7.3001581700937734E-4</v>
      </c>
    </row>
    <row r="215" spans="1:8" x14ac:dyDescent="0.2">
      <c r="A215" s="53">
        <v>40592</v>
      </c>
      <c r="B215" s="39">
        <v>1.6491</v>
      </c>
      <c r="C215" s="134">
        <f t="shared" si="3"/>
        <v>2.4924012158054065E-3</v>
      </c>
      <c r="H215" s="15"/>
    </row>
    <row r="216" spans="1:8" x14ac:dyDescent="0.2">
      <c r="A216" s="53">
        <v>40595</v>
      </c>
      <c r="B216" s="39">
        <v>1.6480999999999999</v>
      </c>
      <c r="C216" s="134">
        <f t="shared" si="3"/>
        <v>-6.0639136498708002E-4</v>
      </c>
    </row>
    <row r="217" spans="1:8" x14ac:dyDescent="0.2">
      <c r="A217" s="53">
        <v>40596</v>
      </c>
      <c r="B217" s="39">
        <v>1.6488</v>
      </c>
      <c r="C217" s="134">
        <f t="shared" si="3"/>
        <v>4.2473150901045642E-4</v>
      </c>
      <c r="H217" s="15"/>
    </row>
    <row r="218" spans="1:8" x14ac:dyDescent="0.2">
      <c r="A218" s="53">
        <v>40597</v>
      </c>
      <c r="B218" s="39">
        <v>1.6512</v>
      </c>
      <c r="C218" s="134">
        <f t="shared" si="3"/>
        <v>1.4556040756914523E-3</v>
      </c>
      <c r="H218" s="15"/>
    </row>
    <row r="219" spans="1:8" x14ac:dyDescent="0.2">
      <c r="A219" s="53">
        <v>40598</v>
      </c>
      <c r="B219" s="39">
        <v>1.6503000000000001</v>
      </c>
      <c r="C219" s="134">
        <f t="shared" si="3"/>
        <v>-5.4505813953487081E-4</v>
      </c>
      <c r="H219" s="15"/>
    </row>
    <row r="220" spans="1:8" x14ac:dyDescent="0.2">
      <c r="A220" s="53">
        <v>40599</v>
      </c>
      <c r="B220" s="39">
        <v>1.6513</v>
      </c>
      <c r="C220" s="134">
        <f t="shared" si="3"/>
        <v>6.0595043325450959E-4</v>
      </c>
      <c r="H220" s="15"/>
    </row>
    <row r="221" spans="1:8" x14ac:dyDescent="0.2">
      <c r="A221" s="53">
        <v>40602</v>
      </c>
      <c r="B221" s="39">
        <v>1.6548</v>
      </c>
      <c r="C221" s="134">
        <f t="shared" si="3"/>
        <v>2.1195421788893221E-3</v>
      </c>
      <c r="H221" s="15"/>
    </row>
    <row r="222" spans="1:8" x14ac:dyDescent="0.2">
      <c r="A222" s="53">
        <v>40603</v>
      </c>
      <c r="B222" s="39">
        <v>1.6564000000000001</v>
      </c>
      <c r="C222" s="134">
        <f t="shared" si="3"/>
        <v>9.6688421561519355E-4</v>
      </c>
      <c r="H222" s="15"/>
    </row>
    <row r="223" spans="1:8" x14ac:dyDescent="0.2">
      <c r="A223" s="53">
        <v>40604</v>
      </c>
      <c r="B223" s="39">
        <v>1.6574</v>
      </c>
      <c r="C223" s="134">
        <f t="shared" si="3"/>
        <v>6.0371890847621401E-4</v>
      </c>
      <c r="H223" s="15"/>
    </row>
    <row r="224" spans="1:8" x14ac:dyDescent="0.2">
      <c r="A224" s="53">
        <v>40605</v>
      </c>
      <c r="B224" s="39">
        <v>1.6579999999999999</v>
      </c>
      <c r="C224" s="134">
        <f t="shared" si="3"/>
        <v>3.620127911185822E-4</v>
      </c>
      <c r="H224" s="15"/>
    </row>
    <row r="225" spans="1:8" x14ac:dyDescent="0.2">
      <c r="A225" s="53">
        <v>40606</v>
      </c>
      <c r="B225" s="39">
        <v>1.6593</v>
      </c>
      <c r="C225" s="134">
        <f t="shared" si="3"/>
        <v>7.8407720144757498E-4</v>
      </c>
      <c r="H225" s="15"/>
    </row>
    <row r="226" spans="1:8" x14ac:dyDescent="0.2">
      <c r="A226" s="53">
        <v>40609</v>
      </c>
      <c r="B226" s="39">
        <v>1.6870000000000001</v>
      </c>
      <c r="C226" s="134">
        <f t="shared" si="3"/>
        <v>1.669378653649134E-2</v>
      </c>
      <c r="H226" s="15"/>
    </row>
    <row r="227" spans="1:8" x14ac:dyDescent="0.2">
      <c r="A227" s="53">
        <v>40610</v>
      </c>
      <c r="B227" s="39">
        <v>1.6888000000000001</v>
      </c>
      <c r="C227" s="134">
        <f t="shared" si="3"/>
        <v>1.0669828097213951E-3</v>
      </c>
      <c r="H227" s="15"/>
    </row>
    <row r="228" spans="1:8" x14ac:dyDescent="0.2">
      <c r="A228" s="53">
        <v>40611</v>
      </c>
      <c r="B228" s="39">
        <v>1.6942999999999999</v>
      </c>
      <c r="C228" s="134">
        <f t="shared" si="3"/>
        <v>3.2567503552818344E-3</v>
      </c>
    </row>
    <row r="229" spans="1:8" x14ac:dyDescent="0.2">
      <c r="A229" s="53">
        <v>40612</v>
      </c>
      <c r="B229" s="39">
        <v>1.7248000000000001</v>
      </c>
      <c r="C229" s="134">
        <f t="shared" si="3"/>
        <v>1.8001534557044341E-2</v>
      </c>
      <c r="H229" s="15"/>
    </row>
    <row r="230" spans="1:8" x14ac:dyDescent="0.2">
      <c r="A230" s="53">
        <v>40613</v>
      </c>
      <c r="B230" s="39">
        <v>1.7281</v>
      </c>
      <c r="C230" s="134">
        <f t="shared" si="3"/>
        <v>1.913265306122458E-3</v>
      </c>
    </row>
    <row r="231" spans="1:8" x14ac:dyDescent="0.2">
      <c r="A231" s="53">
        <v>40616</v>
      </c>
      <c r="B231" s="39">
        <v>1.7323</v>
      </c>
      <c r="C231" s="134">
        <f t="shared" si="3"/>
        <v>2.4304149065448311E-3</v>
      </c>
      <c r="H231" s="15"/>
    </row>
    <row r="232" spans="1:8" x14ac:dyDescent="0.2">
      <c r="A232" s="53">
        <v>40617</v>
      </c>
      <c r="B232" s="39">
        <v>1.7281</v>
      </c>
      <c r="C232" s="134">
        <f t="shared" si="3"/>
        <v>-2.424522311377908E-3</v>
      </c>
      <c r="H232" s="15"/>
    </row>
    <row r="233" spans="1:8" x14ac:dyDescent="0.2">
      <c r="A233" s="53">
        <v>40618</v>
      </c>
      <c r="B233" s="39">
        <v>1.7323</v>
      </c>
      <c r="C233" s="134">
        <f t="shared" si="3"/>
        <v>2.4304149065448311E-3</v>
      </c>
      <c r="H233" s="15"/>
    </row>
    <row r="234" spans="1:8" x14ac:dyDescent="0.2">
      <c r="A234" s="53">
        <v>40619</v>
      </c>
      <c r="B234" s="39">
        <v>1.7330000000000001</v>
      </c>
      <c r="C234" s="134">
        <f t="shared" si="3"/>
        <v>4.0408705189642902E-4</v>
      </c>
      <c r="H234" s="15"/>
    </row>
    <row r="235" spans="1:8" x14ac:dyDescent="0.2">
      <c r="A235" s="53">
        <v>40620</v>
      </c>
      <c r="B235" s="39">
        <v>1.7392000000000001</v>
      </c>
      <c r="C235" s="134">
        <f t="shared" si="3"/>
        <v>3.5776110790537441E-3</v>
      </c>
    </row>
    <row r="236" spans="1:8" x14ac:dyDescent="0.2">
      <c r="A236" s="53">
        <v>40623</v>
      </c>
      <c r="B236" s="39">
        <v>1.7538</v>
      </c>
      <c r="C236" s="134">
        <f t="shared" si="3"/>
        <v>8.3946642134313798E-3</v>
      </c>
      <c r="H236" s="15"/>
    </row>
    <row r="237" spans="1:8" x14ac:dyDescent="0.2">
      <c r="A237" s="53">
        <v>40624</v>
      </c>
      <c r="B237" s="39">
        <v>1.7574000000000001</v>
      </c>
      <c r="C237" s="134">
        <f t="shared" si="3"/>
        <v>2.0526855969893454E-3</v>
      </c>
      <c r="H237" s="15"/>
    </row>
    <row r="238" spans="1:8" x14ac:dyDescent="0.2">
      <c r="A238" s="53">
        <v>40625</v>
      </c>
      <c r="B238" s="39">
        <v>1.7716000000000001</v>
      </c>
      <c r="C238" s="134">
        <f t="shared" si="3"/>
        <v>8.080118356663224E-3</v>
      </c>
      <c r="H238" s="15"/>
    </row>
    <row r="239" spans="1:8" x14ac:dyDescent="0.2">
      <c r="A239" s="53">
        <v>40626</v>
      </c>
      <c r="B239" s="39">
        <v>1.7793000000000001</v>
      </c>
      <c r="C239" s="134">
        <f t="shared" si="3"/>
        <v>4.3463535786858465E-3</v>
      </c>
      <c r="H239" s="15"/>
    </row>
    <row r="240" spans="1:8" x14ac:dyDescent="0.2">
      <c r="A240" s="53">
        <v>40627</v>
      </c>
      <c r="B240" s="39">
        <v>1.7791999999999999</v>
      </c>
      <c r="C240" s="134">
        <f t="shared" si="3"/>
        <v>-5.620187714283631E-5</v>
      </c>
      <c r="H240" s="15"/>
    </row>
    <row r="241" spans="1:8" x14ac:dyDescent="0.2">
      <c r="A241" s="53">
        <v>40630</v>
      </c>
      <c r="B241" s="39">
        <v>1.7802</v>
      </c>
      <c r="C241" s="134">
        <f t="shared" si="3"/>
        <v>5.6205035971235162E-4</v>
      </c>
      <c r="H241" s="15"/>
    </row>
    <row r="242" spans="1:8" x14ac:dyDescent="0.2">
      <c r="A242" s="53">
        <v>40631</v>
      </c>
      <c r="B242" s="39">
        <v>1.8037000000000001</v>
      </c>
      <c r="C242" s="134">
        <f t="shared" si="3"/>
        <v>1.3200763959105855E-2</v>
      </c>
      <c r="H242" s="15"/>
    </row>
    <row r="243" spans="1:8" x14ac:dyDescent="0.2">
      <c r="A243" s="53">
        <v>40632</v>
      </c>
      <c r="B243" s="39">
        <v>1.8053999999999999</v>
      </c>
      <c r="C243" s="134">
        <f t="shared" si="3"/>
        <v>9.4250706880294466E-4</v>
      </c>
      <c r="H243" s="15"/>
    </row>
    <row r="244" spans="1:8" x14ac:dyDescent="0.2">
      <c r="A244" s="53">
        <v>40633</v>
      </c>
      <c r="B244" s="39">
        <v>1.8032999999999999</v>
      </c>
      <c r="C244" s="134">
        <f t="shared" si="3"/>
        <v>-1.1631771352609288E-3</v>
      </c>
      <c r="H244" s="15"/>
    </row>
    <row r="245" spans="1:8" x14ac:dyDescent="0.2">
      <c r="A245" s="53">
        <v>40634</v>
      </c>
      <c r="B245" s="39">
        <v>1.8065</v>
      </c>
      <c r="C245" s="134">
        <f t="shared" si="3"/>
        <v>1.7745244828926143E-3</v>
      </c>
      <c r="H245" s="15"/>
    </row>
    <row r="246" spans="1:8" x14ac:dyDescent="0.2">
      <c r="A246" s="53">
        <v>40637</v>
      </c>
      <c r="B246" s="39">
        <v>1.8157000000000001</v>
      </c>
      <c r="C246" s="134">
        <f t="shared" si="3"/>
        <v>5.0927207306947775E-3</v>
      </c>
      <c r="H246" s="15"/>
    </row>
    <row r="247" spans="1:8" x14ac:dyDescent="0.2">
      <c r="A247" s="53">
        <v>40638</v>
      </c>
      <c r="B247" s="39">
        <v>1.8232999999999999</v>
      </c>
      <c r="C247" s="134">
        <f t="shared" si="3"/>
        <v>4.1857134989260469E-3</v>
      </c>
      <c r="H247" s="15"/>
    </row>
    <row r="248" spans="1:8" x14ac:dyDescent="0.2">
      <c r="A248" s="53">
        <v>40639</v>
      </c>
      <c r="B248" s="39">
        <v>1.825</v>
      </c>
      <c r="C248" s="134">
        <f t="shared" si="3"/>
        <v>9.3237536335211146E-4</v>
      </c>
      <c r="H248" s="15"/>
    </row>
    <row r="249" spans="1:8" x14ac:dyDescent="0.2">
      <c r="A249" s="53">
        <v>40640</v>
      </c>
      <c r="B249" s="39">
        <v>1.8331</v>
      </c>
      <c r="C249" s="134">
        <f t="shared" si="3"/>
        <v>4.4383561643834835E-3</v>
      </c>
      <c r="H249" s="15"/>
    </row>
    <row r="250" spans="1:8" x14ac:dyDescent="0.2">
      <c r="A250" s="53">
        <v>40641</v>
      </c>
      <c r="B250" s="39">
        <v>1.8341000000000001</v>
      </c>
      <c r="C250" s="134">
        <f t="shared" si="3"/>
        <v>5.4552397577878331E-4</v>
      </c>
      <c r="H250" s="15"/>
    </row>
    <row r="251" spans="1:8" x14ac:dyDescent="0.2">
      <c r="A251" s="53">
        <v>40644</v>
      </c>
      <c r="B251" s="39">
        <v>1.8391</v>
      </c>
      <c r="C251" s="134">
        <f t="shared" si="3"/>
        <v>2.7261327081402609E-3</v>
      </c>
    </row>
    <row r="252" spans="1:8" x14ac:dyDescent="0.2">
      <c r="A252" s="53">
        <v>40645</v>
      </c>
      <c r="B252" s="39">
        <v>1.8444</v>
      </c>
      <c r="C252" s="134">
        <f t="shared" si="3"/>
        <v>2.8818443804035088E-3</v>
      </c>
      <c r="H252" s="15"/>
    </row>
    <row r="253" spans="1:8" x14ac:dyDescent="0.2">
      <c r="A253" s="53">
        <v>40646</v>
      </c>
      <c r="B253" s="39">
        <v>1.8461000000000001</v>
      </c>
      <c r="C253" s="134">
        <f t="shared" si="3"/>
        <v>9.2170895684229315E-4</v>
      </c>
      <c r="H253" s="15"/>
    </row>
    <row r="254" spans="1:8" x14ac:dyDescent="0.2">
      <c r="A254" s="53">
        <v>40647</v>
      </c>
      <c r="B254" s="39">
        <v>1.8537999999999999</v>
      </c>
      <c r="C254" s="134">
        <f t="shared" si="3"/>
        <v>4.1709549861870254E-3</v>
      </c>
      <c r="H254" s="15"/>
    </row>
    <row r="255" spans="1:8" x14ac:dyDescent="0.2">
      <c r="A255" s="53">
        <v>40648</v>
      </c>
      <c r="B255" s="39">
        <v>1.8569</v>
      </c>
      <c r="C255" s="134">
        <f t="shared" si="3"/>
        <v>1.6722408026756952E-3</v>
      </c>
      <c r="H255" s="15"/>
    </row>
    <row r="256" spans="1:8" x14ac:dyDescent="0.2">
      <c r="A256" s="53">
        <v>40651</v>
      </c>
      <c r="B256" s="39">
        <v>1.8593999999999999</v>
      </c>
      <c r="C256" s="134">
        <f t="shared" si="3"/>
        <v>1.346329904679866E-3</v>
      </c>
      <c r="H256" s="15"/>
    </row>
    <row r="257" spans="1:8" x14ac:dyDescent="0.2">
      <c r="A257" s="53">
        <v>40652</v>
      </c>
      <c r="B257" s="39">
        <v>1.8603000000000001</v>
      </c>
      <c r="C257" s="134">
        <f t="shared" si="3"/>
        <v>4.8402710551798123E-4</v>
      </c>
    </row>
    <row r="258" spans="1:8" x14ac:dyDescent="0.2">
      <c r="A258" s="53">
        <v>40653</v>
      </c>
      <c r="B258" s="39">
        <v>1.8597999999999999</v>
      </c>
      <c r="C258" s="134">
        <f t="shared" si="3"/>
        <v>-2.6877385367962692E-4</v>
      </c>
      <c r="H258" s="15"/>
    </row>
    <row r="259" spans="1:8" x14ac:dyDescent="0.2">
      <c r="A259" s="53">
        <v>40654</v>
      </c>
      <c r="B259" s="39">
        <v>1.8621000000000001</v>
      </c>
      <c r="C259" s="134">
        <f t="shared" si="3"/>
        <v>1.2366921174320478E-3</v>
      </c>
      <c r="H259" s="15"/>
    </row>
    <row r="260" spans="1:8" x14ac:dyDescent="0.2">
      <c r="A260" s="53">
        <v>40655</v>
      </c>
      <c r="B260" s="39">
        <v>1.8580000000000001</v>
      </c>
      <c r="C260" s="134">
        <f t="shared" si="3"/>
        <v>-2.2018151549325626E-3</v>
      </c>
      <c r="H260" s="15"/>
    </row>
    <row r="261" spans="1:8" x14ac:dyDescent="0.2">
      <c r="A261" s="53">
        <v>40658</v>
      </c>
      <c r="B261" s="39">
        <v>1.8582000000000001</v>
      </c>
      <c r="C261" s="134">
        <f t="shared" si="3"/>
        <v>1.0764262648010892E-4</v>
      </c>
      <c r="H261" s="15"/>
    </row>
    <row r="262" spans="1:8" x14ac:dyDescent="0.2">
      <c r="A262" s="53">
        <v>40659</v>
      </c>
      <c r="B262" s="36" t="s">
        <v>17</v>
      </c>
      <c r="C262" s="134" t="e">
        <f t="shared" si="3"/>
        <v>#VALUE!</v>
      </c>
      <c r="H262" s="15"/>
    </row>
    <row r="263" spans="1:8" x14ac:dyDescent="0.2">
      <c r="A263" s="53">
        <v>40660</v>
      </c>
      <c r="B263" s="39" t="s">
        <v>17</v>
      </c>
      <c r="C263" s="134" t="e">
        <f t="shared" ref="C263:C326" si="4">B263/B262 - 1</f>
        <v>#VALUE!</v>
      </c>
      <c r="H263" s="15"/>
    </row>
    <row r="264" spans="1:8" x14ac:dyDescent="0.2">
      <c r="A264" s="53">
        <v>40661</v>
      </c>
      <c r="B264" s="39">
        <v>1.8588</v>
      </c>
      <c r="C264" s="134" t="e">
        <f t="shared" si="4"/>
        <v>#VALUE!</v>
      </c>
      <c r="H264" s="15"/>
    </row>
    <row r="265" spans="1:8" x14ac:dyDescent="0.2">
      <c r="A265" s="53">
        <v>40662</v>
      </c>
      <c r="B265" s="39">
        <v>1.8568</v>
      </c>
      <c r="C265" s="134">
        <f t="shared" si="4"/>
        <v>-1.0759629868732912E-3</v>
      </c>
      <c r="H265" s="15"/>
    </row>
    <row r="266" spans="1:8" x14ac:dyDescent="0.2">
      <c r="A266" s="53">
        <v>40665</v>
      </c>
      <c r="B266" s="39">
        <v>1.8569</v>
      </c>
      <c r="C266" s="134">
        <f t="shared" si="4"/>
        <v>5.3856096510207507E-5</v>
      </c>
      <c r="H266" s="15"/>
    </row>
    <row r="267" spans="1:8" x14ac:dyDescent="0.2">
      <c r="A267" s="53">
        <v>40666</v>
      </c>
      <c r="B267" s="39">
        <v>1.8574999999999999</v>
      </c>
      <c r="C267" s="134">
        <f t="shared" si="4"/>
        <v>3.2311917712313232E-4</v>
      </c>
      <c r="H267" s="15"/>
    </row>
    <row r="268" spans="1:8" x14ac:dyDescent="0.2">
      <c r="A268" s="53">
        <v>40667</v>
      </c>
      <c r="B268" s="39">
        <v>1.8571</v>
      </c>
      <c r="C268" s="134">
        <f t="shared" si="4"/>
        <v>-2.1534320323013389E-4</v>
      </c>
      <c r="H268" s="15"/>
    </row>
    <row r="269" spans="1:8" x14ac:dyDescent="0.2">
      <c r="A269" s="53">
        <v>40668</v>
      </c>
      <c r="B269" s="39">
        <v>1.8584000000000001</v>
      </c>
      <c r="C269" s="134">
        <f t="shared" si="4"/>
        <v>7.0001615421899643E-4</v>
      </c>
    </row>
    <row r="270" spans="1:8" x14ac:dyDescent="0.2">
      <c r="A270" s="53">
        <v>40669</v>
      </c>
      <c r="B270" s="39">
        <v>1.8632</v>
      </c>
      <c r="C270" s="134">
        <f t="shared" si="4"/>
        <v>2.5828669823504402E-3</v>
      </c>
      <c r="H270" s="15"/>
    </row>
    <row r="271" spans="1:8" x14ac:dyDescent="0.2">
      <c r="A271" s="53">
        <v>40672</v>
      </c>
      <c r="B271" s="39">
        <v>1.8591</v>
      </c>
      <c r="C271" s="134">
        <f t="shared" si="4"/>
        <v>-2.2005152425933483E-3</v>
      </c>
      <c r="H271" s="15"/>
    </row>
    <row r="272" spans="1:8" x14ac:dyDescent="0.2">
      <c r="A272" s="53">
        <v>40673</v>
      </c>
      <c r="B272" s="39">
        <v>1.8575999999999999</v>
      </c>
      <c r="C272" s="134">
        <f t="shared" si="4"/>
        <v>-8.0684202033243224E-4</v>
      </c>
      <c r="H272" s="15"/>
    </row>
    <row r="273" spans="1:8" x14ac:dyDescent="0.2">
      <c r="A273" s="53">
        <v>40674</v>
      </c>
      <c r="B273" s="39">
        <v>1.8592</v>
      </c>
      <c r="C273" s="134">
        <f t="shared" si="4"/>
        <v>8.6132644272174375E-4</v>
      </c>
      <c r="H273" s="15"/>
    </row>
    <row r="274" spans="1:8" x14ac:dyDescent="0.2">
      <c r="A274" s="53">
        <v>40675</v>
      </c>
      <c r="B274" s="39">
        <v>1.8671</v>
      </c>
      <c r="C274" s="134">
        <f t="shared" si="4"/>
        <v>4.2491394148020944E-3</v>
      </c>
      <c r="H274" s="15"/>
    </row>
    <row r="275" spans="1:8" x14ac:dyDescent="0.2">
      <c r="A275" s="53">
        <v>40676</v>
      </c>
      <c r="B275" s="39">
        <v>1.8673999999999999</v>
      </c>
      <c r="C275" s="134">
        <f t="shared" si="4"/>
        <v>1.6067698569965927E-4</v>
      </c>
      <c r="H275" s="15"/>
    </row>
    <row r="276" spans="1:8" x14ac:dyDescent="0.2">
      <c r="A276" s="53">
        <v>40679</v>
      </c>
      <c r="B276" s="39">
        <v>1.8669</v>
      </c>
      <c r="C276" s="134">
        <f t="shared" si="4"/>
        <v>-2.6775195458927925E-4</v>
      </c>
      <c r="H276" s="15"/>
    </row>
    <row r="277" spans="1:8" x14ac:dyDescent="0.2">
      <c r="A277" s="53">
        <v>40680</v>
      </c>
      <c r="B277" s="39">
        <v>1.8705000000000001</v>
      </c>
      <c r="C277" s="134">
        <f t="shared" si="4"/>
        <v>1.9283303872730251E-3</v>
      </c>
      <c r="H277" s="15"/>
    </row>
    <row r="278" spans="1:8" x14ac:dyDescent="0.2">
      <c r="A278" s="53">
        <v>40681</v>
      </c>
      <c r="B278" s="39">
        <v>1.877</v>
      </c>
      <c r="C278" s="134">
        <f t="shared" si="4"/>
        <v>3.4750066827051729E-3</v>
      </c>
      <c r="H278" s="15"/>
    </row>
    <row r="279" spans="1:8" x14ac:dyDescent="0.2">
      <c r="A279" s="53">
        <v>40682</v>
      </c>
      <c r="B279" s="39">
        <v>1.8772</v>
      </c>
      <c r="C279" s="134">
        <f t="shared" si="4"/>
        <v>1.0655301012252316E-4</v>
      </c>
      <c r="H279" s="15"/>
    </row>
    <row r="280" spans="1:8" x14ac:dyDescent="0.2">
      <c r="A280" s="53">
        <v>40683</v>
      </c>
      <c r="B280" s="39">
        <v>1.8805000000000001</v>
      </c>
      <c r="C280" s="134">
        <f t="shared" si="4"/>
        <v>1.7579373535052678E-3</v>
      </c>
      <c r="H280" s="15"/>
    </row>
    <row r="281" spans="1:8" x14ac:dyDescent="0.2">
      <c r="A281" s="53">
        <v>40686</v>
      </c>
      <c r="B281" s="39">
        <v>1.8803000000000001</v>
      </c>
      <c r="C281" s="134">
        <f t="shared" si="4"/>
        <v>-1.0635469290076749E-4</v>
      </c>
      <c r="H281" s="15"/>
    </row>
    <row r="282" spans="1:8" x14ac:dyDescent="0.2">
      <c r="A282" s="53">
        <v>40687</v>
      </c>
      <c r="B282" s="39">
        <v>1.8774999999999999</v>
      </c>
      <c r="C282" s="134">
        <f t="shared" si="4"/>
        <v>-1.4891240759453694E-3</v>
      </c>
    </row>
    <row r="283" spans="1:8" x14ac:dyDescent="0.2">
      <c r="A283" s="53">
        <v>40688</v>
      </c>
      <c r="B283" s="39">
        <v>1.8779999999999999</v>
      </c>
      <c r="C283" s="134">
        <f t="shared" si="4"/>
        <v>2.6631158455381332E-4</v>
      </c>
      <c r="H283" s="15"/>
    </row>
    <row r="284" spans="1:8" x14ac:dyDescent="0.2">
      <c r="A284" s="53">
        <v>40689</v>
      </c>
      <c r="B284" s="39">
        <v>1.8794999999999999</v>
      </c>
      <c r="C284" s="134">
        <f t="shared" si="4"/>
        <v>7.9872204472852815E-4</v>
      </c>
    </row>
    <row r="285" spans="1:8" x14ac:dyDescent="0.2">
      <c r="A285" s="53">
        <v>40690</v>
      </c>
      <c r="B285" s="39">
        <v>1.8797999999999999</v>
      </c>
      <c r="C285" s="134">
        <f t="shared" si="4"/>
        <v>1.5961691939336831E-4</v>
      </c>
      <c r="H285" s="15"/>
    </row>
    <row r="286" spans="1:8" x14ac:dyDescent="0.2">
      <c r="A286" s="53">
        <v>40693</v>
      </c>
      <c r="B286" s="39">
        <v>1.879</v>
      </c>
      <c r="C286" s="134">
        <f t="shared" si="4"/>
        <v>-4.2557718906266473E-4</v>
      </c>
      <c r="H286" s="15"/>
    </row>
    <row r="287" spans="1:8" x14ac:dyDescent="0.2">
      <c r="A287" s="53">
        <v>40694</v>
      </c>
      <c r="B287" s="39">
        <v>1.8784000000000001</v>
      </c>
      <c r="C287" s="134">
        <f t="shared" si="4"/>
        <v>-3.1931878658852941E-4</v>
      </c>
      <c r="H287" s="15"/>
    </row>
    <row r="288" spans="1:8" x14ac:dyDescent="0.2">
      <c r="A288" s="53">
        <v>40695</v>
      </c>
      <c r="B288" s="39">
        <v>1.8755999999999999</v>
      </c>
      <c r="C288" s="134">
        <f t="shared" si="4"/>
        <v>-1.490630323679798E-3</v>
      </c>
    </row>
    <row r="289" spans="1:8" x14ac:dyDescent="0.2">
      <c r="A289" s="53">
        <v>40696</v>
      </c>
      <c r="B289" s="39">
        <v>1.8728</v>
      </c>
      <c r="C289" s="134">
        <f t="shared" si="4"/>
        <v>-1.4928556195350495E-3</v>
      </c>
      <c r="H289" s="15"/>
    </row>
    <row r="290" spans="1:8" x14ac:dyDescent="0.2">
      <c r="A290" s="53">
        <v>40697</v>
      </c>
      <c r="B290" s="39">
        <v>1.8722000000000001</v>
      </c>
      <c r="C290" s="134">
        <f t="shared" si="4"/>
        <v>-3.2037590773170699E-4</v>
      </c>
    </row>
    <row r="291" spans="1:8" x14ac:dyDescent="0.2">
      <c r="A291" s="53">
        <v>40700</v>
      </c>
      <c r="B291" s="39">
        <v>1.8673</v>
      </c>
      <c r="C291" s="134">
        <f t="shared" si="4"/>
        <v>-2.6172417476766352E-3</v>
      </c>
    </row>
    <row r="292" spans="1:8" x14ac:dyDescent="0.2">
      <c r="A292" s="53">
        <v>40701</v>
      </c>
      <c r="B292" s="39">
        <v>1.8646</v>
      </c>
      <c r="C292" s="134">
        <f t="shared" si="4"/>
        <v>-1.4459379853263288E-3</v>
      </c>
      <c r="H292" s="15"/>
    </row>
    <row r="293" spans="1:8" x14ac:dyDescent="0.2">
      <c r="A293" s="53">
        <v>40702</v>
      </c>
      <c r="B293" s="39">
        <v>1.8645</v>
      </c>
      <c r="C293" s="134">
        <f t="shared" si="4"/>
        <v>-5.3630805534665704E-5</v>
      </c>
      <c r="H293" s="15"/>
    </row>
    <row r="294" spans="1:8" x14ac:dyDescent="0.2">
      <c r="A294" s="53">
        <v>40703</v>
      </c>
      <c r="B294" s="39">
        <v>1.8638999999999999</v>
      </c>
      <c r="C294" s="134">
        <f t="shared" si="4"/>
        <v>-3.2180209171372987E-4</v>
      </c>
      <c r="H294" s="15"/>
    </row>
    <row r="295" spans="1:8" x14ac:dyDescent="0.2">
      <c r="A295" s="53">
        <v>40704</v>
      </c>
      <c r="B295" s="39">
        <v>1.8637999999999999</v>
      </c>
      <c r="C295" s="134">
        <f t="shared" si="4"/>
        <v>-5.3650946939209909E-5</v>
      </c>
    </row>
    <row r="296" spans="1:8" x14ac:dyDescent="0.2">
      <c r="A296" s="53">
        <v>40707</v>
      </c>
      <c r="B296" s="39">
        <v>1.8633</v>
      </c>
      <c r="C296" s="134">
        <f t="shared" si="4"/>
        <v>-2.6826912758881605E-4</v>
      </c>
      <c r="H296" s="15"/>
    </row>
    <row r="297" spans="1:8" x14ac:dyDescent="0.2">
      <c r="A297" s="53">
        <v>40708</v>
      </c>
      <c r="B297" s="39">
        <v>1.8629</v>
      </c>
      <c r="C297" s="134">
        <f t="shared" si="4"/>
        <v>-2.1467289218046748E-4</v>
      </c>
      <c r="H297" s="15"/>
    </row>
    <row r="298" spans="1:8" x14ac:dyDescent="0.2">
      <c r="A298" s="53">
        <v>40709</v>
      </c>
      <c r="B298" s="39">
        <v>1.8626</v>
      </c>
      <c r="C298" s="134">
        <f t="shared" si="4"/>
        <v>-1.6103923989474467E-4</v>
      </c>
      <c r="H298" s="15"/>
    </row>
    <row r="299" spans="1:8" x14ac:dyDescent="0.2">
      <c r="A299" s="53">
        <v>40710</v>
      </c>
      <c r="B299" s="39">
        <v>1.8616999999999999</v>
      </c>
      <c r="C299" s="134">
        <f t="shared" si="4"/>
        <v>-4.8319553312581309E-4</v>
      </c>
      <c r="H299" s="15"/>
    </row>
    <row r="300" spans="1:8" x14ac:dyDescent="0.2">
      <c r="A300" s="53">
        <v>40711</v>
      </c>
      <c r="B300" s="39">
        <v>1.8606</v>
      </c>
      <c r="C300" s="134">
        <f t="shared" si="4"/>
        <v>-5.908578181231805E-4</v>
      </c>
      <c r="H300" s="15"/>
    </row>
    <row r="301" spans="1:8" x14ac:dyDescent="0.2">
      <c r="A301" s="53">
        <v>40714</v>
      </c>
      <c r="B301" s="39">
        <v>1.8565</v>
      </c>
      <c r="C301" s="134">
        <f t="shared" si="4"/>
        <v>-2.2035902397076201E-3</v>
      </c>
      <c r="H301" s="15"/>
    </row>
    <row r="302" spans="1:8" x14ac:dyDescent="0.2">
      <c r="A302" s="53">
        <v>40715</v>
      </c>
      <c r="B302" s="39">
        <v>1.8561000000000001</v>
      </c>
      <c r="C302" s="134">
        <f t="shared" si="4"/>
        <v>-2.1545919741450259E-4</v>
      </c>
    </row>
    <row r="303" spans="1:8" x14ac:dyDescent="0.2">
      <c r="A303" s="53">
        <v>40716</v>
      </c>
      <c r="B303" s="39">
        <v>1.8569</v>
      </c>
      <c r="C303" s="134">
        <f t="shared" si="4"/>
        <v>4.3101126016908964E-4</v>
      </c>
      <c r="H303" s="15"/>
    </row>
    <row r="304" spans="1:8" x14ac:dyDescent="0.2">
      <c r="A304" s="53">
        <v>40717</v>
      </c>
      <c r="B304" s="39" t="s">
        <v>17</v>
      </c>
      <c r="C304" s="134" t="e">
        <f t="shared" si="4"/>
        <v>#VALUE!</v>
      </c>
      <c r="H304" s="15"/>
    </row>
    <row r="305" spans="1:8" x14ac:dyDescent="0.2">
      <c r="A305" s="53">
        <v>40718</v>
      </c>
      <c r="B305" s="39">
        <v>1.8524</v>
      </c>
      <c r="C305" s="134" t="e">
        <f t="shared" si="4"/>
        <v>#VALUE!</v>
      </c>
      <c r="H305" s="15"/>
    </row>
    <row r="306" spans="1:8" x14ac:dyDescent="0.2">
      <c r="A306" s="53">
        <v>40721</v>
      </c>
      <c r="B306" s="39">
        <v>1.8587</v>
      </c>
      <c r="C306" s="134">
        <f t="shared" si="4"/>
        <v>3.4009933059813147E-3</v>
      </c>
      <c r="H306" s="15"/>
    </row>
    <row r="307" spans="1:8" x14ac:dyDescent="0.2">
      <c r="A307" s="53">
        <v>40722</v>
      </c>
      <c r="B307" s="39">
        <v>1.8565</v>
      </c>
      <c r="C307" s="134">
        <f t="shared" si="4"/>
        <v>-1.1836229622854688E-3</v>
      </c>
      <c r="H307" s="15"/>
    </row>
    <row r="308" spans="1:8" x14ac:dyDescent="0.2">
      <c r="A308" s="53">
        <v>40723</v>
      </c>
      <c r="B308" s="39">
        <v>1.8588</v>
      </c>
      <c r="C308" s="134">
        <f t="shared" si="4"/>
        <v>1.2388903851332511E-3</v>
      </c>
      <c r="H308" s="15"/>
    </row>
    <row r="309" spans="1:8" x14ac:dyDescent="0.2">
      <c r="A309" s="53">
        <v>40724</v>
      </c>
      <c r="B309" s="39">
        <v>1.8551</v>
      </c>
      <c r="C309" s="134">
        <f t="shared" si="4"/>
        <v>-1.9905315257154887E-3</v>
      </c>
      <c r="H309" s="15"/>
    </row>
    <row r="310" spans="1:8" x14ac:dyDescent="0.2">
      <c r="A310" s="53">
        <v>40725</v>
      </c>
      <c r="B310" s="39">
        <v>1.8533999999999999</v>
      </c>
      <c r="C310" s="134">
        <f t="shared" si="4"/>
        <v>-9.1639264729670433E-4</v>
      </c>
      <c r="H310" s="15"/>
    </row>
    <row r="311" spans="1:8" x14ac:dyDescent="0.2">
      <c r="A311" s="53">
        <v>40728</v>
      </c>
      <c r="B311" s="39">
        <v>1.8552999999999999</v>
      </c>
      <c r="C311" s="134">
        <f t="shared" si="4"/>
        <v>1.0251429804684076E-3</v>
      </c>
      <c r="H311" s="15"/>
    </row>
    <row r="312" spans="1:8" x14ac:dyDescent="0.2">
      <c r="A312" s="53">
        <v>40729</v>
      </c>
      <c r="B312" s="39">
        <v>1.8552</v>
      </c>
      <c r="C312" s="134">
        <f t="shared" si="4"/>
        <v>-5.3899638872367817E-5</v>
      </c>
      <c r="H312" s="15"/>
    </row>
    <row r="313" spans="1:8" x14ac:dyDescent="0.2">
      <c r="A313" s="53">
        <v>40730</v>
      </c>
      <c r="B313" s="39">
        <v>1.8574999999999999</v>
      </c>
      <c r="C313" s="134">
        <f t="shared" si="4"/>
        <v>1.2397585166019631E-3</v>
      </c>
      <c r="H313" s="15"/>
    </row>
    <row r="314" spans="1:8" x14ac:dyDescent="0.2">
      <c r="A314" s="53">
        <v>40731</v>
      </c>
      <c r="B314" s="39">
        <v>1.8640000000000001</v>
      </c>
      <c r="C314" s="134">
        <f t="shared" si="4"/>
        <v>3.4993270524898978E-3</v>
      </c>
      <c r="H314" s="15"/>
    </row>
    <row r="315" spans="1:8" x14ac:dyDescent="0.2">
      <c r="A315" s="53">
        <v>40732</v>
      </c>
      <c r="B315" s="39">
        <v>1.8594999999999999</v>
      </c>
      <c r="C315" s="134">
        <f t="shared" si="4"/>
        <v>-2.4141630901288735E-3</v>
      </c>
    </row>
    <row r="316" spans="1:8" x14ac:dyDescent="0.2">
      <c r="A316" s="53">
        <v>40735</v>
      </c>
      <c r="B316" s="39">
        <v>1.8668</v>
      </c>
      <c r="C316" s="134">
        <f t="shared" si="4"/>
        <v>3.9257865017479077E-3</v>
      </c>
      <c r="H316" s="15"/>
    </row>
    <row r="317" spans="1:8" x14ac:dyDescent="0.2">
      <c r="A317" s="53">
        <v>40736</v>
      </c>
      <c r="B317" s="39">
        <v>1.8758999999999999</v>
      </c>
      <c r="C317" s="134">
        <f t="shared" si="4"/>
        <v>4.8746518105848846E-3</v>
      </c>
      <c r="H317" s="15"/>
    </row>
    <row r="318" spans="1:8" x14ac:dyDescent="0.2">
      <c r="A318" s="53">
        <v>40737</v>
      </c>
      <c r="B318" s="39">
        <v>1.8775999999999999</v>
      </c>
      <c r="C318" s="134">
        <f t="shared" si="4"/>
        <v>9.0623167546244332E-4</v>
      </c>
      <c r="H318" s="15"/>
    </row>
    <row r="319" spans="1:8" x14ac:dyDescent="0.2">
      <c r="A319" s="53">
        <v>40738</v>
      </c>
      <c r="B319" s="39">
        <v>1.8831</v>
      </c>
      <c r="C319" s="134">
        <f t="shared" si="4"/>
        <v>2.929271410311074E-3</v>
      </c>
      <c r="H319" s="15"/>
    </row>
    <row r="320" spans="1:8" x14ac:dyDescent="0.2">
      <c r="A320" s="53">
        <v>40739</v>
      </c>
      <c r="B320" s="39">
        <v>1.8892</v>
      </c>
      <c r="C320" s="134">
        <f t="shared" si="4"/>
        <v>3.2393393871807952E-3</v>
      </c>
      <c r="H320" s="15"/>
    </row>
    <row r="321" spans="1:8" x14ac:dyDescent="0.2">
      <c r="A321" s="53">
        <v>40742</v>
      </c>
      <c r="B321" s="39">
        <v>1.8923000000000001</v>
      </c>
      <c r="C321" s="134">
        <f t="shared" si="4"/>
        <v>1.6409062036841782E-3</v>
      </c>
    </row>
    <row r="322" spans="1:8" x14ac:dyDescent="0.2">
      <c r="A322" s="53">
        <v>40743</v>
      </c>
      <c r="B322" s="39">
        <v>1.8940999999999999</v>
      </c>
      <c r="C322" s="134">
        <f t="shared" si="4"/>
        <v>9.5122337895681142E-4</v>
      </c>
    </row>
    <row r="323" spans="1:8" x14ac:dyDescent="0.2">
      <c r="A323" s="53">
        <v>40744</v>
      </c>
      <c r="B323" s="39">
        <v>1.9063000000000001</v>
      </c>
      <c r="C323" s="134">
        <f t="shared" si="4"/>
        <v>6.4410537986379079E-3</v>
      </c>
      <c r="H323" s="15"/>
    </row>
    <row r="324" spans="1:8" x14ac:dyDescent="0.2">
      <c r="A324" s="53">
        <v>40745</v>
      </c>
      <c r="B324" s="39">
        <v>1.9173</v>
      </c>
      <c r="C324" s="134">
        <f t="shared" si="4"/>
        <v>5.7703404500863975E-3</v>
      </c>
      <c r="H324" s="15"/>
    </row>
    <row r="325" spans="1:8" x14ac:dyDescent="0.2">
      <c r="A325" s="53">
        <v>40746</v>
      </c>
      <c r="B325" s="39">
        <v>1.9175</v>
      </c>
      <c r="C325" s="134">
        <f t="shared" si="4"/>
        <v>1.04313357325303E-4</v>
      </c>
      <c r="H325" s="15"/>
    </row>
    <row r="326" spans="1:8" x14ac:dyDescent="0.2">
      <c r="A326" s="53">
        <v>40749</v>
      </c>
      <c r="B326" s="39">
        <v>1.9308000000000001</v>
      </c>
      <c r="C326" s="134">
        <f t="shared" si="4"/>
        <v>6.9361147327249295E-3</v>
      </c>
    </row>
    <row r="327" spans="1:8" x14ac:dyDescent="0.2">
      <c r="A327" s="53">
        <v>40750</v>
      </c>
      <c r="B327" s="39">
        <v>1.9362999999999999</v>
      </c>
      <c r="C327" s="134">
        <f t="shared" ref="C327:C390" si="5">B327/B326 - 1</f>
        <v>2.8485601823078355E-3</v>
      </c>
      <c r="H327" s="15"/>
    </row>
    <row r="328" spans="1:8" x14ac:dyDescent="0.2">
      <c r="A328" s="53">
        <v>40751</v>
      </c>
      <c r="B328" s="39">
        <v>1.9359999999999999</v>
      </c>
      <c r="C328" s="134">
        <f t="shared" si="5"/>
        <v>-1.5493466921445709E-4</v>
      </c>
      <c r="H328" s="15"/>
    </row>
    <row r="329" spans="1:8" x14ac:dyDescent="0.2">
      <c r="A329" s="53">
        <v>40752</v>
      </c>
      <c r="B329" s="39">
        <v>1.9391</v>
      </c>
      <c r="C329" s="134">
        <f t="shared" si="5"/>
        <v>1.6012396694216058E-3</v>
      </c>
      <c r="H329" s="15"/>
    </row>
    <row r="330" spans="1:8" x14ac:dyDescent="0.2">
      <c r="A330" s="53">
        <v>40753</v>
      </c>
      <c r="B330" s="39">
        <v>1.9350000000000001</v>
      </c>
      <c r="C330" s="134">
        <f t="shared" si="5"/>
        <v>-2.1143829611675047E-3</v>
      </c>
    </row>
    <row r="331" spans="1:8" x14ac:dyDescent="0.2">
      <c r="A331" s="53">
        <v>40756</v>
      </c>
      <c r="B331" s="39">
        <v>1.9338</v>
      </c>
      <c r="C331" s="134">
        <f t="shared" si="5"/>
        <v>-6.2015503875978428E-4</v>
      </c>
    </row>
    <row r="332" spans="1:8" x14ac:dyDescent="0.2">
      <c r="A332" s="53">
        <v>40757</v>
      </c>
      <c r="B332" s="39">
        <v>1.9418</v>
      </c>
      <c r="C332" s="134">
        <f t="shared" si="5"/>
        <v>4.1369324645774697E-3</v>
      </c>
    </row>
    <row r="333" spans="1:8" x14ac:dyDescent="0.2">
      <c r="A333" s="53">
        <v>40758</v>
      </c>
      <c r="B333" s="39">
        <v>1.9525999999999999</v>
      </c>
      <c r="C333" s="134">
        <f t="shared" si="5"/>
        <v>5.5618498300544772E-3</v>
      </c>
    </row>
    <row r="334" spans="1:8" x14ac:dyDescent="0.2">
      <c r="A334" s="53">
        <v>40759</v>
      </c>
      <c r="B334" s="39">
        <v>1.9523999999999999</v>
      </c>
      <c r="C334" s="134">
        <f t="shared" si="5"/>
        <v>-1.0242753252076575E-4</v>
      </c>
    </row>
    <row r="335" spans="1:8" x14ac:dyDescent="0.2">
      <c r="A335" s="53">
        <v>40760</v>
      </c>
      <c r="B335" s="39">
        <v>1.9571000000000001</v>
      </c>
      <c r="C335" s="134">
        <f t="shared" si="5"/>
        <v>2.4072935873797885E-3</v>
      </c>
    </row>
    <row r="336" spans="1:8" x14ac:dyDescent="0.2">
      <c r="A336" s="53">
        <v>40763</v>
      </c>
      <c r="B336" s="39">
        <v>1.9512</v>
      </c>
      <c r="C336" s="134">
        <f t="shared" si="5"/>
        <v>-3.014664554698232E-3</v>
      </c>
    </row>
    <row r="337" spans="1:8" x14ac:dyDescent="0.2">
      <c r="A337" s="53">
        <v>40764</v>
      </c>
      <c r="B337" s="39">
        <v>1.9543999999999999</v>
      </c>
      <c r="C337" s="134">
        <f t="shared" si="5"/>
        <v>1.6400164001639794E-3</v>
      </c>
    </row>
    <row r="338" spans="1:8" x14ac:dyDescent="0.2">
      <c r="A338" s="53">
        <v>40765</v>
      </c>
      <c r="B338" s="39">
        <v>1.9570000000000001</v>
      </c>
      <c r="C338" s="134">
        <f t="shared" si="5"/>
        <v>1.3303315595580845E-3</v>
      </c>
      <c r="H338" s="15"/>
    </row>
    <row r="339" spans="1:8" x14ac:dyDescent="0.2">
      <c r="A339" s="53">
        <v>40766</v>
      </c>
      <c r="B339" s="39">
        <v>1.9602999999999999</v>
      </c>
      <c r="C339" s="134">
        <f t="shared" si="5"/>
        <v>1.6862544711291338E-3</v>
      </c>
      <c r="H339" s="15"/>
    </row>
    <row r="340" spans="1:8" x14ac:dyDescent="0.2">
      <c r="A340" s="53">
        <v>40767</v>
      </c>
      <c r="B340" s="39">
        <v>1.9603999999999999</v>
      </c>
      <c r="C340" s="134">
        <f t="shared" si="5"/>
        <v>5.1012600112310125E-5</v>
      </c>
      <c r="H340" s="15"/>
    </row>
    <row r="341" spans="1:8" x14ac:dyDescent="0.2">
      <c r="A341" s="53">
        <v>40770</v>
      </c>
      <c r="B341" s="39">
        <v>1.9694</v>
      </c>
      <c r="C341" s="134">
        <f t="shared" si="5"/>
        <v>4.5908998163639581E-3</v>
      </c>
      <c r="H341" s="15"/>
    </row>
    <row r="342" spans="1:8" x14ac:dyDescent="0.2">
      <c r="A342" s="53">
        <v>40771</v>
      </c>
      <c r="B342" s="39">
        <v>1.9723999999999999</v>
      </c>
      <c r="C342" s="134">
        <f t="shared" si="5"/>
        <v>1.523306590839768E-3</v>
      </c>
      <c r="H342" s="15"/>
    </row>
    <row r="343" spans="1:8" x14ac:dyDescent="0.2">
      <c r="A343" s="53">
        <v>40772</v>
      </c>
      <c r="B343" s="39">
        <v>1.9759</v>
      </c>
      <c r="C343" s="134">
        <f t="shared" si="5"/>
        <v>1.7744879334820052E-3</v>
      </c>
      <c r="H343" s="15"/>
    </row>
    <row r="344" spans="1:8" x14ac:dyDescent="0.2">
      <c r="A344" s="53">
        <v>40773</v>
      </c>
      <c r="B344" s="39">
        <v>1.9746999999999999</v>
      </c>
      <c r="C344" s="134">
        <f t="shared" si="5"/>
        <v>-6.0731818411863259E-4</v>
      </c>
    </row>
    <row r="345" spans="1:8" x14ac:dyDescent="0.2">
      <c r="A345" s="53">
        <v>40774</v>
      </c>
      <c r="B345" s="39">
        <v>1.9751000000000001</v>
      </c>
      <c r="C345" s="134">
        <f t="shared" si="5"/>
        <v>2.0256241454408297E-4</v>
      </c>
      <c r="H345" s="15"/>
    </row>
    <row r="346" spans="1:8" x14ac:dyDescent="0.2">
      <c r="A346" s="53">
        <v>40777</v>
      </c>
      <c r="B346" s="39">
        <v>1.9744999999999999</v>
      </c>
      <c r="C346" s="134">
        <f t="shared" si="5"/>
        <v>-3.0378208698300657E-4</v>
      </c>
      <c r="H346" s="15"/>
    </row>
    <row r="347" spans="1:8" x14ac:dyDescent="0.2">
      <c r="A347" s="53">
        <v>40778</v>
      </c>
      <c r="B347" s="39">
        <v>1.974</v>
      </c>
      <c r="C347" s="134">
        <f t="shared" si="5"/>
        <v>-2.5322866548493916E-4</v>
      </c>
    </row>
    <row r="348" spans="1:8" x14ac:dyDescent="0.2">
      <c r="A348" s="53">
        <v>40779</v>
      </c>
      <c r="B348" s="39">
        <v>1.9722</v>
      </c>
      <c r="C348" s="134">
        <f t="shared" si="5"/>
        <v>-9.1185410334349015E-4</v>
      </c>
      <c r="H348" s="15"/>
    </row>
    <row r="349" spans="1:8" x14ac:dyDescent="0.2">
      <c r="A349" s="53">
        <v>40780</v>
      </c>
      <c r="B349" s="39">
        <v>1.9699</v>
      </c>
      <c r="C349" s="134">
        <f t="shared" si="5"/>
        <v>-1.1662103234966192E-3</v>
      </c>
    </row>
    <row r="350" spans="1:8" x14ac:dyDescent="0.2">
      <c r="A350" s="53">
        <v>40781</v>
      </c>
      <c r="B350" s="39">
        <v>1.9702999999999999</v>
      </c>
      <c r="C350" s="134">
        <f t="shared" si="5"/>
        <v>2.030559926899933E-4</v>
      </c>
    </row>
    <row r="351" spans="1:8" x14ac:dyDescent="0.2">
      <c r="A351" s="53">
        <v>40784</v>
      </c>
      <c r="B351" s="39">
        <v>1.9697</v>
      </c>
      <c r="C351" s="134">
        <f t="shared" si="5"/>
        <v>-3.0452215398668603E-4</v>
      </c>
    </row>
    <row r="352" spans="1:8" x14ac:dyDescent="0.2">
      <c r="A352" s="53">
        <v>40785</v>
      </c>
      <c r="B352" s="39">
        <v>1.9698</v>
      </c>
      <c r="C352" s="134">
        <f t="shared" si="5"/>
        <v>5.0769152662777373E-5</v>
      </c>
    </row>
    <row r="353" spans="1:8" x14ac:dyDescent="0.2">
      <c r="A353" s="53">
        <v>40786</v>
      </c>
      <c r="B353" s="39">
        <v>1.9716</v>
      </c>
      <c r="C353" s="134">
        <f t="shared" si="5"/>
        <v>9.1379835516303132E-4</v>
      </c>
      <c r="H353" s="15"/>
    </row>
    <row r="354" spans="1:8" x14ac:dyDescent="0.2">
      <c r="A354" s="53">
        <v>40787</v>
      </c>
      <c r="B354" s="39">
        <v>1.9695</v>
      </c>
      <c r="C354" s="134">
        <f t="shared" si="5"/>
        <v>-1.0651247717590184E-3</v>
      </c>
      <c r="H354" s="15"/>
    </row>
    <row r="355" spans="1:8" x14ac:dyDescent="0.2">
      <c r="A355" s="53">
        <v>40788</v>
      </c>
      <c r="B355" s="39">
        <v>1.9684999999999999</v>
      </c>
      <c r="C355" s="134">
        <f t="shared" si="5"/>
        <v>-5.0774308200052243E-4</v>
      </c>
    </row>
    <row r="356" spans="1:8" x14ac:dyDescent="0.2">
      <c r="A356" s="53">
        <v>40791</v>
      </c>
      <c r="B356" s="39">
        <v>1.9739</v>
      </c>
      <c r="C356" s="134">
        <f t="shared" si="5"/>
        <v>2.7432054864109379E-3</v>
      </c>
      <c r="H356" s="15"/>
    </row>
    <row r="357" spans="1:8" x14ac:dyDescent="0.2">
      <c r="A357" s="53">
        <v>40792</v>
      </c>
      <c r="B357" s="39">
        <v>1.9698</v>
      </c>
      <c r="C357" s="134">
        <f t="shared" si="5"/>
        <v>-2.0771062363847959E-3</v>
      </c>
      <c r="H357" s="15"/>
    </row>
    <row r="358" spans="1:8" x14ac:dyDescent="0.2">
      <c r="A358" s="53">
        <v>40793</v>
      </c>
      <c r="B358" s="39" t="s">
        <v>17</v>
      </c>
      <c r="C358" s="134" t="e">
        <f t="shared" si="5"/>
        <v>#VALUE!</v>
      </c>
      <c r="H358" s="15"/>
    </row>
    <row r="359" spans="1:8" x14ac:dyDescent="0.2">
      <c r="A359" s="53">
        <v>40794</v>
      </c>
      <c r="B359" s="39">
        <v>1.9697</v>
      </c>
      <c r="C359" s="134" t="e">
        <f t="shared" si="5"/>
        <v>#VALUE!</v>
      </c>
      <c r="H359" s="15"/>
    </row>
    <row r="360" spans="1:8" x14ac:dyDescent="0.2">
      <c r="A360" s="53">
        <v>40795</v>
      </c>
      <c r="B360" s="39">
        <v>1.9681</v>
      </c>
      <c r="C360" s="134">
        <f t="shared" si="5"/>
        <v>-8.1230644260554818E-4</v>
      </c>
      <c r="H360" s="15"/>
    </row>
    <row r="361" spans="1:8" x14ac:dyDescent="0.2">
      <c r="A361" s="53">
        <v>40798</v>
      </c>
      <c r="B361" s="39">
        <v>1.9683999999999999</v>
      </c>
      <c r="C361" s="134">
        <f t="shared" si="5"/>
        <v>1.5243127889852381E-4</v>
      </c>
      <c r="H361" s="15"/>
    </row>
    <row r="362" spans="1:8" x14ac:dyDescent="0.2">
      <c r="A362" s="53">
        <v>40799</v>
      </c>
      <c r="B362" s="39">
        <v>1.9677</v>
      </c>
      <c r="C362" s="134">
        <f t="shared" si="5"/>
        <v>-3.5561877667134034E-4</v>
      </c>
      <c r="H362" s="15"/>
    </row>
    <row r="363" spans="1:8" x14ac:dyDescent="0.2">
      <c r="A363" s="53">
        <v>40800</v>
      </c>
      <c r="B363" s="39">
        <v>1.9681</v>
      </c>
      <c r="C363" s="134">
        <f t="shared" si="5"/>
        <v>2.0328302078564953E-4</v>
      </c>
      <c r="H363" s="15"/>
    </row>
    <row r="364" spans="1:8" x14ac:dyDescent="0.2">
      <c r="A364" s="53">
        <v>40801</v>
      </c>
      <c r="B364" s="39">
        <v>1.9643999999999999</v>
      </c>
      <c r="C364" s="134">
        <f t="shared" si="5"/>
        <v>-1.8799857730806835E-3</v>
      </c>
      <c r="H364" s="15"/>
    </row>
    <row r="365" spans="1:8" x14ac:dyDescent="0.2">
      <c r="A365" s="53">
        <v>40802</v>
      </c>
      <c r="B365" s="39">
        <v>1.9636</v>
      </c>
      <c r="C365" s="134">
        <f t="shared" si="5"/>
        <v>-4.0724903278355207E-4</v>
      </c>
      <c r="H365" s="15"/>
    </row>
    <row r="366" spans="1:8" x14ac:dyDescent="0.2">
      <c r="A366" s="53">
        <v>40805</v>
      </c>
      <c r="B366" s="39">
        <v>1.9656</v>
      </c>
      <c r="C366" s="134">
        <f t="shared" si="5"/>
        <v>1.0185373803217601E-3</v>
      </c>
      <c r="H366" s="15"/>
    </row>
    <row r="367" spans="1:8" x14ac:dyDescent="0.2">
      <c r="A367" s="53">
        <v>40806</v>
      </c>
      <c r="B367" s="39">
        <v>1.9675</v>
      </c>
      <c r="C367" s="134">
        <f t="shared" si="5"/>
        <v>9.6662596662588918E-4</v>
      </c>
      <c r="H367" s="15"/>
    </row>
    <row r="368" spans="1:8" x14ac:dyDescent="0.2">
      <c r="A368" s="53">
        <v>40807</v>
      </c>
      <c r="B368" s="39">
        <v>1.9638</v>
      </c>
      <c r="C368" s="134">
        <f t="shared" si="5"/>
        <v>-1.8805590851334042E-3</v>
      </c>
      <c r="H368" s="15"/>
    </row>
    <row r="369" spans="1:8" x14ac:dyDescent="0.2">
      <c r="A369" s="53">
        <v>40808</v>
      </c>
      <c r="B369" s="39">
        <v>1.9635</v>
      </c>
      <c r="C369" s="134">
        <f t="shared" si="5"/>
        <v>-1.5276504735717289E-4</v>
      </c>
      <c r="H369" s="15"/>
    </row>
    <row r="370" spans="1:8" x14ac:dyDescent="0.2">
      <c r="A370" s="53">
        <v>40809</v>
      </c>
      <c r="B370" s="39">
        <v>1.9630000000000001</v>
      </c>
      <c r="C370" s="134">
        <f t="shared" si="5"/>
        <v>-2.5464731347080161E-4</v>
      </c>
      <c r="H370" s="15"/>
    </row>
    <row r="371" spans="1:8" x14ac:dyDescent="0.2">
      <c r="A371" s="53">
        <v>40812</v>
      </c>
      <c r="B371" s="39">
        <v>1.9629000000000001</v>
      </c>
      <c r="C371" s="134">
        <f t="shared" si="5"/>
        <v>-5.0942435048439982E-5</v>
      </c>
      <c r="H371" s="15"/>
    </row>
    <row r="372" spans="1:8" x14ac:dyDescent="0.2">
      <c r="A372" s="53">
        <v>40813</v>
      </c>
      <c r="B372" s="39">
        <v>1.9572000000000001</v>
      </c>
      <c r="C372" s="134">
        <f t="shared" si="5"/>
        <v>-2.9038667278007413E-3</v>
      </c>
      <c r="H372" s="15"/>
    </row>
    <row r="373" spans="1:8" x14ac:dyDescent="0.2">
      <c r="A373" s="53">
        <v>40814</v>
      </c>
      <c r="B373" s="39">
        <v>1.9555</v>
      </c>
      <c r="C373" s="134">
        <f t="shared" si="5"/>
        <v>-8.6858777845899571E-4</v>
      </c>
      <c r="H373" s="15"/>
    </row>
    <row r="374" spans="1:8" x14ac:dyDescent="0.2">
      <c r="A374" s="53">
        <v>40815</v>
      </c>
      <c r="B374" s="39">
        <v>1.9423999999999999</v>
      </c>
      <c r="C374" s="134">
        <f t="shared" si="5"/>
        <v>-6.6990539503963831E-3</v>
      </c>
      <c r="H374" s="15"/>
    </row>
    <row r="375" spans="1:8" x14ac:dyDescent="0.2">
      <c r="A375" s="53">
        <v>40816</v>
      </c>
      <c r="B375" s="39">
        <v>1.9259999999999999</v>
      </c>
      <c r="C375" s="134">
        <f t="shared" si="5"/>
        <v>-8.4431630971992799E-3</v>
      </c>
      <c r="H375" s="15"/>
    </row>
    <row r="376" spans="1:8" x14ac:dyDescent="0.2">
      <c r="A376" s="53">
        <v>40819</v>
      </c>
      <c r="B376" s="39">
        <v>1.9196</v>
      </c>
      <c r="C376" s="134">
        <f t="shared" si="5"/>
        <v>-3.3229491173416559E-3</v>
      </c>
      <c r="H376" s="15"/>
    </row>
    <row r="377" spans="1:8" x14ac:dyDescent="0.2">
      <c r="A377" s="53">
        <v>40820</v>
      </c>
      <c r="B377" s="39">
        <v>1.9182999999999999</v>
      </c>
      <c r="C377" s="134">
        <f t="shared" si="5"/>
        <v>-6.77224421754552E-4</v>
      </c>
      <c r="H377" s="15"/>
    </row>
    <row r="378" spans="1:8" x14ac:dyDescent="0.2">
      <c r="A378" s="53">
        <v>40821</v>
      </c>
      <c r="B378" s="39">
        <v>1.9154</v>
      </c>
      <c r="C378" s="134">
        <f t="shared" si="5"/>
        <v>-1.5117551999165313E-3</v>
      </c>
      <c r="H378" s="15"/>
    </row>
    <row r="379" spans="1:8" x14ac:dyDescent="0.2">
      <c r="A379" s="53">
        <v>40822</v>
      </c>
      <c r="B379" s="39">
        <v>1.9097999999999999</v>
      </c>
      <c r="C379" s="134">
        <f t="shared" si="5"/>
        <v>-2.9236712958129463E-3</v>
      </c>
      <c r="H379" s="15"/>
    </row>
    <row r="380" spans="1:8" x14ac:dyDescent="0.2">
      <c r="A380" s="53">
        <v>40823</v>
      </c>
      <c r="B380" s="39">
        <v>1.9086000000000001</v>
      </c>
      <c r="C380" s="134">
        <f t="shared" si="5"/>
        <v>-6.2833804586859276E-4</v>
      </c>
      <c r="H380" s="15"/>
    </row>
    <row r="381" spans="1:8" x14ac:dyDescent="0.2">
      <c r="A381" s="53">
        <v>40826</v>
      </c>
      <c r="B381" s="39">
        <v>1.9084000000000001</v>
      </c>
      <c r="C381" s="134">
        <f t="shared" si="5"/>
        <v>-1.0478885046627529E-4</v>
      </c>
      <c r="H381" s="15"/>
    </row>
    <row r="382" spans="1:8" x14ac:dyDescent="0.2">
      <c r="A382" s="53">
        <v>40827</v>
      </c>
      <c r="B382" s="39">
        <v>1.9001999999999999</v>
      </c>
      <c r="C382" s="134">
        <f t="shared" si="5"/>
        <v>-4.2967931251310931E-3</v>
      </c>
      <c r="H382" s="15"/>
    </row>
    <row r="383" spans="1:8" x14ac:dyDescent="0.2">
      <c r="A383" s="53">
        <v>40828</v>
      </c>
      <c r="B383" s="39">
        <v>1.8995</v>
      </c>
      <c r="C383" s="134">
        <f t="shared" si="5"/>
        <v>-3.6838227554991665E-4</v>
      </c>
      <c r="H383" s="15"/>
    </row>
    <row r="384" spans="1:8" x14ac:dyDescent="0.2">
      <c r="A384" s="53">
        <v>40829</v>
      </c>
      <c r="B384" s="39">
        <v>1.8995</v>
      </c>
      <c r="C384" s="134">
        <f t="shared" si="5"/>
        <v>0</v>
      </c>
      <c r="H384" s="15"/>
    </row>
    <row r="385" spans="1:8" x14ac:dyDescent="0.2">
      <c r="A385" s="53">
        <v>40830</v>
      </c>
      <c r="B385" s="39">
        <v>1.8996</v>
      </c>
      <c r="C385" s="134">
        <f t="shared" si="5"/>
        <v>5.2645433008757792E-5</v>
      </c>
      <c r="H385" s="15"/>
    </row>
    <row r="386" spans="1:8" x14ac:dyDescent="0.2">
      <c r="A386" s="53">
        <v>40833</v>
      </c>
      <c r="B386" s="39">
        <v>1.8942000000000001</v>
      </c>
      <c r="C386" s="134">
        <f t="shared" si="5"/>
        <v>-2.8427037271003819E-3</v>
      </c>
      <c r="H386" s="15"/>
    </row>
    <row r="387" spans="1:8" x14ac:dyDescent="0.2">
      <c r="A387" s="53">
        <v>40834</v>
      </c>
      <c r="B387" s="39">
        <v>1.8900999999999999</v>
      </c>
      <c r="C387" s="134">
        <f t="shared" si="5"/>
        <v>-2.1645021645022577E-3</v>
      </c>
      <c r="H387" s="15"/>
    </row>
    <row r="388" spans="1:8" x14ac:dyDescent="0.2">
      <c r="A388" s="53">
        <v>40835</v>
      </c>
      <c r="B388" s="39">
        <v>1.8858999999999999</v>
      </c>
      <c r="C388" s="134">
        <f t="shared" si="5"/>
        <v>-2.2221046505476183E-3</v>
      </c>
      <c r="H388" s="15"/>
    </row>
    <row r="389" spans="1:8" x14ac:dyDescent="0.2">
      <c r="A389" s="53">
        <v>40836</v>
      </c>
      <c r="B389" s="39">
        <v>1.8819999999999999</v>
      </c>
      <c r="C389" s="134">
        <f t="shared" si="5"/>
        <v>-2.0679781536666608E-3</v>
      </c>
      <c r="H389" s="15"/>
    </row>
    <row r="390" spans="1:8" x14ac:dyDescent="0.2">
      <c r="A390" s="53">
        <v>40837</v>
      </c>
      <c r="B390" s="39">
        <v>1.8786</v>
      </c>
      <c r="C390" s="134">
        <f t="shared" si="5"/>
        <v>-1.8065887353878596E-3</v>
      </c>
      <c r="H390" s="15"/>
    </row>
    <row r="391" spans="1:8" x14ac:dyDescent="0.2">
      <c r="A391" s="53">
        <v>40840</v>
      </c>
      <c r="B391" s="39">
        <v>1.8664000000000001</v>
      </c>
      <c r="C391" s="134">
        <f t="shared" ref="C391:C454" si="6">B391/B390 - 1</f>
        <v>-6.4941978068774331E-3</v>
      </c>
      <c r="H391" s="15"/>
    </row>
    <row r="392" spans="1:8" x14ac:dyDescent="0.2">
      <c r="A392" s="53">
        <v>40841</v>
      </c>
      <c r="B392" s="39">
        <v>1.8632</v>
      </c>
      <c r="C392" s="134">
        <f t="shared" si="6"/>
        <v>-1.7145306472353683E-3</v>
      </c>
      <c r="H392" s="15"/>
    </row>
    <row r="393" spans="1:8" x14ac:dyDescent="0.2">
      <c r="A393" s="53">
        <v>40842</v>
      </c>
      <c r="B393" s="39">
        <v>1.8665</v>
      </c>
      <c r="C393" s="134">
        <f t="shared" si="6"/>
        <v>1.7711464147702749E-3</v>
      </c>
      <c r="H393" s="15"/>
    </row>
    <row r="394" spans="1:8" x14ac:dyDescent="0.2">
      <c r="A394" s="53">
        <v>40843</v>
      </c>
      <c r="B394" s="39">
        <v>1.853</v>
      </c>
      <c r="C394" s="134">
        <f t="shared" si="6"/>
        <v>-7.2327886418430687E-3</v>
      </c>
      <c r="H394" s="15"/>
    </row>
    <row r="395" spans="1:8" x14ac:dyDescent="0.2">
      <c r="A395" s="53">
        <v>40844</v>
      </c>
      <c r="B395" s="39">
        <v>1.8460000000000001</v>
      </c>
      <c r="C395" s="134">
        <f t="shared" si="6"/>
        <v>-3.7776578521315773E-3</v>
      </c>
    </row>
    <row r="396" spans="1:8" x14ac:dyDescent="0.2">
      <c r="A396" s="53">
        <v>40847</v>
      </c>
      <c r="B396" s="39">
        <v>1.8401000000000001</v>
      </c>
      <c r="C396" s="134">
        <f t="shared" si="6"/>
        <v>-3.1960996749729187E-3</v>
      </c>
      <c r="H396" s="15"/>
    </row>
    <row r="397" spans="1:8" x14ac:dyDescent="0.2">
      <c r="A397" s="53">
        <v>40848</v>
      </c>
      <c r="B397" s="39">
        <v>1.8399000000000001</v>
      </c>
      <c r="C397" s="134">
        <f t="shared" si="6"/>
        <v>-1.086897451225699E-4</v>
      </c>
      <c r="H397" s="15"/>
    </row>
    <row r="398" spans="1:8" x14ac:dyDescent="0.2">
      <c r="A398" s="53">
        <v>40849</v>
      </c>
      <c r="B398" s="39" t="s">
        <v>17</v>
      </c>
      <c r="C398" s="134" t="e">
        <f t="shared" si="6"/>
        <v>#VALUE!</v>
      </c>
      <c r="H398" s="15"/>
    </row>
    <row r="399" spans="1:8" x14ac:dyDescent="0.2">
      <c r="A399" s="53">
        <v>40850</v>
      </c>
      <c r="B399" s="39">
        <v>1.8354999999999999</v>
      </c>
      <c r="C399" s="134" t="e">
        <f t="shared" si="6"/>
        <v>#VALUE!</v>
      </c>
      <c r="H399" s="15"/>
    </row>
    <row r="400" spans="1:8" x14ac:dyDescent="0.2">
      <c r="A400" s="53">
        <v>40851</v>
      </c>
      <c r="B400" s="39">
        <v>1.8342000000000001</v>
      </c>
      <c r="C400" s="134">
        <f t="shared" si="6"/>
        <v>-7.0825388177597759E-4</v>
      </c>
      <c r="H400" s="15"/>
    </row>
    <row r="401" spans="1:8" x14ac:dyDescent="0.2">
      <c r="A401" s="53">
        <v>40854</v>
      </c>
      <c r="B401" s="39">
        <v>1.8184</v>
      </c>
      <c r="C401" s="134">
        <f t="shared" si="6"/>
        <v>-8.6141096935994366E-3</v>
      </c>
      <c r="H401" s="15"/>
    </row>
    <row r="402" spans="1:8" x14ac:dyDescent="0.2">
      <c r="A402" s="53">
        <v>40855</v>
      </c>
      <c r="B402" s="39">
        <v>1.8031999999999999</v>
      </c>
      <c r="C402" s="134">
        <f t="shared" si="6"/>
        <v>-8.3589969203695658E-3</v>
      </c>
      <c r="H402" s="15"/>
    </row>
    <row r="403" spans="1:8" x14ac:dyDescent="0.2">
      <c r="A403" s="53">
        <v>40856</v>
      </c>
      <c r="B403" s="39">
        <v>1.7962</v>
      </c>
      <c r="C403" s="134">
        <f t="shared" si="6"/>
        <v>-3.8819875776396895E-3</v>
      </c>
      <c r="H403" s="15"/>
    </row>
    <row r="404" spans="1:8" x14ac:dyDescent="0.2">
      <c r="A404" s="53">
        <v>40857</v>
      </c>
      <c r="B404" s="39">
        <v>1.7919</v>
      </c>
      <c r="C404" s="134">
        <f t="shared" si="6"/>
        <v>-2.3939427680659264E-3</v>
      </c>
      <c r="H404" s="15"/>
    </row>
    <row r="405" spans="1:8" x14ac:dyDescent="0.2">
      <c r="A405" s="53">
        <v>40858</v>
      </c>
      <c r="B405" s="39">
        <v>1.7908999999999999</v>
      </c>
      <c r="C405" s="134">
        <f t="shared" si="6"/>
        <v>-5.5806685640946707E-4</v>
      </c>
      <c r="H405" s="15"/>
    </row>
    <row r="406" spans="1:8" x14ac:dyDescent="0.2">
      <c r="A406" s="53">
        <v>40861</v>
      </c>
      <c r="B406" s="39">
        <v>1.7903</v>
      </c>
      <c r="C406" s="134">
        <f t="shared" si="6"/>
        <v>-3.3502708135568771E-4</v>
      </c>
      <c r="H406" s="15"/>
    </row>
    <row r="407" spans="1:8" x14ac:dyDescent="0.2">
      <c r="A407" s="53">
        <v>40862</v>
      </c>
      <c r="B407" s="36" t="s">
        <v>17</v>
      </c>
      <c r="C407" s="134" t="e">
        <f t="shared" si="6"/>
        <v>#VALUE!</v>
      </c>
      <c r="H407" s="15"/>
    </row>
    <row r="408" spans="1:8" x14ac:dyDescent="0.2">
      <c r="A408" s="53">
        <v>40863</v>
      </c>
      <c r="B408" s="39">
        <v>1.7806</v>
      </c>
      <c r="C408" s="134" t="e">
        <f t="shared" si="6"/>
        <v>#VALUE!</v>
      </c>
      <c r="H408" s="15"/>
    </row>
    <row r="409" spans="1:8" x14ac:dyDescent="0.2">
      <c r="A409" s="53">
        <v>40864</v>
      </c>
      <c r="B409" s="39">
        <v>1.7744</v>
      </c>
      <c r="C409" s="134">
        <f t="shared" si="6"/>
        <v>-3.4819723688643833E-3</v>
      </c>
      <c r="H409" s="15"/>
    </row>
    <row r="410" spans="1:8" x14ac:dyDescent="0.2">
      <c r="A410" s="53">
        <v>40865</v>
      </c>
      <c r="B410" s="39">
        <v>1.7722</v>
      </c>
      <c r="C410" s="134">
        <f t="shared" si="6"/>
        <v>-1.2398557258791465E-3</v>
      </c>
      <c r="H410" s="15"/>
    </row>
    <row r="411" spans="1:8" x14ac:dyDescent="0.2">
      <c r="A411" s="53">
        <v>40868</v>
      </c>
      <c r="B411" s="39">
        <v>1.7714000000000001</v>
      </c>
      <c r="C411" s="134">
        <f t="shared" si="6"/>
        <v>-4.5141631869982657E-4</v>
      </c>
      <c r="H411" s="15"/>
    </row>
    <row r="412" spans="1:8" x14ac:dyDescent="0.2">
      <c r="A412" s="53">
        <v>40869</v>
      </c>
      <c r="B412" s="39">
        <v>1.7678</v>
      </c>
      <c r="C412" s="134">
        <f t="shared" si="6"/>
        <v>-2.0322908434007303E-3</v>
      </c>
      <c r="H412" s="15"/>
    </row>
    <row r="413" spans="1:8" x14ac:dyDescent="0.2">
      <c r="A413" s="53">
        <v>40870</v>
      </c>
      <c r="B413" s="39">
        <v>1.7588999999999999</v>
      </c>
      <c r="C413" s="134">
        <f t="shared" si="6"/>
        <v>-5.0345061658559898E-3</v>
      </c>
      <c r="H413" s="15"/>
    </row>
    <row r="414" spans="1:8" x14ac:dyDescent="0.2">
      <c r="A414" s="53">
        <v>40871</v>
      </c>
      <c r="B414" s="39">
        <v>1.7566999999999999</v>
      </c>
      <c r="C414" s="134">
        <f t="shared" si="6"/>
        <v>-1.2507817385866149E-3</v>
      </c>
      <c r="H414" s="15"/>
    </row>
    <row r="415" spans="1:8" x14ac:dyDescent="0.2">
      <c r="A415" s="53">
        <v>40872</v>
      </c>
      <c r="B415" s="39">
        <v>1.7556</v>
      </c>
      <c r="C415" s="134">
        <f t="shared" si="6"/>
        <v>-6.2617407639320444E-4</v>
      </c>
      <c r="H415" s="15"/>
    </row>
    <row r="416" spans="1:8" x14ac:dyDescent="0.2">
      <c r="A416" s="53">
        <v>40875</v>
      </c>
      <c r="B416" s="39">
        <v>1.7565999999999999</v>
      </c>
      <c r="C416" s="134">
        <f t="shared" si="6"/>
        <v>5.6960583276377541E-4</v>
      </c>
      <c r="H416" s="15"/>
    </row>
    <row r="417" spans="1:8" x14ac:dyDescent="0.2">
      <c r="A417" s="53">
        <v>40876</v>
      </c>
      <c r="B417" s="39">
        <v>1.7552000000000001</v>
      </c>
      <c r="C417" s="134">
        <f t="shared" si="6"/>
        <v>-7.9699419332790455E-4</v>
      </c>
      <c r="H417" s="15"/>
    </row>
    <row r="418" spans="1:8" x14ac:dyDescent="0.2">
      <c r="A418" s="53">
        <v>40877</v>
      </c>
      <c r="B418" s="39">
        <v>1.7496</v>
      </c>
      <c r="C418" s="134">
        <f t="shared" si="6"/>
        <v>-3.1905195989061497E-3</v>
      </c>
      <c r="H418" s="15"/>
    </row>
    <row r="419" spans="1:8" x14ac:dyDescent="0.2">
      <c r="A419" s="53">
        <v>40878</v>
      </c>
      <c r="B419" s="39">
        <v>1.748</v>
      </c>
      <c r="C419" s="134">
        <f t="shared" si="6"/>
        <v>-9.1449474165528066E-4</v>
      </c>
      <c r="H419" s="15"/>
    </row>
    <row r="420" spans="1:8" x14ac:dyDescent="0.2">
      <c r="A420" s="53">
        <v>40879</v>
      </c>
      <c r="B420" s="39">
        <v>1.7466999999999999</v>
      </c>
      <c r="C420" s="134">
        <f t="shared" si="6"/>
        <v>-7.4370709382154399E-4</v>
      </c>
      <c r="H420" s="15"/>
    </row>
    <row r="421" spans="1:8" x14ac:dyDescent="0.2">
      <c r="A421" s="53">
        <v>40882</v>
      </c>
      <c r="B421" s="39">
        <v>1.7454000000000001</v>
      </c>
      <c r="C421" s="134">
        <f t="shared" si="6"/>
        <v>-7.4426060571353148E-4</v>
      </c>
    </row>
    <row r="422" spans="1:8" x14ac:dyDescent="0.2">
      <c r="A422" s="53">
        <v>40883</v>
      </c>
      <c r="B422" s="39">
        <v>1.7432000000000001</v>
      </c>
      <c r="C422" s="134">
        <f t="shared" si="6"/>
        <v>-1.2604560559184019E-3</v>
      </c>
      <c r="H422" s="15"/>
    </row>
    <row r="423" spans="1:8" x14ac:dyDescent="0.2">
      <c r="A423" s="53">
        <v>40884</v>
      </c>
      <c r="B423" s="39">
        <v>1.7414000000000001</v>
      </c>
      <c r="C423" s="134">
        <f t="shared" si="6"/>
        <v>-1.0325837540156035E-3</v>
      </c>
      <c r="H423" s="15"/>
    </row>
    <row r="424" spans="1:8" x14ac:dyDescent="0.2">
      <c r="A424" s="53">
        <v>40885</v>
      </c>
      <c r="B424" s="39">
        <v>1.7396</v>
      </c>
      <c r="C424" s="134">
        <f t="shared" si="6"/>
        <v>-1.0336510853335978E-3</v>
      </c>
      <c r="H424" s="15"/>
    </row>
    <row r="425" spans="1:8" x14ac:dyDescent="0.2">
      <c r="A425" s="53">
        <v>40886</v>
      </c>
      <c r="B425" s="39">
        <v>1.7365999999999999</v>
      </c>
      <c r="C425" s="134">
        <f t="shared" si="6"/>
        <v>-1.7245343757186227E-3</v>
      </c>
      <c r="H425" s="15"/>
    </row>
    <row r="426" spans="1:8" x14ac:dyDescent="0.2">
      <c r="A426" s="53">
        <v>40889</v>
      </c>
      <c r="B426" s="39">
        <v>1.7323999999999999</v>
      </c>
      <c r="C426" s="134">
        <f t="shared" si="6"/>
        <v>-2.4185189450650624E-3</v>
      </c>
      <c r="H426" s="15"/>
    </row>
    <row r="427" spans="1:8" x14ac:dyDescent="0.2">
      <c r="A427" s="53">
        <v>40890</v>
      </c>
      <c r="B427" s="39">
        <v>1.7312000000000001</v>
      </c>
      <c r="C427" s="134">
        <f t="shared" si="6"/>
        <v>-6.9268067420913404E-4</v>
      </c>
      <c r="H427" s="15"/>
    </row>
    <row r="428" spans="1:8" x14ac:dyDescent="0.2">
      <c r="A428" s="53">
        <v>40891</v>
      </c>
      <c r="B428" s="39">
        <v>1.7232000000000001</v>
      </c>
      <c r="C428" s="134">
        <f t="shared" si="6"/>
        <v>-4.6210720887246426E-3</v>
      </c>
      <c r="H428" s="15"/>
    </row>
    <row r="429" spans="1:8" x14ac:dyDescent="0.2">
      <c r="A429" s="53">
        <v>40892</v>
      </c>
      <c r="B429" s="39">
        <v>1.7136</v>
      </c>
      <c r="C429" s="134">
        <f t="shared" si="6"/>
        <v>-5.5710306406685506E-3</v>
      </c>
      <c r="H429" s="15"/>
    </row>
    <row r="430" spans="1:8" x14ac:dyDescent="0.2">
      <c r="A430" s="53">
        <v>40893</v>
      </c>
      <c r="B430" s="39">
        <v>1.7121999999999999</v>
      </c>
      <c r="C430" s="134">
        <f t="shared" si="6"/>
        <v>-8.1699346405228468E-4</v>
      </c>
      <c r="H430" s="15"/>
    </row>
    <row r="431" spans="1:8" x14ac:dyDescent="0.2">
      <c r="A431" s="53">
        <v>40896</v>
      </c>
      <c r="B431" s="39">
        <v>1.7116</v>
      </c>
      <c r="C431" s="134">
        <f t="shared" si="6"/>
        <v>-3.5042635206161687E-4</v>
      </c>
      <c r="H431" s="15"/>
    </row>
    <row r="432" spans="1:8" x14ac:dyDescent="0.2">
      <c r="A432" s="53">
        <v>40897</v>
      </c>
      <c r="B432" s="39">
        <v>1.7114</v>
      </c>
      <c r="C432" s="134">
        <f t="shared" si="6"/>
        <v>-1.1684973124559406E-4</v>
      </c>
      <c r="H432" s="15"/>
    </row>
    <row r="433" spans="1:8" x14ac:dyDescent="0.2">
      <c r="A433" s="53">
        <v>40898</v>
      </c>
      <c r="B433" s="39">
        <v>1.7114</v>
      </c>
      <c r="C433" s="134">
        <f t="shared" si="6"/>
        <v>0</v>
      </c>
      <c r="H433" s="15"/>
    </row>
    <row r="434" spans="1:8" x14ac:dyDescent="0.2">
      <c r="A434" s="53">
        <v>40899</v>
      </c>
      <c r="B434" s="39">
        <v>1.7109000000000001</v>
      </c>
      <c r="C434" s="134">
        <f t="shared" si="6"/>
        <v>-2.921584667523458E-4</v>
      </c>
      <c r="H434" s="15"/>
    </row>
    <row r="435" spans="1:8" x14ac:dyDescent="0.2">
      <c r="A435" s="53">
        <v>40900</v>
      </c>
      <c r="B435" s="39">
        <v>1.7144999999999999</v>
      </c>
      <c r="C435" s="134">
        <f t="shared" si="6"/>
        <v>2.104155707522315E-3</v>
      </c>
    </row>
    <row r="436" spans="1:8" x14ac:dyDescent="0.2">
      <c r="A436" s="53">
        <v>40903</v>
      </c>
      <c r="B436" s="39">
        <v>1.7113</v>
      </c>
      <c r="C436" s="134">
        <f t="shared" si="6"/>
        <v>-1.8664333624962559E-3</v>
      </c>
      <c r="H436" s="15"/>
    </row>
    <row r="437" spans="1:8" x14ac:dyDescent="0.2">
      <c r="A437" s="53">
        <v>40904</v>
      </c>
      <c r="B437" s="39">
        <v>1.7073</v>
      </c>
      <c r="C437" s="134">
        <f t="shared" si="6"/>
        <v>-2.3374043125109489E-3</v>
      </c>
      <c r="H437" s="15"/>
    </row>
    <row r="438" spans="1:8" x14ac:dyDescent="0.2">
      <c r="A438" s="53">
        <v>40905</v>
      </c>
      <c r="B438" s="39">
        <v>1.7007000000000001</v>
      </c>
      <c r="C438" s="134">
        <f t="shared" si="6"/>
        <v>-3.8657529432436499E-3</v>
      </c>
      <c r="H438" s="15"/>
    </row>
    <row r="439" spans="1:8" x14ac:dyDescent="0.2">
      <c r="A439" s="53">
        <v>40906</v>
      </c>
      <c r="B439" s="39">
        <v>1.7004999999999999</v>
      </c>
      <c r="C439" s="134">
        <f t="shared" si="6"/>
        <v>-1.1759863585592001E-4</v>
      </c>
      <c r="H439" s="15"/>
    </row>
    <row r="440" spans="1:8" x14ac:dyDescent="0.2">
      <c r="A440" s="53">
        <v>40907</v>
      </c>
      <c r="B440" s="39" t="s">
        <v>17</v>
      </c>
      <c r="C440" s="134" t="e">
        <f t="shared" si="6"/>
        <v>#VALUE!</v>
      </c>
      <c r="H440" s="15"/>
    </row>
    <row r="441" spans="1:8" x14ac:dyDescent="0.2">
      <c r="A441" s="53">
        <v>40910</v>
      </c>
      <c r="B441" s="35">
        <v>1.7029000000000001</v>
      </c>
      <c r="C441" s="134" t="e">
        <f t="shared" si="6"/>
        <v>#VALUE!</v>
      </c>
      <c r="H441" s="15"/>
    </row>
    <row r="442" spans="1:8" x14ac:dyDescent="0.2">
      <c r="A442" s="53">
        <v>40911</v>
      </c>
      <c r="B442" s="35">
        <v>1.7036</v>
      </c>
      <c r="C442" s="134">
        <f t="shared" si="6"/>
        <v>4.1106347994590564E-4</v>
      </c>
      <c r="H442" s="15"/>
    </row>
    <row r="443" spans="1:8" x14ac:dyDescent="0.2">
      <c r="A443" s="53">
        <v>40912</v>
      </c>
      <c r="B443" s="35">
        <v>1.7034</v>
      </c>
      <c r="C443" s="134">
        <f t="shared" si="6"/>
        <v>-1.173984503404224E-4</v>
      </c>
      <c r="H443" s="15"/>
    </row>
    <row r="444" spans="1:8" x14ac:dyDescent="0.2">
      <c r="A444" s="53">
        <v>40913</v>
      </c>
      <c r="B444" s="35">
        <v>1.7003999999999999</v>
      </c>
      <c r="C444" s="134">
        <f t="shared" si="6"/>
        <v>-1.7611835153223954E-3</v>
      </c>
    </row>
    <row r="445" spans="1:8" x14ac:dyDescent="0.2">
      <c r="A445" s="53">
        <v>40914</v>
      </c>
      <c r="B445" s="35">
        <v>1.6997</v>
      </c>
      <c r="C445" s="134">
        <f t="shared" si="6"/>
        <v>-4.1166784286050806E-4</v>
      </c>
      <c r="H445" s="15"/>
    </row>
    <row r="446" spans="1:8" x14ac:dyDescent="0.2">
      <c r="A446" s="53">
        <v>40917</v>
      </c>
      <c r="B446" s="35">
        <v>1.6972</v>
      </c>
      <c r="C446" s="134">
        <f t="shared" si="6"/>
        <v>-1.4708477966699496E-3</v>
      </c>
      <c r="H446" s="15"/>
    </row>
    <row r="447" spans="1:8" x14ac:dyDescent="0.2">
      <c r="A447" s="53">
        <v>40918</v>
      </c>
      <c r="B447" s="35">
        <v>1.6927000000000001</v>
      </c>
      <c r="C447" s="134">
        <f t="shared" si="6"/>
        <v>-2.6514258779165578E-3</v>
      </c>
      <c r="H447" s="15"/>
    </row>
    <row r="448" spans="1:8" x14ac:dyDescent="0.2">
      <c r="A448" s="53">
        <v>40919</v>
      </c>
      <c r="B448" s="35">
        <v>1.6916</v>
      </c>
      <c r="C448" s="134">
        <f t="shared" si="6"/>
        <v>-6.4984935310452574E-4</v>
      </c>
      <c r="H448" s="15"/>
    </row>
    <row r="449" spans="1:8" x14ac:dyDescent="0.2">
      <c r="A449" s="53">
        <v>40920</v>
      </c>
      <c r="B449" s="35">
        <v>1.6880999999999999</v>
      </c>
      <c r="C449" s="134">
        <f t="shared" si="6"/>
        <v>-2.0690470560416063E-3</v>
      </c>
      <c r="H449" s="15"/>
    </row>
    <row r="450" spans="1:8" x14ac:dyDescent="0.2">
      <c r="A450" s="53">
        <v>40921</v>
      </c>
      <c r="B450" s="35">
        <v>1.6887000000000001</v>
      </c>
      <c r="C450" s="134">
        <f t="shared" si="6"/>
        <v>3.5542918073572238E-4</v>
      </c>
      <c r="H450" s="15"/>
    </row>
    <row r="451" spans="1:8" x14ac:dyDescent="0.2">
      <c r="A451" s="53">
        <v>40924</v>
      </c>
      <c r="B451" s="35">
        <v>1.6987000000000001</v>
      </c>
      <c r="C451" s="134">
        <f t="shared" si="6"/>
        <v>5.9217149286432402E-3</v>
      </c>
      <c r="H451" s="15"/>
    </row>
    <row r="452" spans="1:8" x14ac:dyDescent="0.2">
      <c r="A452" s="53">
        <v>40925</v>
      </c>
      <c r="B452" s="35">
        <v>1.6976</v>
      </c>
      <c r="C452" s="134">
        <f t="shared" si="6"/>
        <v>-6.4755401189153794E-4</v>
      </c>
    </row>
    <row r="453" spans="1:8" x14ac:dyDescent="0.2">
      <c r="A453" s="53">
        <v>40926</v>
      </c>
      <c r="B453" s="35">
        <v>1.6981999999999999</v>
      </c>
      <c r="C453" s="134">
        <f t="shared" si="6"/>
        <v>3.5344015080118751E-4</v>
      </c>
      <c r="H453" s="15"/>
    </row>
    <row r="454" spans="1:8" x14ac:dyDescent="0.2">
      <c r="A454" s="53">
        <v>40927</v>
      </c>
      <c r="B454" s="35">
        <v>1.7000999999999999</v>
      </c>
      <c r="C454" s="134">
        <f t="shared" si="6"/>
        <v>1.1188317041572748E-3</v>
      </c>
      <c r="H454" s="15"/>
    </row>
    <row r="455" spans="1:8" x14ac:dyDescent="0.2">
      <c r="A455" s="53">
        <v>40928</v>
      </c>
      <c r="B455" s="35">
        <v>1.7030000000000001</v>
      </c>
      <c r="C455" s="134">
        <f t="shared" ref="C455:C518" si="7">B455/B454 - 1</f>
        <v>1.7057820128227874E-3</v>
      </c>
      <c r="H455" s="15"/>
    </row>
    <row r="456" spans="1:8" x14ac:dyDescent="0.2">
      <c r="A456" s="53">
        <v>40931</v>
      </c>
      <c r="B456" s="35">
        <v>1.7059</v>
      </c>
      <c r="C456" s="134">
        <f t="shared" si="7"/>
        <v>1.7028772753961974E-3</v>
      </c>
      <c r="H456" s="15"/>
    </row>
    <row r="457" spans="1:8" x14ac:dyDescent="0.2">
      <c r="A457" s="53">
        <v>40932</v>
      </c>
      <c r="B457" s="35">
        <v>1.7067000000000001</v>
      </c>
      <c r="C457" s="134">
        <f t="shared" si="7"/>
        <v>4.6896066592427843E-4</v>
      </c>
      <c r="H457" s="15"/>
    </row>
    <row r="458" spans="1:8" x14ac:dyDescent="0.2">
      <c r="A458" s="53">
        <v>40933</v>
      </c>
      <c r="B458" s="35">
        <v>1.7081999999999999</v>
      </c>
      <c r="C458" s="134">
        <f t="shared" si="7"/>
        <v>8.7888908419753164E-4</v>
      </c>
      <c r="H458" s="15"/>
    </row>
    <row r="459" spans="1:8" x14ac:dyDescent="0.2">
      <c r="A459" s="53">
        <v>40934</v>
      </c>
      <c r="B459" s="35">
        <v>1.7128000000000001</v>
      </c>
      <c r="C459" s="134">
        <f t="shared" si="7"/>
        <v>2.6928931038521231E-3</v>
      </c>
      <c r="H459" s="15"/>
    </row>
    <row r="460" spans="1:8" x14ac:dyDescent="0.2">
      <c r="A460" s="53">
        <v>40935</v>
      </c>
      <c r="B460" s="35">
        <v>1.7175</v>
      </c>
      <c r="C460" s="134">
        <f t="shared" si="7"/>
        <v>2.7440448388602601E-3</v>
      </c>
      <c r="H460" s="15"/>
    </row>
    <row r="461" spans="1:8" x14ac:dyDescent="0.2">
      <c r="A461" s="53">
        <v>40938</v>
      </c>
      <c r="B461" s="35">
        <v>1.7186999999999999</v>
      </c>
      <c r="C461" s="134">
        <f t="shared" si="7"/>
        <v>6.986899563317106E-4</v>
      </c>
      <c r="H461" s="15"/>
    </row>
    <row r="462" spans="1:8" x14ac:dyDescent="0.2">
      <c r="A462" s="53">
        <v>40939</v>
      </c>
      <c r="B462" s="35">
        <v>1.7141</v>
      </c>
      <c r="C462" s="134">
        <f t="shared" si="7"/>
        <v>-2.6764414964798311E-3</v>
      </c>
      <c r="H462" s="15"/>
    </row>
    <row r="463" spans="1:8" x14ac:dyDescent="0.2">
      <c r="A463" s="53">
        <v>40940</v>
      </c>
      <c r="B463" s="35">
        <v>1.7128000000000001</v>
      </c>
      <c r="C463" s="134">
        <f t="shared" si="7"/>
        <v>-7.5841549501187711E-4</v>
      </c>
      <c r="H463" s="15"/>
    </row>
    <row r="464" spans="1:8" x14ac:dyDescent="0.2">
      <c r="A464" s="53">
        <v>40941</v>
      </c>
      <c r="B464" s="35">
        <v>1.7146999999999999</v>
      </c>
      <c r="C464" s="134">
        <f t="shared" si="7"/>
        <v>1.1092947220923133E-3</v>
      </c>
      <c r="H464" s="15"/>
    </row>
    <row r="465" spans="1:8" x14ac:dyDescent="0.2">
      <c r="A465" s="53">
        <v>40942</v>
      </c>
      <c r="B465" s="35">
        <v>1.7135</v>
      </c>
      <c r="C465" s="134">
        <f t="shared" si="7"/>
        <v>-6.9983087420533163E-4</v>
      </c>
      <c r="H465" s="15"/>
    </row>
    <row r="466" spans="1:8" x14ac:dyDescent="0.2">
      <c r="A466" s="53">
        <v>40945</v>
      </c>
      <c r="B466" s="35">
        <v>1.7128000000000001</v>
      </c>
      <c r="C466" s="134">
        <f t="shared" si="7"/>
        <v>-4.0852057192874991E-4</v>
      </c>
      <c r="H466" s="15"/>
    </row>
    <row r="467" spans="1:8" x14ac:dyDescent="0.2">
      <c r="A467" s="53">
        <v>40946</v>
      </c>
      <c r="B467" s="35">
        <v>1.7149000000000001</v>
      </c>
      <c r="C467" s="134">
        <f t="shared" si="7"/>
        <v>1.2260625875759601E-3</v>
      </c>
      <c r="H467" s="15"/>
    </row>
    <row r="468" spans="1:8" x14ac:dyDescent="0.2">
      <c r="A468" s="53">
        <v>40947</v>
      </c>
      <c r="B468" s="35">
        <v>1.7178</v>
      </c>
      <c r="C468" s="134">
        <f t="shared" si="7"/>
        <v>1.6910607032478708E-3</v>
      </c>
      <c r="H468" s="15"/>
    </row>
    <row r="469" spans="1:8" x14ac:dyDescent="0.2">
      <c r="A469" s="53">
        <v>40948</v>
      </c>
      <c r="B469" s="35">
        <v>1.7186999999999999</v>
      </c>
      <c r="C469" s="134">
        <f t="shared" si="7"/>
        <v>5.239259517988426E-4</v>
      </c>
    </row>
    <row r="470" spans="1:8" x14ac:dyDescent="0.2">
      <c r="A470" s="53">
        <v>40949</v>
      </c>
      <c r="B470" s="35">
        <v>1.7189000000000001</v>
      </c>
      <c r="C470" s="134">
        <f t="shared" si="7"/>
        <v>1.1636702158623891E-4</v>
      </c>
    </row>
    <row r="471" spans="1:8" x14ac:dyDescent="0.2">
      <c r="A471" s="53">
        <v>40952</v>
      </c>
      <c r="B471" s="40">
        <v>1.7166999999999999</v>
      </c>
      <c r="C471" s="134">
        <f t="shared" si="7"/>
        <v>-1.2798883006575057E-3</v>
      </c>
    </row>
    <row r="472" spans="1:8" x14ac:dyDescent="0.2">
      <c r="A472" s="53">
        <v>40953</v>
      </c>
      <c r="B472" s="40">
        <v>1.7168000000000001</v>
      </c>
      <c r="C472" s="134">
        <f t="shared" si="7"/>
        <v>5.8251296091382798E-5</v>
      </c>
    </row>
    <row r="473" spans="1:8" x14ac:dyDescent="0.2">
      <c r="A473" s="53">
        <v>40954</v>
      </c>
      <c r="B473" s="35">
        <v>1.7171000000000001</v>
      </c>
      <c r="C473" s="134">
        <f t="shared" si="7"/>
        <v>1.7474370922654359E-4</v>
      </c>
      <c r="H473" s="15"/>
    </row>
    <row r="474" spans="1:8" x14ac:dyDescent="0.2">
      <c r="A474" s="53">
        <v>40955</v>
      </c>
      <c r="B474" s="35">
        <v>1.7173</v>
      </c>
      <c r="C474" s="134">
        <f t="shared" si="7"/>
        <v>1.1647545279824811E-4</v>
      </c>
      <c r="H474" s="15"/>
    </row>
    <row r="475" spans="1:8" x14ac:dyDescent="0.2">
      <c r="A475" s="53">
        <v>40956</v>
      </c>
      <c r="B475" s="35">
        <v>1.7194</v>
      </c>
      <c r="C475" s="134">
        <f t="shared" si="7"/>
        <v>1.2228498223956219E-3</v>
      </c>
      <c r="H475" s="15"/>
    </row>
    <row r="476" spans="1:8" x14ac:dyDescent="0.2">
      <c r="A476" s="53">
        <v>40959</v>
      </c>
      <c r="B476" s="40" t="s">
        <v>17</v>
      </c>
      <c r="C476" s="134" t="e">
        <f t="shared" si="7"/>
        <v>#VALUE!</v>
      </c>
    </row>
    <row r="477" spans="1:8" x14ac:dyDescent="0.2">
      <c r="A477" s="53">
        <v>40960</v>
      </c>
      <c r="B477" s="40" t="s">
        <v>17</v>
      </c>
      <c r="C477" s="134" t="e">
        <f t="shared" si="7"/>
        <v>#VALUE!</v>
      </c>
    </row>
    <row r="478" spans="1:8" x14ac:dyDescent="0.2">
      <c r="A478" s="53">
        <v>40961</v>
      </c>
      <c r="B478" s="35">
        <v>1.7197</v>
      </c>
      <c r="C478" s="134" t="e">
        <f t="shared" si="7"/>
        <v>#VALUE!</v>
      </c>
      <c r="H478" s="15"/>
    </row>
    <row r="479" spans="1:8" x14ac:dyDescent="0.2">
      <c r="A479" s="53">
        <v>40962</v>
      </c>
      <c r="B479" s="35">
        <v>1.7206999999999999</v>
      </c>
      <c r="C479" s="134">
        <f t="shared" si="7"/>
        <v>5.8149677269292432E-4</v>
      </c>
      <c r="H479" s="15"/>
    </row>
    <row r="480" spans="1:8" x14ac:dyDescent="0.2">
      <c r="A480" s="53">
        <v>40963</v>
      </c>
      <c r="B480" s="35">
        <v>1.7204999999999999</v>
      </c>
      <c r="C480" s="134">
        <f t="shared" si="7"/>
        <v>-1.1623176614172781E-4</v>
      </c>
      <c r="H480" s="15"/>
    </row>
    <row r="481" spans="1:8" x14ac:dyDescent="0.2">
      <c r="A481" s="53">
        <v>40966</v>
      </c>
      <c r="B481" s="35">
        <v>1.7239</v>
      </c>
      <c r="C481" s="134">
        <f t="shared" si="7"/>
        <v>1.976169718105325E-3</v>
      </c>
      <c r="H481" s="15"/>
    </row>
    <row r="482" spans="1:8" x14ac:dyDescent="0.2">
      <c r="A482" s="53">
        <v>40967</v>
      </c>
      <c r="B482" s="35">
        <v>1.7257</v>
      </c>
      <c r="C482" s="134">
        <f t="shared" si="7"/>
        <v>1.0441440918846912E-3</v>
      </c>
      <c r="H482" s="15"/>
    </row>
    <row r="483" spans="1:8" x14ac:dyDescent="0.2">
      <c r="A483" s="53">
        <v>40968</v>
      </c>
      <c r="B483" s="35">
        <v>1.7264999999999999</v>
      </c>
      <c r="C483" s="134">
        <f t="shared" si="7"/>
        <v>4.6357999652313353E-4</v>
      </c>
      <c r="H483" s="15"/>
    </row>
    <row r="484" spans="1:8" x14ac:dyDescent="0.2">
      <c r="A484" s="53">
        <v>40969</v>
      </c>
      <c r="B484" s="35">
        <v>1.7305999999999999</v>
      </c>
      <c r="C484" s="134">
        <f t="shared" si="7"/>
        <v>2.3747465971619697E-3</v>
      </c>
      <c r="H484" s="15"/>
    </row>
    <row r="485" spans="1:8" x14ac:dyDescent="0.2">
      <c r="A485" s="53">
        <v>40970</v>
      </c>
      <c r="B485" s="35">
        <v>1.7314000000000001</v>
      </c>
      <c r="C485" s="134">
        <f t="shared" si="7"/>
        <v>4.6226742170363266E-4</v>
      </c>
      <c r="H485" s="15"/>
    </row>
    <row r="486" spans="1:8" x14ac:dyDescent="0.2">
      <c r="A486" s="53">
        <v>40973</v>
      </c>
      <c r="B486" s="35">
        <v>1.7323999999999999</v>
      </c>
      <c r="C486" s="134">
        <f t="shared" si="7"/>
        <v>5.775672865888648E-4</v>
      </c>
    </row>
    <row r="487" spans="1:8" x14ac:dyDescent="0.2">
      <c r="A487" s="53">
        <v>40974</v>
      </c>
      <c r="B487" s="35">
        <v>1.7339</v>
      </c>
      <c r="C487" s="134">
        <f t="shared" si="7"/>
        <v>8.6585084276147306E-4</v>
      </c>
      <c r="H487" s="15"/>
    </row>
    <row r="488" spans="1:8" x14ac:dyDescent="0.2">
      <c r="A488" s="53">
        <v>40975</v>
      </c>
      <c r="B488" s="35">
        <v>1.7377</v>
      </c>
      <c r="C488" s="134">
        <f t="shared" si="7"/>
        <v>2.1915912105658908E-3</v>
      </c>
      <c r="H488" s="15"/>
    </row>
    <row r="489" spans="1:8" x14ac:dyDescent="0.2">
      <c r="A489" s="53">
        <v>40976</v>
      </c>
      <c r="B489" s="35">
        <v>1.7367999999999999</v>
      </c>
      <c r="C489" s="134">
        <f t="shared" si="7"/>
        <v>-5.1792599413025275E-4</v>
      </c>
      <c r="H489" s="15"/>
    </row>
    <row r="490" spans="1:8" x14ac:dyDescent="0.2">
      <c r="A490" s="53">
        <v>40977</v>
      </c>
      <c r="B490" s="35">
        <v>1.7379</v>
      </c>
      <c r="C490" s="134">
        <f t="shared" si="7"/>
        <v>6.3334868724096438E-4</v>
      </c>
    </row>
    <row r="491" spans="1:8" x14ac:dyDescent="0.2">
      <c r="A491" s="53">
        <v>40980</v>
      </c>
      <c r="B491" s="35">
        <v>1.7387999999999999</v>
      </c>
      <c r="C491" s="134">
        <f t="shared" si="7"/>
        <v>5.1786639047124439E-4</v>
      </c>
    </row>
    <row r="492" spans="1:8" x14ac:dyDescent="0.2">
      <c r="A492" s="53">
        <v>40981</v>
      </c>
      <c r="B492" s="35">
        <v>1.748</v>
      </c>
      <c r="C492" s="134">
        <f t="shared" si="7"/>
        <v>5.2910052910053462E-3</v>
      </c>
    </row>
    <row r="493" spans="1:8" x14ac:dyDescent="0.2">
      <c r="A493" s="53">
        <v>40982</v>
      </c>
      <c r="B493" s="35">
        <v>1.7501</v>
      </c>
      <c r="C493" s="134">
        <f t="shared" si="7"/>
        <v>1.2013729977116139E-3</v>
      </c>
      <c r="H493" s="15"/>
    </row>
    <row r="494" spans="1:8" x14ac:dyDescent="0.2">
      <c r="A494" s="53">
        <v>40983</v>
      </c>
      <c r="B494" s="40">
        <v>1.7505999999999999</v>
      </c>
      <c r="C494" s="134">
        <f t="shared" si="7"/>
        <v>2.8569796011645998E-4</v>
      </c>
      <c r="H494" s="15"/>
    </row>
    <row r="495" spans="1:8" x14ac:dyDescent="0.2">
      <c r="A495" s="53">
        <v>40984</v>
      </c>
      <c r="B495" s="40">
        <v>1.7512000000000001</v>
      </c>
      <c r="C495" s="134">
        <f t="shared" si="7"/>
        <v>3.4273963212627656E-4</v>
      </c>
    </row>
    <row r="496" spans="1:8" x14ac:dyDescent="0.2">
      <c r="A496" s="53">
        <v>40987</v>
      </c>
      <c r="B496" s="35">
        <v>1.754</v>
      </c>
      <c r="C496" s="134">
        <f t="shared" si="7"/>
        <v>1.5989036089538722E-3</v>
      </c>
      <c r="H496" s="15"/>
    </row>
    <row r="497" spans="1:8" x14ac:dyDescent="0.2">
      <c r="A497" s="53">
        <v>40988</v>
      </c>
      <c r="B497" s="35">
        <v>1.7552000000000001</v>
      </c>
      <c r="C497" s="134">
        <f t="shared" si="7"/>
        <v>6.8415051311299102E-4</v>
      </c>
      <c r="H497" s="15"/>
    </row>
    <row r="498" spans="1:8" x14ac:dyDescent="0.2">
      <c r="A498" s="53">
        <v>40989</v>
      </c>
      <c r="B498" s="35">
        <v>1.7568999999999999</v>
      </c>
      <c r="C498" s="134">
        <f t="shared" si="7"/>
        <v>9.6855059252498599E-4</v>
      </c>
      <c r="H498" s="15"/>
    </row>
    <row r="499" spans="1:8" x14ac:dyDescent="0.2">
      <c r="A499" s="53">
        <v>40990</v>
      </c>
      <c r="B499" s="35">
        <v>1.7573000000000001</v>
      </c>
      <c r="C499" s="134">
        <f t="shared" si="7"/>
        <v>2.2767374352561376E-4</v>
      </c>
      <c r="H499" s="15"/>
    </row>
    <row r="500" spans="1:8" x14ac:dyDescent="0.2">
      <c r="A500" s="53">
        <v>40991</v>
      </c>
      <c r="B500" s="35">
        <v>1.7565999999999999</v>
      </c>
      <c r="C500" s="134">
        <f t="shared" si="7"/>
        <v>-3.9833835998415168E-4</v>
      </c>
      <c r="H500" s="15"/>
    </row>
    <row r="501" spans="1:8" x14ac:dyDescent="0.2">
      <c r="A501" s="53">
        <v>40994</v>
      </c>
      <c r="B501" s="35">
        <v>1.7567999999999999</v>
      </c>
      <c r="C501" s="134">
        <f t="shared" si="7"/>
        <v>1.1385631333249435E-4</v>
      </c>
      <c r="H501" s="15"/>
    </row>
    <row r="502" spans="1:8" x14ac:dyDescent="0.2">
      <c r="A502" s="53">
        <v>40995</v>
      </c>
      <c r="B502" s="35">
        <v>1.7591000000000001</v>
      </c>
      <c r="C502" s="134">
        <f t="shared" si="7"/>
        <v>1.3091985428053121E-3</v>
      </c>
      <c r="H502" s="15"/>
    </row>
    <row r="503" spans="1:8" x14ac:dyDescent="0.2">
      <c r="A503" s="53">
        <v>40996</v>
      </c>
      <c r="B503" s="35">
        <v>1.7605</v>
      </c>
      <c r="C503" s="134">
        <f t="shared" si="7"/>
        <v>7.9586152009536448E-4</v>
      </c>
      <c r="H503" s="15"/>
    </row>
    <row r="504" spans="1:8" x14ac:dyDescent="0.2">
      <c r="A504" s="53">
        <v>40997</v>
      </c>
      <c r="B504" s="35">
        <v>1.7615000000000001</v>
      </c>
      <c r="C504" s="134">
        <f t="shared" si="7"/>
        <v>5.6802044873616175E-4</v>
      </c>
    </row>
    <row r="505" spans="1:8" x14ac:dyDescent="0.2">
      <c r="A505" s="53">
        <v>40998</v>
      </c>
      <c r="B505" s="35">
        <v>1.7612000000000001</v>
      </c>
      <c r="C505" s="134">
        <f t="shared" si="7"/>
        <v>-1.7030939540163548E-4</v>
      </c>
    </row>
    <row r="506" spans="1:8" x14ac:dyDescent="0.2">
      <c r="A506" s="53">
        <v>41001</v>
      </c>
      <c r="B506" s="35">
        <v>1.7625999999999999</v>
      </c>
      <c r="C506" s="134">
        <f t="shared" si="7"/>
        <v>7.9491255961827711E-4</v>
      </c>
      <c r="H506" s="15"/>
    </row>
    <row r="507" spans="1:8" x14ac:dyDescent="0.2">
      <c r="A507" s="53">
        <v>41002</v>
      </c>
      <c r="B507" s="35">
        <v>1.7639</v>
      </c>
      <c r="C507" s="134">
        <f t="shared" si="7"/>
        <v>7.3754680585502719E-4</v>
      </c>
      <c r="H507" s="15"/>
    </row>
    <row r="508" spans="1:8" x14ac:dyDescent="0.2">
      <c r="A508" s="53">
        <v>41003</v>
      </c>
      <c r="B508" s="35">
        <v>1.7645999999999999</v>
      </c>
      <c r="C508" s="134">
        <f t="shared" si="7"/>
        <v>3.9684789387139929E-4</v>
      </c>
      <c r="H508" s="15"/>
    </row>
    <row r="509" spans="1:8" x14ac:dyDescent="0.2">
      <c r="A509" s="53">
        <v>41004</v>
      </c>
      <c r="B509" s="35">
        <v>1.7653000000000001</v>
      </c>
      <c r="C509" s="134">
        <f t="shared" si="7"/>
        <v>3.9669046809476249E-4</v>
      </c>
      <c r="H509" s="15"/>
    </row>
    <row r="510" spans="1:8" x14ac:dyDescent="0.2">
      <c r="A510" s="53">
        <v>41005</v>
      </c>
      <c r="B510" s="35" t="s">
        <v>17</v>
      </c>
      <c r="C510" s="134" t="e">
        <f t="shared" si="7"/>
        <v>#VALUE!</v>
      </c>
      <c r="H510" s="15"/>
    </row>
    <row r="511" spans="1:8" x14ac:dyDescent="0.2">
      <c r="A511" s="53">
        <v>41008</v>
      </c>
      <c r="B511" s="35">
        <v>1.7656000000000001</v>
      </c>
      <c r="C511" s="134" t="e">
        <f t="shared" si="7"/>
        <v>#VALUE!</v>
      </c>
      <c r="H511" s="15"/>
    </row>
    <row r="512" spans="1:8" x14ac:dyDescent="0.2">
      <c r="A512" s="53">
        <v>41009</v>
      </c>
      <c r="B512" s="35">
        <v>1.7663</v>
      </c>
      <c r="C512" s="134">
        <f t="shared" si="7"/>
        <v>3.9646579066610066E-4</v>
      </c>
      <c r="H512" s="15"/>
    </row>
    <row r="513" spans="1:8" x14ac:dyDescent="0.2">
      <c r="A513" s="53">
        <v>41010</v>
      </c>
      <c r="B513" s="35">
        <v>1.7665999999999999</v>
      </c>
      <c r="C513" s="134">
        <f t="shared" si="7"/>
        <v>1.6984657192997688E-4</v>
      </c>
      <c r="H513" s="15"/>
    </row>
    <row r="514" spans="1:8" x14ac:dyDescent="0.2">
      <c r="A514" s="53">
        <v>41011</v>
      </c>
      <c r="B514" s="35">
        <v>1.7667999999999999</v>
      </c>
      <c r="C514" s="134">
        <f t="shared" si="7"/>
        <v>1.1321181931389646E-4</v>
      </c>
      <c r="H514" s="15"/>
    </row>
    <row r="515" spans="1:8" x14ac:dyDescent="0.2">
      <c r="A515" s="53">
        <v>41012</v>
      </c>
      <c r="B515" s="35">
        <v>1.7684</v>
      </c>
      <c r="C515" s="134">
        <f t="shared" si="7"/>
        <v>9.0559203079010331E-4</v>
      </c>
      <c r="H515" s="15"/>
    </row>
    <row r="516" spans="1:8" x14ac:dyDescent="0.2">
      <c r="A516" s="53">
        <v>41015</v>
      </c>
      <c r="B516" s="35">
        <v>1.7681</v>
      </c>
      <c r="C516" s="134">
        <f t="shared" si="7"/>
        <v>-1.6964487672466166E-4</v>
      </c>
      <c r="H516" s="15"/>
    </row>
    <row r="517" spans="1:8" x14ac:dyDescent="0.2">
      <c r="A517" s="53">
        <v>41016</v>
      </c>
      <c r="B517" s="35">
        <v>1.7704</v>
      </c>
      <c r="C517" s="134">
        <f t="shared" si="7"/>
        <v>1.30083140093884E-3</v>
      </c>
      <c r="H517" s="15"/>
    </row>
    <row r="518" spans="1:8" x14ac:dyDescent="0.2">
      <c r="A518" s="53">
        <v>41017</v>
      </c>
      <c r="B518" s="35">
        <v>1.7708999999999999</v>
      </c>
      <c r="C518" s="134">
        <f t="shared" si="7"/>
        <v>2.8242205151385313E-4</v>
      </c>
      <c r="H518" s="15"/>
    </row>
    <row r="519" spans="1:8" x14ac:dyDescent="0.2">
      <c r="A519" s="53">
        <v>41018</v>
      </c>
      <c r="B519" s="35">
        <v>1.7706999999999999</v>
      </c>
      <c r="C519" s="134">
        <f t="shared" ref="C519:C582" si="8">B519/B518 - 1</f>
        <v>-1.1293692472758021E-4</v>
      </c>
      <c r="H519" s="15"/>
    </row>
    <row r="520" spans="1:8" x14ac:dyDescent="0.2">
      <c r="A520" s="53">
        <v>41019</v>
      </c>
      <c r="B520" s="35">
        <v>1.7689999999999999</v>
      </c>
      <c r="C520" s="134">
        <f t="shared" si="8"/>
        <v>-9.6007228779582121E-4</v>
      </c>
    </row>
    <row r="521" spans="1:8" x14ac:dyDescent="0.2">
      <c r="A521" s="53">
        <v>41022</v>
      </c>
      <c r="B521" s="35">
        <v>1.7668999999999999</v>
      </c>
      <c r="C521" s="134">
        <f t="shared" si="8"/>
        <v>-1.1871113623516116E-3</v>
      </c>
      <c r="H521" s="15"/>
    </row>
    <row r="522" spans="1:8" x14ac:dyDescent="0.2">
      <c r="A522" s="53">
        <v>41023</v>
      </c>
      <c r="B522" s="35">
        <v>1.7665999999999999</v>
      </c>
      <c r="C522" s="134">
        <f t="shared" si="8"/>
        <v>-1.6978889580621104E-4</v>
      </c>
    </row>
    <row r="523" spans="1:8" x14ac:dyDescent="0.2">
      <c r="A523" s="53">
        <v>41024</v>
      </c>
      <c r="B523" s="35">
        <v>1.7670999999999999</v>
      </c>
      <c r="C523" s="134">
        <f t="shared" si="8"/>
        <v>2.8302954828474114E-4</v>
      </c>
      <c r="H523" s="15"/>
    </row>
    <row r="524" spans="1:8" x14ac:dyDescent="0.2">
      <c r="A524" s="53">
        <v>41025</v>
      </c>
      <c r="B524" s="35">
        <v>1.7687999999999999</v>
      </c>
      <c r="C524" s="134">
        <f t="shared" si="8"/>
        <v>9.6202818176682747E-4</v>
      </c>
      <c r="H524" s="15"/>
    </row>
    <row r="525" spans="1:8" x14ac:dyDescent="0.2">
      <c r="A525" s="53">
        <v>41026</v>
      </c>
      <c r="B525" s="35">
        <v>1.7668999999999999</v>
      </c>
      <c r="C525" s="134">
        <f t="shared" si="8"/>
        <v>-1.0741745816372772E-3</v>
      </c>
    </row>
    <row r="526" spans="1:8" x14ac:dyDescent="0.2">
      <c r="A526" s="53">
        <v>41029</v>
      </c>
      <c r="B526" s="35">
        <v>1.7654000000000001</v>
      </c>
      <c r="C526" s="134">
        <f t="shared" si="8"/>
        <v>-8.4894447903094417E-4</v>
      </c>
      <c r="H526" s="15"/>
    </row>
    <row r="527" spans="1:8" x14ac:dyDescent="0.2">
      <c r="A527" s="53">
        <v>41031</v>
      </c>
      <c r="B527" s="35">
        <v>1.7668999999999999</v>
      </c>
      <c r="C527" s="134">
        <f t="shared" si="8"/>
        <v>8.4966579811940335E-4</v>
      </c>
      <c r="H527" s="15"/>
    </row>
    <row r="528" spans="1:8" x14ac:dyDescent="0.2">
      <c r="A528" s="53">
        <v>41032</v>
      </c>
      <c r="B528" s="35">
        <v>1.7677</v>
      </c>
      <c r="C528" s="134">
        <f t="shared" si="8"/>
        <v>4.5277038881663678E-4</v>
      </c>
      <c r="H528" s="15"/>
    </row>
    <row r="529" spans="1:8" x14ac:dyDescent="0.2">
      <c r="A529" s="53">
        <v>41033</v>
      </c>
      <c r="B529" s="35">
        <v>1.7668999999999999</v>
      </c>
      <c r="C529" s="134">
        <f t="shared" si="8"/>
        <v>-4.5256548056804569E-4</v>
      </c>
      <c r="H529" s="15"/>
    </row>
    <row r="530" spans="1:8" x14ac:dyDescent="0.2">
      <c r="A530" s="53">
        <v>41036</v>
      </c>
      <c r="B530" s="35">
        <v>1.7670999999999999</v>
      </c>
      <c r="C530" s="134">
        <f t="shared" si="8"/>
        <v>1.1319259720421471E-4</v>
      </c>
      <c r="H530" s="15"/>
    </row>
    <row r="531" spans="1:8" x14ac:dyDescent="0.2">
      <c r="A531" s="53">
        <v>41037</v>
      </c>
      <c r="B531" s="35">
        <v>1.7665999999999999</v>
      </c>
      <c r="C531" s="134">
        <f t="shared" si="8"/>
        <v>-2.8294946522544606E-4</v>
      </c>
      <c r="H531" s="15"/>
    </row>
    <row r="532" spans="1:8" x14ac:dyDescent="0.2">
      <c r="A532" s="53">
        <v>41038</v>
      </c>
      <c r="B532" s="35">
        <v>1.7672000000000001</v>
      </c>
      <c r="C532" s="134">
        <f t="shared" si="8"/>
        <v>3.3963545794191141E-4</v>
      </c>
      <c r="H532" s="15"/>
    </row>
    <row r="533" spans="1:8" x14ac:dyDescent="0.2">
      <c r="A533" s="53">
        <v>41039</v>
      </c>
      <c r="B533" s="35">
        <v>1.7669999999999999</v>
      </c>
      <c r="C533" s="134">
        <f t="shared" si="8"/>
        <v>-1.1317338162075696E-4</v>
      </c>
      <c r="H533" s="15"/>
    </row>
    <row r="534" spans="1:8" x14ac:dyDescent="0.2">
      <c r="A534" s="53">
        <v>41040</v>
      </c>
      <c r="B534" s="35">
        <v>1.7665</v>
      </c>
      <c r="C534" s="134">
        <f t="shared" si="8"/>
        <v>-2.8296547821160534E-4</v>
      </c>
      <c r="H534" s="15"/>
    </row>
    <row r="535" spans="1:8" x14ac:dyDescent="0.2">
      <c r="A535" s="53">
        <v>41043</v>
      </c>
      <c r="B535" s="35">
        <v>1.7655000000000001</v>
      </c>
      <c r="C535" s="134">
        <f t="shared" si="8"/>
        <v>-5.660911406736302E-4</v>
      </c>
      <c r="H535" s="15"/>
    </row>
    <row r="536" spans="1:8" x14ac:dyDescent="0.2">
      <c r="A536" s="53">
        <v>41044</v>
      </c>
      <c r="B536" s="35">
        <v>1.7664</v>
      </c>
      <c r="C536" s="134">
        <f t="shared" si="8"/>
        <v>5.0977060322843215E-4</v>
      </c>
    </row>
    <row r="537" spans="1:8" x14ac:dyDescent="0.2">
      <c r="A537" s="53">
        <v>41045</v>
      </c>
      <c r="B537" s="35">
        <v>1.7661</v>
      </c>
      <c r="C537" s="134">
        <f t="shared" si="8"/>
        <v>-1.6983695652172948E-4</v>
      </c>
    </row>
    <row r="538" spans="1:8" x14ac:dyDescent="0.2">
      <c r="A538" s="53">
        <v>41046</v>
      </c>
      <c r="B538" s="35">
        <v>1.7663</v>
      </c>
      <c r="C538" s="134">
        <f t="shared" si="8"/>
        <v>1.1324387067546127E-4</v>
      </c>
      <c r="H538" s="15"/>
    </row>
    <row r="539" spans="1:8" x14ac:dyDescent="0.2">
      <c r="A539" s="53">
        <v>41047</v>
      </c>
      <c r="B539" s="35">
        <v>1.7669999999999999</v>
      </c>
      <c r="C539" s="134">
        <f t="shared" si="8"/>
        <v>3.9630866783668672E-4</v>
      </c>
      <c r="H539" s="15"/>
    </row>
    <row r="540" spans="1:8" x14ac:dyDescent="0.2">
      <c r="A540" s="53">
        <v>41050</v>
      </c>
      <c r="B540" s="35">
        <v>1.7673000000000001</v>
      </c>
      <c r="C540" s="134">
        <f t="shared" si="8"/>
        <v>1.6977928692707422E-4</v>
      </c>
    </row>
    <row r="541" spans="1:8" x14ac:dyDescent="0.2">
      <c r="A541" s="53">
        <v>41051</v>
      </c>
      <c r="B541" s="35">
        <v>1.7667999999999999</v>
      </c>
      <c r="C541" s="134">
        <f t="shared" si="8"/>
        <v>-2.8291744468977864E-4</v>
      </c>
    </row>
    <row r="542" spans="1:8" x14ac:dyDescent="0.2">
      <c r="A542" s="53">
        <v>41052</v>
      </c>
      <c r="B542" s="35">
        <v>1.7679</v>
      </c>
      <c r="C542" s="134">
        <f t="shared" si="8"/>
        <v>6.2259452116819602E-4</v>
      </c>
      <c r="H542" s="15"/>
    </row>
    <row r="543" spans="1:8" x14ac:dyDescent="0.2">
      <c r="A543" s="53">
        <v>41053</v>
      </c>
      <c r="B543" s="35">
        <v>1.7681</v>
      </c>
      <c r="C543" s="134">
        <f t="shared" si="8"/>
        <v>1.1312857062040216E-4</v>
      </c>
      <c r="H543" s="15"/>
    </row>
    <row r="544" spans="1:8" x14ac:dyDescent="0.2">
      <c r="A544" s="53">
        <v>41054</v>
      </c>
      <c r="B544" s="35">
        <v>1.7685</v>
      </c>
      <c r="C544" s="134">
        <f t="shared" si="8"/>
        <v>2.2623154798928624E-4</v>
      </c>
    </row>
    <row r="545" spans="1:8" x14ac:dyDescent="0.2">
      <c r="A545" s="53">
        <v>41057</v>
      </c>
      <c r="B545" s="35">
        <v>1.7681</v>
      </c>
      <c r="C545" s="134">
        <f t="shared" si="8"/>
        <v>-2.261803788521366E-4</v>
      </c>
      <c r="H545" s="15"/>
    </row>
    <row r="546" spans="1:8" x14ac:dyDescent="0.2">
      <c r="A546" s="53">
        <v>41058</v>
      </c>
      <c r="B546" s="35">
        <v>1.7688999999999999</v>
      </c>
      <c r="C546" s="134">
        <f t="shared" si="8"/>
        <v>4.5246309597879453E-4</v>
      </c>
      <c r="H546" s="15"/>
    </row>
    <row r="547" spans="1:8" x14ac:dyDescent="0.2">
      <c r="A547" s="53">
        <v>41059</v>
      </c>
      <c r="B547" s="35">
        <v>1.7695000000000001</v>
      </c>
      <c r="C547" s="134">
        <f t="shared" si="8"/>
        <v>3.3919384928493557E-4</v>
      </c>
      <c r="H547" s="15"/>
    </row>
    <row r="548" spans="1:8" x14ac:dyDescent="0.2">
      <c r="A548" s="53">
        <v>41060</v>
      </c>
      <c r="B548" s="35">
        <v>1.7698</v>
      </c>
      <c r="C548" s="134">
        <f t="shared" si="8"/>
        <v>1.6953941791464366E-4</v>
      </c>
      <c r="H548" s="15"/>
    </row>
    <row r="549" spans="1:8" x14ac:dyDescent="0.2">
      <c r="A549" s="53">
        <v>41061</v>
      </c>
      <c r="B549" s="35">
        <v>1.7692000000000001</v>
      </c>
      <c r="C549" s="134">
        <f t="shared" si="8"/>
        <v>-3.3902135834551483E-4</v>
      </c>
      <c r="H549" s="15"/>
    </row>
    <row r="550" spans="1:8" x14ac:dyDescent="0.2">
      <c r="A550" s="53">
        <v>41064</v>
      </c>
      <c r="B550" s="35">
        <v>1.7690999999999999</v>
      </c>
      <c r="C550" s="134">
        <f t="shared" si="8"/>
        <v>-5.6522722134411119E-5</v>
      </c>
      <c r="H550" s="15"/>
    </row>
    <row r="551" spans="1:8" x14ac:dyDescent="0.2">
      <c r="A551" s="53">
        <v>41065</v>
      </c>
      <c r="B551" s="35">
        <v>1.7694000000000001</v>
      </c>
      <c r="C551" s="134">
        <f t="shared" si="8"/>
        <v>1.6957775139903042E-4</v>
      </c>
      <c r="H551" s="15"/>
    </row>
    <row r="552" spans="1:8" x14ac:dyDescent="0.2">
      <c r="A552" s="53">
        <v>41066</v>
      </c>
      <c r="B552" s="35">
        <v>1.7704</v>
      </c>
      <c r="C552" s="134">
        <f t="shared" si="8"/>
        <v>5.6516333220302251E-4</v>
      </c>
      <c r="H552" s="15"/>
    </row>
    <row r="553" spans="1:8" x14ac:dyDescent="0.2">
      <c r="A553" s="53">
        <v>41068</v>
      </c>
      <c r="B553" s="35">
        <v>1.7706999999999999</v>
      </c>
      <c r="C553" s="134">
        <f t="shared" si="8"/>
        <v>1.6945323090822306E-4</v>
      </c>
      <c r="H553" s="15"/>
    </row>
    <row r="554" spans="1:8" x14ac:dyDescent="0.2">
      <c r="A554" s="53">
        <v>41071</v>
      </c>
      <c r="B554" s="35">
        <v>1.7709999999999999</v>
      </c>
      <c r="C554" s="134">
        <f t="shared" si="8"/>
        <v>1.6942452137569397E-4</v>
      </c>
      <c r="H554" s="15"/>
    </row>
    <row r="555" spans="1:8" x14ac:dyDescent="0.2">
      <c r="A555" s="53">
        <v>41072</v>
      </c>
      <c r="B555" s="35">
        <v>1.7715000000000001</v>
      </c>
      <c r="C555" s="134">
        <f t="shared" si="8"/>
        <v>2.82326369283048E-4</v>
      </c>
      <c r="H555" s="15"/>
    </row>
    <row r="556" spans="1:8" x14ac:dyDescent="0.2">
      <c r="A556" s="53">
        <v>41073</v>
      </c>
      <c r="B556" s="35">
        <v>1.7729999999999999</v>
      </c>
      <c r="C556" s="134">
        <f t="shared" si="8"/>
        <v>8.4674005080431769E-4</v>
      </c>
      <c r="H556" s="15"/>
    </row>
    <row r="557" spans="1:8" x14ac:dyDescent="0.2">
      <c r="A557" s="53">
        <v>41074</v>
      </c>
      <c r="B557" s="35">
        <v>1.7725</v>
      </c>
      <c r="C557" s="134">
        <f t="shared" si="8"/>
        <v>-2.8200789622101485E-4</v>
      </c>
      <c r="H557" s="15"/>
    </row>
    <row r="558" spans="1:8" x14ac:dyDescent="0.2">
      <c r="A558" s="53">
        <v>41075</v>
      </c>
      <c r="B558" s="35">
        <v>1.7733000000000001</v>
      </c>
      <c r="C558" s="134">
        <f t="shared" si="8"/>
        <v>4.5133991537382734E-4</v>
      </c>
      <c r="H558" s="15"/>
    </row>
    <row r="559" spans="1:8" x14ac:dyDescent="0.2">
      <c r="A559" s="53">
        <v>41078</v>
      </c>
      <c r="B559" s="35">
        <v>1.7722</v>
      </c>
      <c r="C559" s="134">
        <f t="shared" si="8"/>
        <v>-6.2031241188753583E-4</v>
      </c>
      <c r="H559" s="15"/>
    </row>
    <row r="560" spans="1:8" x14ac:dyDescent="0.2">
      <c r="A560" s="53">
        <v>41079</v>
      </c>
      <c r="B560" s="35">
        <v>1.7729999999999999</v>
      </c>
      <c r="C560" s="134">
        <f t="shared" si="8"/>
        <v>4.5141631869993759E-4</v>
      </c>
      <c r="H560" s="15"/>
    </row>
    <row r="561" spans="1:8" x14ac:dyDescent="0.2">
      <c r="A561" s="53">
        <v>41080</v>
      </c>
      <c r="B561" s="35">
        <v>1.7733000000000001</v>
      </c>
      <c r="C561" s="134">
        <f t="shared" si="8"/>
        <v>1.6920473773285316E-4</v>
      </c>
      <c r="H561" s="15"/>
    </row>
    <row r="562" spans="1:8" x14ac:dyDescent="0.2">
      <c r="A562" s="53">
        <v>41081</v>
      </c>
      <c r="B562" s="35">
        <v>1.7742</v>
      </c>
      <c r="C562" s="134">
        <f t="shared" si="8"/>
        <v>5.0752833699885258E-4</v>
      </c>
      <c r="H562" s="15"/>
    </row>
    <row r="563" spans="1:8" x14ac:dyDescent="0.2">
      <c r="A563" s="53">
        <v>41082</v>
      </c>
      <c r="B563" s="35">
        <v>1.7773000000000001</v>
      </c>
      <c r="C563" s="134">
        <f t="shared" si="8"/>
        <v>1.7472663735769167E-3</v>
      </c>
    </row>
    <row r="564" spans="1:8" x14ac:dyDescent="0.2">
      <c r="A564" s="53">
        <v>41085</v>
      </c>
      <c r="B564" s="35">
        <v>1.7778</v>
      </c>
      <c r="C564" s="134">
        <f t="shared" si="8"/>
        <v>2.8132560625659941E-4</v>
      </c>
      <c r="H564" s="15"/>
    </row>
    <row r="565" spans="1:8" x14ac:dyDescent="0.2">
      <c r="A565" s="53">
        <v>41086</v>
      </c>
      <c r="B565" s="35">
        <v>1.7774000000000001</v>
      </c>
      <c r="C565" s="134">
        <f t="shared" si="8"/>
        <v>-2.2499718753510312E-4</v>
      </c>
      <c r="H565" s="15"/>
    </row>
    <row r="566" spans="1:8" x14ac:dyDescent="0.2">
      <c r="A566" s="53">
        <v>41087</v>
      </c>
      <c r="B566" s="35">
        <v>1.7781</v>
      </c>
      <c r="C566" s="134">
        <f t="shared" si="8"/>
        <v>3.9383368965895116E-4</v>
      </c>
      <c r="H566" s="15"/>
    </row>
    <row r="567" spans="1:8" x14ac:dyDescent="0.2">
      <c r="A567" s="53">
        <v>41088</v>
      </c>
      <c r="B567" s="35">
        <v>1.7789999999999999</v>
      </c>
      <c r="C567" s="134">
        <f t="shared" si="8"/>
        <v>5.0615825881550336E-4</v>
      </c>
      <c r="E567" s="17"/>
      <c r="H567" s="15"/>
    </row>
    <row r="568" spans="1:8" x14ac:dyDescent="0.2">
      <c r="A568" s="53">
        <v>41089</v>
      </c>
      <c r="B568" s="41">
        <v>1.7788999999999999</v>
      </c>
      <c r="C568" s="134">
        <f t="shared" si="8"/>
        <v>-5.621135469369154E-5</v>
      </c>
      <c r="H568" s="15"/>
    </row>
    <row r="569" spans="1:8" x14ac:dyDescent="0.2">
      <c r="A569" s="53">
        <v>41092</v>
      </c>
      <c r="B569" s="35">
        <v>1.7795000000000001</v>
      </c>
      <c r="C569" s="134">
        <f t="shared" si="8"/>
        <v>3.3728708752600589E-4</v>
      </c>
      <c r="H569" s="15"/>
    </row>
    <row r="570" spans="1:8" x14ac:dyDescent="0.2">
      <c r="A570" s="53">
        <v>41093</v>
      </c>
      <c r="B570" s="35">
        <v>1.7806999999999999</v>
      </c>
      <c r="C570" s="134">
        <f t="shared" si="8"/>
        <v>6.7434672660859896E-4</v>
      </c>
      <c r="H570" s="15"/>
    </row>
    <row r="571" spans="1:8" x14ac:dyDescent="0.2">
      <c r="A571" s="53">
        <v>41094</v>
      </c>
      <c r="B571" s="35">
        <v>1.7811999999999999</v>
      </c>
      <c r="C571" s="134">
        <f t="shared" si="8"/>
        <v>2.8078845397883079E-4</v>
      </c>
      <c r="H571" s="15"/>
    </row>
    <row r="572" spans="1:8" x14ac:dyDescent="0.2">
      <c r="A572" s="53">
        <v>41095</v>
      </c>
      <c r="B572" s="35">
        <v>1.7835000000000001</v>
      </c>
      <c r="C572" s="134">
        <f t="shared" si="8"/>
        <v>1.2912643161915316E-3</v>
      </c>
      <c r="H572" s="15"/>
    </row>
    <row r="573" spans="1:8" x14ac:dyDescent="0.2">
      <c r="A573" s="53">
        <v>41096</v>
      </c>
      <c r="B573" s="35">
        <v>1.7833000000000001</v>
      </c>
      <c r="C573" s="134">
        <f t="shared" si="8"/>
        <v>-1.1213905242501987E-4</v>
      </c>
      <c r="H573" s="15"/>
    </row>
    <row r="574" spans="1:8" x14ac:dyDescent="0.2">
      <c r="A574" s="53">
        <v>41099</v>
      </c>
      <c r="B574" s="35" t="s">
        <v>17</v>
      </c>
      <c r="C574" s="134" t="e">
        <f t="shared" si="8"/>
        <v>#VALUE!</v>
      </c>
      <c r="H574" s="15"/>
    </row>
    <row r="575" spans="1:8" x14ac:dyDescent="0.2">
      <c r="A575" s="53">
        <v>41100</v>
      </c>
      <c r="B575" s="35">
        <v>1.7847</v>
      </c>
      <c r="C575" s="134" t="e">
        <f t="shared" si="8"/>
        <v>#VALUE!</v>
      </c>
      <c r="H575" s="15"/>
    </row>
    <row r="576" spans="1:8" x14ac:dyDescent="0.2">
      <c r="A576" s="53">
        <v>41101</v>
      </c>
      <c r="B576" s="35">
        <v>1.7867999999999999</v>
      </c>
      <c r="C576" s="134">
        <f t="shared" si="8"/>
        <v>1.1766683476215345E-3</v>
      </c>
    </row>
    <row r="577" spans="1:8" x14ac:dyDescent="0.2">
      <c r="A577" s="53">
        <v>41102</v>
      </c>
      <c r="B577" s="35">
        <v>1.7867999999999999</v>
      </c>
      <c r="C577" s="134">
        <f t="shared" si="8"/>
        <v>0</v>
      </c>
      <c r="H577" s="15"/>
    </row>
    <row r="578" spans="1:8" x14ac:dyDescent="0.2">
      <c r="A578" s="53">
        <v>41103</v>
      </c>
      <c r="B578" s="35">
        <v>1.7864</v>
      </c>
      <c r="C578" s="134">
        <f t="shared" si="8"/>
        <v>-2.2386389075434998E-4</v>
      </c>
      <c r="H578" s="15"/>
    </row>
    <row r="579" spans="1:8" x14ac:dyDescent="0.2">
      <c r="A579" s="53">
        <v>41106</v>
      </c>
      <c r="B579" s="35">
        <v>1.786</v>
      </c>
      <c r="C579" s="134">
        <f t="shared" si="8"/>
        <v>-2.2391401701749025E-4</v>
      </c>
      <c r="H579" s="15"/>
    </row>
    <row r="580" spans="1:8" x14ac:dyDescent="0.2">
      <c r="A580" s="53">
        <v>41107</v>
      </c>
      <c r="B580" s="35">
        <v>1.7867999999999999</v>
      </c>
      <c r="C580" s="134">
        <f t="shared" si="8"/>
        <v>4.4792833146689581E-4</v>
      </c>
      <c r="H580" s="15"/>
    </row>
    <row r="581" spans="1:8" x14ac:dyDescent="0.2">
      <c r="A581" s="53">
        <v>41108</v>
      </c>
      <c r="B581" s="35">
        <v>1.7882</v>
      </c>
      <c r="C581" s="134">
        <f t="shared" si="8"/>
        <v>7.83523617640558E-4</v>
      </c>
    </row>
    <row r="582" spans="1:8" x14ac:dyDescent="0.2">
      <c r="A582" s="53">
        <v>41109</v>
      </c>
      <c r="B582" s="35">
        <v>1.7889999999999999</v>
      </c>
      <c r="C582" s="134">
        <f t="shared" si="8"/>
        <v>4.4737725086685387E-4</v>
      </c>
      <c r="H582" s="15"/>
    </row>
    <row r="583" spans="1:8" x14ac:dyDescent="0.2">
      <c r="A583" s="53">
        <v>41110</v>
      </c>
      <c r="B583" s="35">
        <v>1.7901</v>
      </c>
      <c r="C583" s="134">
        <f t="shared" ref="C583:C646" si="9">B583/B582 - 1</f>
        <v>6.1486864169935096E-4</v>
      </c>
    </row>
    <row r="584" spans="1:8" x14ac:dyDescent="0.2">
      <c r="A584" s="53">
        <v>41113</v>
      </c>
      <c r="B584" s="35">
        <v>1.792</v>
      </c>
      <c r="C584" s="134">
        <f t="shared" si="9"/>
        <v>1.0613932182559349E-3</v>
      </c>
    </row>
    <row r="585" spans="1:8" x14ac:dyDescent="0.2">
      <c r="A585" s="53">
        <v>41114</v>
      </c>
      <c r="B585" s="35">
        <v>1.7926</v>
      </c>
      <c r="C585" s="134">
        <f t="shared" si="9"/>
        <v>3.3482142857144126E-4</v>
      </c>
      <c r="H585" s="15"/>
    </row>
    <row r="586" spans="1:8" x14ac:dyDescent="0.2">
      <c r="A586" s="53">
        <v>41115</v>
      </c>
      <c r="B586" s="35">
        <v>1.7936000000000001</v>
      </c>
      <c r="C586" s="134">
        <f t="shared" si="9"/>
        <v>5.5784893450860906E-4</v>
      </c>
      <c r="H586" s="15"/>
    </row>
    <row r="587" spans="1:8" x14ac:dyDescent="0.2">
      <c r="A587" s="53">
        <v>41116</v>
      </c>
      <c r="B587" s="35">
        <v>1.7948999999999999</v>
      </c>
      <c r="C587" s="134">
        <f t="shared" si="9"/>
        <v>7.2479928635149626E-4</v>
      </c>
      <c r="H587" s="15"/>
    </row>
    <row r="588" spans="1:8" x14ac:dyDescent="0.2">
      <c r="A588" s="53">
        <v>41117</v>
      </c>
      <c r="B588" s="35">
        <v>1.7945</v>
      </c>
      <c r="C588" s="134">
        <f t="shared" si="9"/>
        <v>-2.2285364087137882E-4</v>
      </c>
    </row>
    <row r="589" spans="1:8" x14ac:dyDescent="0.2">
      <c r="A589" s="53">
        <v>41120</v>
      </c>
      <c r="B589" s="35">
        <v>1.7966</v>
      </c>
      <c r="C589" s="134">
        <f t="shared" si="9"/>
        <v>1.1702424073558593E-3</v>
      </c>
      <c r="H589" s="15"/>
    </row>
    <row r="590" spans="1:8" x14ac:dyDescent="0.2">
      <c r="A590" s="53">
        <v>41121</v>
      </c>
      <c r="B590" s="35">
        <v>1.7984</v>
      </c>
      <c r="C590" s="134">
        <f t="shared" si="9"/>
        <v>1.0018924635422088E-3</v>
      </c>
      <c r="H590" s="15"/>
    </row>
    <row r="591" spans="1:8" x14ac:dyDescent="0.2">
      <c r="A591" s="53">
        <v>41122</v>
      </c>
      <c r="B591" s="35">
        <v>1.7990999999999999</v>
      </c>
      <c r="C591" s="134">
        <f t="shared" si="9"/>
        <v>3.8923487544484381E-4</v>
      </c>
      <c r="H591" s="15"/>
    </row>
    <row r="592" spans="1:8" x14ac:dyDescent="0.2">
      <c r="A592" s="53">
        <v>41123</v>
      </c>
      <c r="B592" s="35">
        <v>1.8027</v>
      </c>
      <c r="C592" s="134">
        <f t="shared" si="9"/>
        <v>2.0010005002502051E-3</v>
      </c>
      <c r="H592" s="15"/>
    </row>
    <row r="593" spans="1:8" x14ac:dyDescent="0.2">
      <c r="A593" s="53">
        <v>41124</v>
      </c>
      <c r="B593" s="35">
        <v>1.8025</v>
      </c>
      <c r="C593" s="134">
        <f t="shared" si="9"/>
        <v>-1.1094469407002538E-4</v>
      </c>
      <c r="H593" s="15"/>
    </row>
    <row r="594" spans="1:8" x14ac:dyDescent="0.2">
      <c r="A594" s="53">
        <v>41127</v>
      </c>
      <c r="B594" s="35">
        <v>1.8024</v>
      </c>
      <c r="C594" s="134">
        <f t="shared" si="9"/>
        <v>-5.5478502080430481E-5</v>
      </c>
      <c r="H594" s="15"/>
    </row>
    <row r="595" spans="1:8" x14ac:dyDescent="0.2">
      <c r="A595" s="53">
        <v>41128</v>
      </c>
      <c r="B595" s="35">
        <v>1.802</v>
      </c>
      <c r="C595" s="134">
        <f t="shared" si="9"/>
        <v>-2.2192632046158511E-4</v>
      </c>
      <c r="H595" s="15"/>
    </row>
    <row r="596" spans="1:8" x14ac:dyDescent="0.2">
      <c r="A596" s="53">
        <v>41129</v>
      </c>
      <c r="B596" s="35">
        <v>1.8023</v>
      </c>
      <c r="C596" s="134">
        <f t="shared" si="9"/>
        <v>1.6648168701438593E-4</v>
      </c>
      <c r="H596" s="15"/>
    </row>
    <row r="597" spans="1:8" x14ac:dyDescent="0.2">
      <c r="A597" s="53">
        <v>41130</v>
      </c>
      <c r="B597" s="35">
        <v>1.8024</v>
      </c>
      <c r="C597" s="134">
        <f t="shared" si="9"/>
        <v>5.548465849192219E-5</v>
      </c>
      <c r="H597" s="15"/>
    </row>
    <row r="598" spans="1:8" x14ac:dyDescent="0.2">
      <c r="A598" s="53">
        <v>41131</v>
      </c>
      <c r="B598" s="35">
        <v>1.8036000000000001</v>
      </c>
      <c r="C598" s="134">
        <f t="shared" si="9"/>
        <v>6.6577896138486636E-4</v>
      </c>
      <c r="H598" s="15"/>
    </row>
    <row r="599" spans="1:8" x14ac:dyDescent="0.2">
      <c r="A599" s="53">
        <v>41134</v>
      </c>
      <c r="B599" s="35">
        <v>1.8043</v>
      </c>
      <c r="C599" s="134">
        <f t="shared" si="9"/>
        <v>3.8811266356164609E-4</v>
      </c>
      <c r="H599" s="15"/>
    </row>
    <row r="600" spans="1:8" x14ac:dyDescent="0.2">
      <c r="A600" s="53">
        <v>41135</v>
      </c>
      <c r="B600" s="35">
        <v>1.8045</v>
      </c>
      <c r="C600" s="134">
        <f t="shared" si="9"/>
        <v>1.108463115888636E-4</v>
      </c>
      <c r="H600" s="15"/>
    </row>
    <row r="601" spans="1:8" x14ac:dyDescent="0.2">
      <c r="A601" s="53">
        <v>41136</v>
      </c>
      <c r="B601" s="35">
        <v>1.804</v>
      </c>
      <c r="C601" s="134">
        <f t="shared" si="9"/>
        <v>-2.770850651149237E-4</v>
      </c>
      <c r="H601" s="15"/>
    </row>
    <row r="602" spans="1:8" x14ac:dyDescent="0.2">
      <c r="A602" s="53">
        <v>41137</v>
      </c>
      <c r="B602" s="35">
        <v>1.8056000000000001</v>
      </c>
      <c r="C602" s="134">
        <f t="shared" si="9"/>
        <v>8.8691796008877333E-4</v>
      </c>
      <c r="H602" s="15"/>
    </row>
    <row r="603" spans="1:8" x14ac:dyDescent="0.2">
      <c r="A603" s="53">
        <v>41138</v>
      </c>
      <c r="B603" s="35">
        <v>1.8062</v>
      </c>
      <c r="C603" s="134">
        <f t="shared" si="9"/>
        <v>3.3229951262736535E-4</v>
      </c>
      <c r="H603" s="15"/>
    </row>
    <row r="604" spans="1:8" x14ac:dyDescent="0.2">
      <c r="A604" s="53">
        <v>41141</v>
      </c>
      <c r="B604" s="35">
        <v>1.8055000000000001</v>
      </c>
      <c r="C604" s="134">
        <f t="shared" si="9"/>
        <v>-3.8755398073297975E-4</v>
      </c>
      <c r="H604" s="15"/>
    </row>
    <row r="605" spans="1:8" x14ac:dyDescent="0.2">
      <c r="A605" s="53">
        <v>41142</v>
      </c>
      <c r="B605" s="35">
        <v>1.8070999999999999</v>
      </c>
      <c r="C605" s="134">
        <f t="shared" si="9"/>
        <v>8.8618111326499438E-4</v>
      </c>
      <c r="H605" s="15"/>
    </row>
    <row r="606" spans="1:8" x14ac:dyDescent="0.2">
      <c r="A606" s="53">
        <v>41143</v>
      </c>
      <c r="B606" s="35">
        <v>1.8085</v>
      </c>
      <c r="C606" s="134">
        <f t="shared" si="9"/>
        <v>7.7472193016436819E-4</v>
      </c>
    </row>
    <row r="607" spans="1:8" x14ac:dyDescent="0.2">
      <c r="A607" s="53">
        <v>41144</v>
      </c>
      <c r="B607" s="35">
        <v>1.8085</v>
      </c>
      <c r="C607" s="134">
        <f t="shared" si="9"/>
        <v>0</v>
      </c>
      <c r="H607" s="15"/>
    </row>
    <row r="608" spans="1:8" x14ac:dyDescent="0.2">
      <c r="A608" s="53">
        <v>41145</v>
      </c>
      <c r="B608" s="35">
        <v>1.8098000000000001</v>
      </c>
      <c r="C608" s="134">
        <f t="shared" si="9"/>
        <v>7.1882775781029196E-4</v>
      </c>
      <c r="H608" s="15"/>
    </row>
    <row r="609" spans="1:8" x14ac:dyDescent="0.2">
      <c r="A609" s="53">
        <v>41148</v>
      </c>
      <c r="B609" s="35">
        <v>1.8116000000000001</v>
      </c>
      <c r="C609" s="134">
        <f t="shared" si="9"/>
        <v>9.9458503702076761E-4</v>
      </c>
      <c r="H609" s="15"/>
    </row>
    <row r="610" spans="1:8" x14ac:dyDescent="0.2">
      <c r="A610" s="53">
        <v>41149</v>
      </c>
      <c r="B610" s="35">
        <v>1.8127</v>
      </c>
      <c r="C610" s="134">
        <f t="shared" si="9"/>
        <v>6.0719805696618501E-4</v>
      </c>
      <c r="H610" s="15"/>
    </row>
    <row r="611" spans="1:8" x14ac:dyDescent="0.2">
      <c r="A611" s="53">
        <v>41150</v>
      </c>
      <c r="B611" s="35">
        <v>1.8128</v>
      </c>
      <c r="C611" s="134">
        <f t="shared" si="9"/>
        <v>5.516632647428743E-5</v>
      </c>
    </row>
    <row r="612" spans="1:8" x14ac:dyDescent="0.2">
      <c r="A612" s="53">
        <v>41151</v>
      </c>
      <c r="B612" s="35">
        <v>1.8139000000000001</v>
      </c>
      <c r="C612" s="134">
        <f t="shared" si="9"/>
        <v>6.0679611650482634E-4</v>
      </c>
      <c r="H612" s="15"/>
    </row>
    <row r="613" spans="1:8" x14ac:dyDescent="0.2">
      <c r="A613" s="53">
        <v>41152</v>
      </c>
      <c r="B613" s="35">
        <v>1.8147</v>
      </c>
      <c r="C613" s="134">
        <f t="shared" si="9"/>
        <v>4.4103864601141574E-4</v>
      </c>
      <c r="H613" s="15"/>
    </row>
    <row r="614" spans="1:8" x14ac:dyDescent="0.2">
      <c r="A614" s="53">
        <v>41155</v>
      </c>
      <c r="B614" s="35">
        <v>1.8148</v>
      </c>
      <c r="C614" s="134">
        <f t="shared" si="9"/>
        <v>5.5105527084320372E-5</v>
      </c>
      <c r="H614" s="15"/>
    </row>
    <row r="615" spans="1:8" x14ac:dyDescent="0.2">
      <c r="A615" s="53">
        <v>41156</v>
      </c>
      <c r="B615" s="35">
        <v>1.8163</v>
      </c>
      <c r="C615" s="134">
        <f t="shared" si="9"/>
        <v>8.2653735948867713E-4</v>
      </c>
      <c r="H615" s="15"/>
    </row>
    <row r="616" spans="1:8" x14ac:dyDescent="0.2">
      <c r="A616" s="53">
        <v>41157</v>
      </c>
      <c r="B616" s="35">
        <v>1.8176000000000001</v>
      </c>
      <c r="C616" s="134">
        <f t="shared" si="9"/>
        <v>7.1574079171954352E-4</v>
      </c>
      <c r="H616" s="15"/>
    </row>
    <row r="617" spans="1:8" x14ac:dyDescent="0.2">
      <c r="A617" s="53">
        <v>41158</v>
      </c>
      <c r="B617" s="35">
        <v>1.8184</v>
      </c>
      <c r="C617" s="134">
        <f t="shared" si="9"/>
        <v>4.4014084507026929E-4</v>
      </c>
      <c r="H617" s="15"/>
    </row>
    <row r="618" spans="1:8" x14ac:dyDescent="0.2">
      <c r="A618" s="53">
        <v>41162</v>
      </c>
      <c r="B618" s="35">
        <v>1.8191999999999999</v>
      </c>
      <c r="C618" s="134">
        <f t="shared" si="9"/>
        <v>4.3994720633522277E-4</v>
      </c>
      <c r="H618" s="15"/>
    </row>
    <row r="619" spans="1:8" x14ac:dyDescent="0.2">
      <c r="A619" s="53">
        <v>41163</v>
      </c>
      <c r="B619" s="41">
        <v>1.8220000000000001</v>
      </c>
      <c r="C619" s="134">
        <f t="shared" si="9"/>
        <v>1.5391380826736967E-3</v>
      </c>
    </row>
    <row r="620" spans="1:8" x14ac:dyDescent="0.2">
      <c r="A620" s="53">
        <v>41164</v>
      </c>
      <c r="B620" s="35">
        <v>1.8231999999999999</v>
      </c>
      <c r="C620" s="134">
        <f t="shared" si="9"/>
        <v>6.5861690450041976E-4</v>
      </c>
      <c r="H620" s="15"/>
    </row>
    <row r="621" spans="1:8" x14ac:dyDescent="0.2">
      <c r="A621" s="53">
        <v>41165</v>
      </c>
      <c r="B621" s="35">
        <v>1.8249</v>
      </c>
      <c r="C621" s="134">
        <f t="shared" si="9"/>
        <v>9.3242650285207951E-4</v>
      </c>
      <c r="H621" s="15"/>
    </row>
    <row r="622" spans="1:8" x14ac:dyDescent="0.2">
      <c r="A622" s="53">
        <v>41166</v>
      </c>
      <c r="B622" s="35">
        <v>1.8266</v>
      </c>
      <c r="C622" s="134">
        <f t="shared" si="9"/>
        <v>9.3155789358312369E-4</v>
      </c>
      <c r="H622" s="15"/>
    </row>
    <row r="623" spans="1:8" x14ac:dyDescent="0.2">
      <c r="A623" s="53">
        <v>41169</v>
      </c>
      <c r="B623" s="35">
        <v>1.8289</v>
      </c>
      <c r="C623" s="134">
        <f t="shared" si="9"/>
        <v>1.2591700427022623E-3</v>
      </c>
      <c r="H623" s="15"/>
    </row>
    <row r="624" spans="1:8" x14ac:dyDescent="0.2">
      <c r="A624" s="53">
        <v>41170</v>
      </c>
      <c r="B624" s="35">
        <v>1.8352999999999999</v>
      </c>
      <c r="C624" s="134">
        <f t="shared" si="9"/>
        <v>3.4993712067363791E-3</v>
      </c>
      <c r="H624" s="15"/>
    </row>
    <row r="625" spans="1:8" x14ac:dyDescent="0.2">
      <c r="A625" s="53">
        <v>41171</v>
      </c>
      <c r="B625" s="35">
        <v>1.8358000000000001</v>
      </c>
      <c r="C625" s="134">
        <f t="shared" si="9"/>
        <v>2.7243502424689758E-4</v>
      </c>
      <c r="H625" s="15"/>
    </row>
    <row r="626" spans="1:8" x14ac:dyDescent="0.2">
      <c r="A626" s="53">
        <v>41172</v>
      </c>
      <c r="B626" s="35">
        <v>1.8387</v>
      </c>
      <c r="C626" s="134">
        <f t="shared" si="9"/>
        <v>1.579692776990882E-3</v>
      </c>
      <c r="H626" s="15"/>
    </row>
    <row r="627" spans="1:8" x14ac:dyDescent="0.2">
      <c r="A627" s="53">
        <v>41173</v>
      </c>
      <c r="B627" s="35">
        <v>1.8408</v>
      </c>
      <c r="C627" s="134">
        <f t="shared" si="9"/>
        <v>1.1421112742697748E-3</v>
      </c>
      <c r="H627" s="15"/>
    </row>
    <row r="628" spans="1:8" x14ac:dyDescent="0.2">
      <c r="A628" s="53">
        <v>41176</v>
      </c>
      <c r="B628" s="35">
        <v>1.8440000000000001</v>
      </c>
      <c r="C628" s="134">
        <f t="shared" si="9"/>
        <v>1.7383746197305872E-3</v>
      </c>
      <c r="H628" s="15"/>
    </row>
    <row r="629" spans="1:8" x14ac:dyDescent="0.2">
      <c r="A629" s="53">
        <v>41177</v>
      </c>
      <c r="B629" s="35">
        <v>1.8472999999999999</v>
      </c>
      <c r="C629" s="134">
        <f t="shared" si="9"/>
        <v>1.7895878524945008E-3</v>
      </c>
      <c r="H629" s="15"/>
    </row>
    <row r="630" spans="1:8" x14ac:dyDescent="0.2">
      <c r="A630" s="53">
        <v>41178</v>
      </c>
      <c r="B630" s="35">
        <v>1.8658999999999999</v>
      </c>
      <c r="C630" s="134">
        <f t="shared" si="9"/>
        <v>1.0068748985005094E-2</v>
      </c>
      <c r="H630" s="15"/>
    </row>
    <row r="631" spans="1:8" x14ac:dyDescent="0.2">
      <c r="A631" s="53">
        <v>41179</v>
      </c>
      <c r="B631" s="35">
        <v>1.8662000000000001</v>
      </c>
      <c r="C631" s="134">
        <f t="shared" si="9"/>
        <v>1.6078032048882918E-4</v>
      </c>
      <c r="H631" s="15"/>
    </row>
    <row r="632" spans="1:8" x14ac:dyDescent="0.2">
      <c r="A632" s="53">
        <v>41180</v>
      </c>
      <c r="B632" s="35">
        <v>1.8673999999999999</v>
      </c>
      <c r="C632" s="134">
        <f t="shared" si="9"/>
        <v>6.4301789733134385E-4</v>
      </c>
      <c r="H632" s="15"/>
    </row>
    <row r="633" spans="1:8" x14ac:dyDescent="0.2">
      <c r="A633" s="53">
        <v>41183</v>
      </c>
      <c r="B633" s="35">
        <v>1.8691</v>
      </c>
      <c r="C633" s="134">
        <f t="shared" si="9"/>
        <v>9.1035664560346063E-4</v>
      </c>
      <c r="H633" s="15"/>
    </row>
    <row r="634" spans="1:8" x14ac:dyDescent="0.2">
      <c r="A634" s="53">
        <v>41184</v>
      </c>
      <c r="B634" s="35">
        <v>1.8713</v>
      </c>
      <c r="C634" s="134">
        <f t="shared" si="9"/>
        <v>1.1770370766679417E-3</v>
      </c>
      <c r="H634" s="15"/>
    </row>
    <row r="635" spans="1:8" x14ac:dyDescent="0.2">
      <c r="A635" s="53">
        <v>41185</v>
      </c>
      <c r="B635" s="35">
        <v>1.8720000000000001</v>
      </c>
      <c r="C635" s="134">
        <f t="shared" si="9"/>
        <v>3.7407150109558529E-4</v>
      </c>
    </row>
    <row r="636" spans="1:8" x14ac:dyDescent="0.2">
      <c r="A636" s="53">
        <v>41186</v>
      </c>
      <c r="B636" s="35">
        <v>1.8808</v>
      </c>
      <c r="C636" s="134">
        <f t="shared" si="9"/>
        <v>4.7008547008546842E-3</v>
      </c>
      <c r="H636" s="15"/>
    </row>
    <row r="637" spans="1:8" x14ac:dyDescent="0.2">
      <c r="A637" s="53">
        <v>41187</v>
      </c>
      <c r="B637" s="35">
        <v>1.8815</v>
      </c>
      <c r="C637" s="134">
        <f t="shared" si="9"/>
        <v>3.7218205019140527E-4</v>
      </c>
    </row>
    <row r="638" spans="1:8" x14ac:dyDescent="0.2">
      <c r="A638" s="53">
        <v>41190</v>
      </c>
      <c r="B638" s="35">
        <v>1.881</v>
      </c>
      <c r="C638" s="134">
        <f t="shared" si="9"/>
        <v>-2.6574541589152734E-4</v>
      </c>
      <c r="H638" s="15"/>
    </row>
    <row r="639" spans="1:8" x14ac:dyDescent="0.2">
      <c r="A639" s="53">
        <v>41191</v>
      </c>
      <c r="B639" s="35">
        <v>1.8825000000000001</v>
      </c>
      <c r="C639" s="134">
        <f t="shared" si="9"/>
        <v>7.9744816586924117E-4</v>
      </c>
      <c r="H639" s="15"/>
    </row>
    <row r="640" spans="1:8" x14ac:dyDescent="0.2">
      <c r="A640" s="53">
        <v>41192</v>
      </c>
      <c r="B640" s="35">
        <v>1.8895999999999999</v>
      </c>
      <c r="C640" s="134">
        <f t="shared" si="9"/>
        <v>3.7715803452853525E-3</v>
      </c>
      <c r="H640" s="15"/>
    </row>
    <row r="641" spans="1:8" x14ac:dyDescent="0.2">
      <c r="A641" s="53">
        <v>41193</v>
      </c>
      <c r="B641" s="35">
        <v>1.8904000000000001</v>
      </c>
      <c r="C641" s="134">
        <f t="shared" si="9"/>
        <v>4.2337002540238089E-4</v>
      </c>
      <c r="H641" s="15"/>
    </row>
    <row r="642" spans="1:8" x14ac:dyDescent="0.2">
      <c r="A642" s="53">
        <v>41194</v>
      </c>
      <c r="B642" s="35" t="s">
        <v>39</v>
      </c>
      <c r="C642" s="134" t="e">
        <f t="shared" si="9"/>
        <v>#VALUE!</v>
      </c>
      <c r="H642" s="15"/>
    </row>
    <row r="643" spans="1:8" x14ac:dyDescent="0.2">
      <c r="A643" s="53">
        <v>41197</v>
      </c>
      <c r="B643" s="35">
        <v>1.8937999999999999</v>
      </c>
      <c r="C643" s="134" t="e">
        <f t="shared" si="9"/>
        <v>#VALUE!</v>
      </c>
      <c r="H643" s="15"/>
    </row>
    <row r="644" spans="1:8" x14ac:dyDescent="0.2">
      <c r="A644" s="53">
        <v>41198</v>
      </c>
      <c r="B644" s="35">
        <v>1.8960999999999999</v>
      </c>
      <c r="C644" s="134">
        <f t="shared" si="9"/>
        <v>1.2144893864187711E-3</v>
      </c>
      <c r="H644" s="15"/>
    </row>
    <row r="645" spans="1:8" x14ac:dyDescent="0.2">
      <c r="A645" s="53">
        <v>41199</v>
      </c>
      <c r="B645" s="35">
        <v>1.8963000000000001</v>
      </c>
      <c r="C645" s="134">
        <f t="shared" si="9"/>
        <v>1.0547966879403958E-4</v>
      </c>
    </row>
    <row r="646" spans="1:8" x14ac:dyDescent="0.2">
      <c r="A646" s="53">
        <v>41200</v>
      </c>
      <c r="B646" s="35">
        <v>1.8967000000000001</v>
      </c>
      <c r="C646" s="134">
        <f t="shared" si="9"/>
        <v>2.1093708801345201E-4</v>
      </c>
      <c r="H646" s="15"/>
    </row>
    <row r="647" spans="1:8" x14ac:dyDescent="0.2">
      <c r="A647" s="53">
        <v>41201</v>
      </c>
      <c r="B647" s="35">
        <v>1.8978999999999999</v>
      </c>
      <c r="C647" s="134">
        <f t="shared" ref="C647:C710" si="10">B647/B646 - 1</f>
        <v>6.3267780882569902E-4</v>
      </c>
      <c r="H647" s="15"/>
    </row>
    <row r="648" spans="1:8" x14ac:dyDescent="0.2">
      <c r="A648" s="53">
        <v>41204</v>
      </c>
      <c r="B648" s="35">
        <v>1.9016</v>
      </c>
      <c r="C648" s="134">
        <f t="shared" si="10"/>
        <v>1.9495231571737826E-3</v>
      </c>
    </row>
    <row r="649" spans="1:8" x14ac:dyDescent="0.2">
      <c r="A649" s="53">
        <v>41205</v>
      </c>
      <c r="B649" s="35">
        <v>1.9014</v>
      </c>
      <c r="C649" s="134">
        <f t="shared" si="10"/>
        <v>-1.0517458981906813E-4</v>
      </c>
      <c r="H649" s="15"/>
    </row>
    <row r="650" spans="1:8" x14ac:dyDescent="0.2">
      <c r="A650" s="53">
        <v>41206</v>
      </c>
      <c r="B650" s="35">
        <v>1.9026000000000001</v>
      </c>
      <c r="C650" s="134">
        <f t="shared" si="10"/>
        <v>6.3111391606196499E-4</v>
      </c>
      <c r="H650" s="15"/>
    </row>
    <row r="651" spans="1:8" x14ac:dyDescent="0.2">
      <c r="A651" s="53">
        <v>41207</v>
      </c>
      <c r="B651" s="35">
        <v>1.9029</v>
      </c>
      <c r="C651" s="134">
        <f t="shared" si="10"/>
        <v>1.57678965625907E-4</v>
      </c>
      <c r="H651" s="15"/>
    </row>
    <row r="652" spans="1:8" x14ac:dyDescent="0.2">
      <c r="A652" s="53">
        <v>41208</v>
      </c>
      <c r="B652" s="35">
        <v>1.9043000000000001</v>
      </c>
      <c r="C652" s="134">
        <f t="shared" si="10"/>
        <v>7.3571916548420546E-4</v>
      </c>
      <c r="H652" s="15"/>
    </row>
    <row r="653" spans="1:8" x14ac:dyDescent="0.2">
      <c r="A653" s="53">
        <v>41211</v>
      </c>
      <c r="B653" s="35">
        <v>1.9100999999999999</v>
      </c>
      <c r="C653" s="134">
        <f t="shared" si="10"/>
        <v>3.0457385916082824E-3</v>
      </c>
    </row>
    <row r="654" spans="1:8" x14ac:dyDescent="0.2">
      <c r="A654" s="53">
        <v>41212</v>
      </c>
      <c r="B654" s="35">
        <v>1.9103000000000001</v>
      </c>
      <c r="C654" s="134">
        <f t="shared" si="10"/>
        <v>1.0470655986605237E-4</v>
      </c>
      <c r="H654" s="15"/>
    </row>
    <row r="655" spans="1:8" x14ac:dyDescent="0.2">
      <c r="A655" s="53">
        <v>41213</v>
      </c>
      <c r="B655" s="35">
        <v>1.9125000000000001</v>
      </c>
      <c r="C655" s="134">
        <f t="shared" si="10"/>
        <v>1.1516515730514154E-3</v>
      </c>
      <c r="H655" s="15"/>
    </row>
    <row r="656" spans="1:8" x14ac:dyDescent="0.2">
      <c r="A656" s="53">
        <v>41214</v>
      </c>
      <c r="B656" s="35">
        <v>1.9128000000000001</v>
      </c>
      <c r="C656" s="134">
        <f t="shared" si="10"/>
        <v>1.5686274509807419E-4</v>
      </c>
      <c r="H656" s="15"/>
    </row>
    <row r="657" spans="1:8" x14ac:dyDescent="0.2">
      <c r="A657" s="53">
        <v>41215</v>
      </c>
      <c r="B657" s="35" t="s">
        <v>17</v>
      </c>
      <c r="C657" s="134" t="e">
        <f t="shared" si="10"/>
        <v>#VALUE!</v>
      </c>
      <c r="H657" s="15"/>
    </row>
    <row r="658" spans="1:8" x14ac:dyDescent="0.2">
      <c r="A658" s="53">
        <v>41218</v>
      </c>
      <c r="B658" s="35">
        <v>1.9155</v>
      </c>
      <c r="C658" s="134" t="e">
        <f t="shared" si="10"/>
        <v>#VALUE!</v>
      </c>
      <c r="H658" s="15"/>
    </row>
    <row r="659" spans="1:8" x14ac:dyDescent="0.2">
      <c r="A659" s="53">
        <v>41219</v>
      </c>
      <c r="B659" s="35">
        <v>1.9169</v>
      </c>
      <c r="C659" s="134">
        <f t="shared" si="10"/>
        <v>7.308796658835881E-4</v>
      </c>
      <c r="H659" s="15"/>
    </row>
    <row r="660" spans="1:8" x14ac:dyDescent="0.2">
      <c r="A660" s="53">
        <v>41220</v>
      </c>
      <c r="B660" s="35">
        <v>1.9196</v>
      </c>
      <c r="C660" s="134">
        <f t="shared" si="10"/>
        <v>1.4085241796650827E-3</v>
      </c>
      <c r="H660" s="15"/>
    </row>
    <row r="661" spans="1:8" x14ac:dyDescent="0.2">
      <c r="A661" s="53">
        <v>41221</v>
      </c>
      <c r="B661" s="35">
        <v>1.9198</v>
      </c>
      <c r="C661" s="134">
        <f t="shared" si="10"/>
        <v>1.0418837257764046E-4</v>
      </c>
      <c r="H661" s="15"/>
    </row>
    <row r="662" spans="1:8" x14ac:dyDescent="0.2">
      <c r="A662" s="53">
        <v>41222</v>
      </c>
      <c r="B662" s="35">
        <v>1.9192</v>
      </c>
      <c r="C662" s="134">
        <f t="shared" si="10"/>
        <v>-3.1253255547447623E-4</v>
      </c>
      <c r="H662" s="15"/>
    </row>
    <row r="663" spans="1:8" x14ac:dyDescent="0.2">
      <c r="A663" s="53">
        <v>41225</v>
      </c>
      <c r="B663" s="35">
        <v>1.9215</v>
      </c>
      <c r="C663" s="134">
        <f t="shared" si="10"/>
        <v>1.1984160066693672E-3</v>
      </c>
      <c r="H663" s="15"/>
    </row>
    <row r="664" spans="1:8" x14ac:dyDescent="0.2">
      <c r="A664" s="53">
        <v>41226</v>
      </c>
      <c r="B664" s="35">
        <v>1.9229000000000001</v>
      </c>
      <c r="C664" s="134">
        <f t="shared" si="10"/>
        <v>7.2859744990894093E-4</v>
      </c>
      <c r="H664" s="15"/>
    </row>
    <row r="665" spans="1:8" x14ac:dyDescent="0.2">
      <c r="A665" s="53">
        <v>41227</v>
      </c>
      <c r="B665" s="35">
        <v>1.923</v>
      </c>
      <c r="C665" s="134">
        <f t="shared" si="10"/>
        <v>5.2004784440118357E-5</v>
      </c>
      <c r="H665" s="15"/>
    </row>
    <row r="666" spans="1:8" x14ac:dyDescent="0.2">
      <c r="A666" s="53">
        <v>41229</v>
      </c>
      <c r="B666" s="35">
        <v>1.923</v>
      </c>
      <c r="C666" s="134">
        <f t="shared" si="10"/>
        <v>0</v>
      </c>
    </row>
    <row r="667" spans="1:8" x14ac:dyDescent="0.2">
      <c r="A667" s="53">
        <v>41232</v>
      </c>
      <c r="B667" s="35">
        <v>1.9307000000000001</v>
      </c>
      <c r="C667" s="134">
        <f t="shared" si="10"/>
        <v>4.0041601664067006E-3</v>
      </c>
      <c r="H667" s="15"/>
    </row>
    <row r="668" spans="1:8" x14ac:dyDescent="0.2">
      <c r="A668" s="53">
        <v>41233</v>
      </c>
      <c r="B668" s="35" t="s">
        <v>17</v>
      </c>
      <c r="C668" s="134" t="e">
        <f t="shared" si="10"/>
        <v>#VALUE!</v>
      </c>
    </row>
    <row r="669" spans="1:8" x14ac:dyDescent="0.2">
      <c r="A669" s="53">
        <v>41234</v>
      </c>
      <c r="B669" s="35">
        <v>1.9325000000000001</v>
      </c>
      <c r="C669" s="134" t="e">
        <f t="shared" si="10"/>
        <v>#VALUE!</v>
      </c>
      <c r="H669" s="15"/>
    </row>
    <row r="670" spans="1:8" x14ac:dyDescent="0.2">
      <c r="A670" s="53">
        <v>41235</v>
      </c>
      <c r="B670" s="35">
        <v>1.9323999999999999</v>
      </c>
      <c r="C670" s="134">
        <f t="shared" si="10"/>
        <v>-5.1746442432221151E-5</v>
      </c>
      <c r="H670" s="15"/>
    </row>
    <row r="671" spans="1:8" x14ac:dyDescent="0.2">
      <c r="A671" s="53">
        <v>41236</v>
      </c>
      <c r="B671" s="35">
        <v>1.9329000000000001</v>
      </c>
      <c r="C671" s="134">
        <f t="shared" si="10"/>
        <v>2.5874560132477242E-4</v>
      </c>
      <c r="H671" s="15"/>
    </row>
    <row r="672" spans="1:8" x14ac:dyDescent="0.2">
      <c r="A672" s="53">
        <v>41239</v>
      </c>
      <c r="B672" s="35">
        <v>1.9321999999999999</v>
      </c>
      <c r="C672" s="134">
        <f t="shared" si="10"/>
        <v>-3.6215013709972599E-4</v>
      </c>
    </row>
    <row r="673" spans="1:8" x14ac:dyDescent="0.2">
      <c r="A673" s="53">
        <v>41240</v>
      </c>
      <c r="B673" s="35">
        <v>1.9332</v>
      </c>
      <c r="C673" s="134">
        <f t="shared" si="10"/>
        <v>5.175447676224465E-4</v>
      </c>
      <c r="H673" s="15"/>
    </row>
    <row r="674" spans="1:8" x14ac:dyDescent="0.2">
      <c r="A674" s="53">
        <v>41241</v>
      </c>
      <c r="B674" s="35">
        <v>1.9329000000000001</v>
      </c>
      <c r="C674" s="134">
        <f t="shared" si="10"/>
        <v>-1.5518311607698454E-4</v>
      </c>
      <c r="H674" s="15"/>
    </row>
    <row r="675" spans="1:8" x14ac:dyDescent="0.2">
      <c r="A675" s="53">
        <v>41242</v>
      </c>
      <c r="B675" s="35">
        <v>1.9297</v>
      </c>
      <c r="C675" s="134">
        <f t="shared" si="10"/>
        <v>-1.6555434838844141E-3</v>
      </c>
      <c r="H675" s="15"/>
    </row>
    <row r="676" spans="1:8" x14ac:dyDescent="0.2">
      <c r="A676" s="53">
        <v>41243</v>
      </c>
      <c r="B676" s="35">
        <v>1.9314</v>
      </c>
      <c r="C676" s="134">
        <f t="shared" si="10"/>
        <v>8.8096595325692917E-4</v>
      </c>
    </row>
    <row r="677" spans="1:8" x14ac:dyDescent="0.2">
      <c r="A677" s="53">
        <v>41246</v>
      </c>
      <c r="B677" s="35">
        <v>1.9325000000000001</v>
      </c>
      <c r="C677" s="134">
        <f t="shared" si="10"/>
        <v>5.6953505229362378E-4</v>
      </c>
      <c r="H677" s="15"/>
    </row>
    <row r="678" spans="1:8" x14ac:dyDescent="0.2">
      <c r="A678" s="53">
        <v>41247</v>
      </c>
      <c r="B678" s="35">
        <v>1.9309000000000001</v>
      </c>
      <c r="C678" s="134">
        <f t="shared" si="10"/>
        <v>-8.2794307891331798E-4</v>
      </c>
    </row>
    <row r="679" spans="1:8" x14ac:dyDescent="0.2">
      <c r="A679" s="53">
        <v>41248</v>
      </c>
      <c r="B679" s="35">
        <v>1.9266000000000001</v>
      </c>
      <c r="C679" s="134">
        <f t="shared" si="10"/>
        <v>-2.2269408048060102E-3</v>
      </c>
      <c r="H679" s="15"/>
    </row>
    <row r="680" spans="1:8" x14ac:dyDescent="0.2">
      <c r="A680" s="53">
        <v>41249</v>
      </c>
      <c r="B680" s="35">
        <v>1.923</v>
      </c>
      <c r="C680" s="134">
        <f t="shared" si="10"/>
        <v>-1.8685767673621845E-3</v>
      </c>
      <c r="H680" s="15"/>
    </row>
    <row r="681" spans="1:8" x14ac:dyDescent="0.2">
      <c r="A681" s="53">
        <v>41250</v>
      </c>
      <c r="B681" s="35">
        <v>1.9209000000000001</v>
      </c>
      <c r="C681" s="134">
        <f t="shared" si="10"/>
        <v>-1.0920436817473123E-3</v>
      </c>
      <c r="H681" s="15"/>
    </row>
    <row r="682" spans="1:8" x14ac:dyDescent="0.2">
      <c r="A682" s="53">
        <v>41253</v>
      </c>
      <c r="B682" s="35">
        <v>1.9180999999999999</v>
      </c>
      <c r="C682" s="134">
        <f t="shared" si="10"/>
        <v>-1.4576500598678654E-3</v>
      </c>
      <c r="H682" s="15"/>
    </row>
    <row r="683" spans="1:8" x14ac:dyDescent="0.2">
      <c r="A683" s="53">
        <v>41254</v>
      </c>
      <c r="B683" s="35">
        <v>1.9188000000000001</v>
      </c>
      <c r="C683" s="134">
        <f t="shared" si="10"/>
        <v>3.6494447630475157E-4</v>
      </c>
      <c r="H683" s="15"/>
    </row>
    <row r="684" spans="1:8" x14ac:dyDescent="0.2">
      <c r="A684" s="53">
        <v>41255</v>
      </c>
      <c r="B684" s="35">
        <v>1.9178999999999999</v>
      </c>
      <c r="C684" s="134">
        <f t="shared" si="10"/>
        <v>-4.6904315197004998E-4</v>
      </c>
    </row>
    <row r="685" spans="1:8" x14ac:dyDescent="0.2">
      <c r="A685" s="53">
        <v>41256</v>
      </c>
      <c r="B685" s="35">
        <v>1.9162999999999999</v>
      </c>
      <c r="C685" s="134">
        <f t="shared" si="10"/>
        <v>-8.3424578966584395E-4</v>
      </c>
      <c r="H685" s="15"/>
    </row>
    <row r="686" spans="1:8" x14ac:dyDescent="0.2">
      <c r="A686" s="53">
        <v>41257</v>
      </c>
      <c r="B686" s="35">
        <v>1.9162999999999999</v>
      </c>
      <c r="C686" s="134">
        <f t="shared" si="10"/>
        <v>0</v>
      </c>
      <c r="H686" s="15"/>
    </row>
    <row r="687" spans="1:8" x14ac:dyDescent="0.2">
      <c r="A687" s="53">
        <v>41260</v>
      </c>
      <c r="B687" s="35">
        <v>1.9146000000000001</v>
      </c>
      <c r="C687" s="134">
        <f t="shared" si="10"/>
        <v>-8.8712623284448178E-4</v>
      </c>
      <c r="H687" s="15"/>
    </row>
    <row r="688" spans="1:8" x14ac:dyDescent="0.2">
      <c r="A688" s="53">
        <v>41261</v>
      </c>
      <c r="B688" s="35">
        <v>1.9117999999999999</v>
      </c>
      <c r="C688" s="134">
        <f t="shared" si="10"/>
        <v>-1.4624464640133894E-3</v>
      </c>
      <c r="H688" s="15"/>
    </row>
    <row r="689" spans="1:8" x14ac:dyDescent="0.2">
      <c r="A689" s="53">
        <v>41262</v>
      </c>
      <c r="B689" s="35">
        <v>1.9120999999999999</v>
      </c>
      <c r="C689" s="134">
        <f t="shared" si="10"/>
        <v>1.569201799351827E-4</v>
      </c>
      <c r="H689" s="15"/>
    </row>
    <row r="690" spans="1:8" x14ac:dyDescent="0.2">
      <c r="A690" s="53">
        <v>41263</v>
      </c>
      <c r="B690" s="35">
        <v>1.9112</v>
      </c>
      <c r="C690" s="134">
        <f t="shared" si="10"/>
        <v>-4.706866795669562E-4</v>
      </c>
      <c r="H690" s="15"/>
    </row>
    <row r="691" spans="1:8" x14ac:dyDescent="0.2">
      <c r="A691" s="53">
        <v>41264</v>
      </c>
      <c r="B691" s="35">
        <v>1.9107000000000001</v>
      </c>
      <c r="C691" s="134">
        <f t="shared" si="10"/>
        <v>-2.6161573880278954E-4</v>
      </c>
      <c r="H691" s="15"/>
    </row>
    <row r="692" spans="1:8" x14ac:dyDescent="0.2">
      <c r="A692" s="53">
        <v>41267</v>
      </c>
      <c r="B692" s="41" t="s">
        <v>17</v>
      </c>
      <c r="C692" s="134" t="e">
        <f t="shared" si="10"/>
        <v>#VALUE!</v>
      </c>
      <c r="H692" s="15"/>
    </row>
    <row r="693" spans="1:8" x14ac:dyDescent="0.2">
      <c r="A693" s="53">
        <v>41269</v>
      </c>
      <c r="B693" s="35">
        <v>1.9098999999999999</v>
      </c>
      <c r="C693" s="134" t="e">
        <f t="shared" si="10"/>
        <v>#VALUE!</v>
      </c>
    </row>
    <row r="694" spans="1:8" x14ac:dyDescent="0.2">
      <c r="A694" s="53">
        <v>41270</v>
      </c>
      <c r="B694" s="35">
        <v>1.907</v>
      </c>
      <c r="C694" s="134">
        <f t="shared" si="10"/>
        <v>-1.5184041049268737E-3</v>
      </c>
      <c r="H694" s="15"/>
    </row>
    <row r="695" spans="1:8" x14ac:dyDescent="0.2">
      <c r="A695" s="53">
        <v>41271</v>
      </c>
      <c r="B695" s="35">
        <v>1.9051</v>
      </c>
      <c r="C695" s="134">
        <f t="shared" si="10"/>
        <v>-9.9632931305715378E-4</v>
      </c>
      <c r="H695" s="15"/>
    </row>
    <row r="696" spans="1:8" x14ac:dyDescent="0.2">
      <c r="A696" s="53">
        <v>41274</v>
      </c>
      <c r="B696" s="41" t="s">
        <v>17</v>
      </c>
      <c r="C696" s="134" t="e">
        <f t="shared" si="10"/>
        <v>#VALUE!</v>
      </c>
      <c r="H696" s="15"/>
    </row>
    <row r="697" spans="1:8" x14ac:dyDescent="0.2">
      <c r="A697" s="53">
        <v>41276</v>
      </c>
      <c r="B697" s="35">
        <v>1.9054</v>
      </c>
      <c r="C697" s="134" t="e">
        <f t="shared" si="10"/>
        <v>#VALUE!</v>
      </c>
    </row>
    <row r="698" spans="1:8" x14ac:dyDescent="0.2">
      <c r="A698" s="53">
        <v>41277</v>
      </c>
      <c r="B698" s="35">
        <v>1.9049</v>
      </c>
      <c r="C698" s="134">
        <f t="shared" si="10"/>
        <v>-2.6241209194921566E-4</v>
      </c>
      <c r="H698" s="15"/>
    </row>
    <row r="699" spans="1:8" x14ac:dyDescent="0.2">
      <c r="A699" s="53">
        <v>41278</v>
      </c>
      <c r="B699" s="35">
        <v>1.9060999999999999</v>
      </c>
      <c r="C699" s="134">
        <f t="shared" si="10"/>
        <v>6.2995432831103315E-4</v>
      </c>
    </row>
    <row r="700" spans="1:8" x14ac:dyDescent="0.2">
      <c r="A700" s="53">
        <v>41281</v>
      </c>
      <c r="B700" s="41">
        <v>1.9155</v>
      </c>
      <c r="C700" s="134">
        <f t="shared" si="10"/>
        <v>4.9315355962435969E-3</v>
      </c>
      <c r="H700" s="15"/>
    </row>
    <row r="701" spans="1:8" x14ac:dyDescent="0.2">
      <c r="A701" s="53">
        <v>41282</v>
      </c>
      <c r="B701" s="35">
        <v>1.9171</v>
      </c>
      <c r="C701" s="134">
        <f t="shared" si="10"/>
        <v>8.3529104672419585E-4</v>
      </c>
      <c r="H701" s="15"/>
    </row>
    <row r="702" spans="1:8" x14ac:dyDescent="0.2">
      <c r="A702" s="53">
        <v>41283</v>
      </c>
      <c r="B702" s="35">
        <v>1.9213</v>
      </c>
      <c r="C702" s="134">
        <f t="shared" si="10"/>
        <v>2.190809034479102E-3</v>
      </c>
      <c r="H702" s="15"/>
    </row>
    <row r="703" spans="1:8" x14ac:dyDescent="0.2">
      <c r="A703" s="53">
        <v>41284</v>
      </c>
      <c r="B703" s="35">
        <v>1.9237</v>
      </c>
      <c r="C703" s="134">
        <f t="shared" si="10"/>
        <v>1.2491542184978055E-3</v>
      </c>
      <c r="H703" s="15"/>
    </row>
    <row r="704" spans="1:8" x14ac:dyDescent="0.2">
      <c r="A704" s="53">
        <v>41285</v>
      </c>
      <c r="B704" s="35">
        <v>1.9285000000000001</v>
      </c>
      <c r="C704" s="134">
        <f t="shared" si="10"/>
        <v>2.4951915579352058E-3</v>
      </c>
    </row>
    <row r="705" spans="1:8" x14ac:dyDescent="0.2">
      <c r="A705" s="53">
        <v>41288</v>
      </c>
      <c r="B705" s="35">
        <v>1.9268000000000001</v>
      </c>
      <c r="C705" s="134">
        <f t="shared" si="10"/>
        <v>-8.8151413015302715E-4</v>
      </c>
      <c r="H705" s="15"/>
    </row>
    <row r="706" spans="1:8" x14ac:dyDescent="0.2">
      <c r="A706" s="53">
        <v>41289</v>
      </c>
      <c r="B706" s="35">
        <v>1.9325000000000001</v>
      </c>
      <c r="C706" s="134">
        <f t="shared" si="10"/>
        <v>2.9582727838903811E-3</v>
      </c>
    </row>
    <row r="707" spans="1:8" x14ac:dyDescent="0.2">
      <c r="A707" s="53">
        <v>41290</v>
      </c>
      <c r="B707" s="35">
        <v>1.9305000000000001</v>
      </c>
      <c r="C707" s="134">
        <f t="shared" si="10"/>
        <v>-1.0349288486416475E-3</v>
      </c>
      <c r="H707" s="15"/>
    </row>
    <row r="708" spans="1:8" x14ac:dyDescent="0.2">
      <c r="A708" s="53">
        <v>41291</v>
      </c>
      <c r="B708" s="35">
        <v>1.9272</v>
      </c>
      <c r="C708" s="134">
        <f t="shared" si="10"/>
        <v>-1.7094017094017033E-3</v>
      </c>
      <c r="H708" s="15"/>
    </row>
    <row r="709" spans="1:8" x14ac:dyDescent="0.2">
      <c r="A709" s="53">
        <v>41292</v>
      </c>
      <c r="B709" s="35">
        <v>1.9259999999999999</v>
      </c>
      <c r="C709" s="134">
        <f t="shared" si="10"/>
        <v>-6.2266500622665255E-4</v>
      </c>
      <c r="H709" s="15"/>
    </row>
    <row r="710" spans="1:8" x14ac:dyDescent="0.2">
      <c r="A710" s="53">
        <v>41295</v>
      </c>
      <c r="B710" s="35">
        <v>1.9239999999999999</v>
      </c>
      <c r="C710" s="134">
        <f t="shared" si="10"/>
        <v>-1.0384215991692258E-3</v>
      </c>
    </row>
    <row r="711" spans="1:8" x14ac:dyDescent="0.2">
      <c r="A711" s="53">
        <v>41296</v>
      </c>
      <c r="B711" s="35">
        <v>1.9176</v>
      </c>
      <c r="C711" s="134">
        <f t="shared" ref="C711:C774" si="11">B711/B710 - 1</f>
        <v>-3.3264033264033266E-3</v>
      </c>
      <c r="H711" s="15"/>
    </row>
    <row r="712" spans="1:8" x14ac:dyDescent="0.2">
      <c r="A712" s="53">
        <v>41297</v>
      </c>
      <c r="B712" s="35">
        <v>1.9161999999999999</v>
      </c>
      <c r="C712" s="134">
        <f t="shared" si="11"/>
        <v>-7.3007926574886195E-4</v>
      </c>
      <c r="H712" s="15"/>
    </row>
    <row r="713" spans="1:8" x14ac:dyDescent="0.2">
      <c r="A713" s="53">
        <v>41298</v>
      </c>
      <c r="B713" s="35">
        <v>1.9135</v>
      </c>
      <c r="C713" s="134">
        <f t="shared" si="11"/>
        <v>-1.4090387224715561E-3</v>
      </c>
      <c r="H713" s="15"/>
    </row>
    <row r="714" spans="1:8" x14ac:dyDescent="0.2">
      <c r="A714" s="53">
        <v>41299</v>
      </c>
      <c r="B714" s="35">
        <v>1.9111</v>
      </c>
      <c r="C714" s="134">
        <f t="shared" si="11"/>
        <v>-1.2542461458060483E-3</v>
      </c>
      <c r="H714" s="15"/>
    </row>
    <row r="715" spans="1:8" x14ac:dyDescent="0.2">
      <c r="A715" s="53">
        <v>41302</v>
      </c>
      <c r="B715" s="35">
        <v>1.9094</v>
      </c>
      <c r="C715" s="134">
        <f t="shared" si="11"/>
        <v>-8.8954005546548753E-4</v>
      </c>
      <c r="H715" s="15"/>
    </row>
    <row r="716" spans="1:8" x14ac:dyDescent="0.2">
      <c r="A716" s="53">
        <v>41303</v>
      </c>
      <c r="B716" s="35">
        <v>1.9076</v>
      </c>
      <c r="C716" s="134">
        <f t="shared" si="11"/>
        <v>-9.4270451450717552E-4</v>
      </c>
      <c r="H716" s="15"/>
    </row>
    <row r="717" spans="1:8" x14ac:dyDescent="0.2">
      <c r="A717" s="53">
        <v>41304</v>
      </c>
      <c r="B717" s="35">
        <v>1.9064000000000001</v>
      </c>
      <c r="C717" s="134">
        <f t="shared" si="11"/>
        <v>-6.2906269658202785E-4</v>
      </c>
      <c r="H717" s="15"/>
    </row>
    <row r="718" spans="1:8" x14ac:dyDescent="0.2">
      <c r="A718" s="53">
        <v>41305</v>
      </c>
      <c r="B718" s="35">
        <v>1.9016999999999999</v>
      </c>
      <c r="C718" s="134">
        <f t="shared" si="11"/>
        <v>-2.4653797733950045E-3</v>
      </c>
      <c r="H718" s="15"/>
    </row>
    <row r="719" spans="1:8" x14ac:dyDescent="0.2">
      <c r="A719" s="53">
        <v>41306</v>
      </c>
      <c r="B719" s="35">
        <v>1.9008</v>
      </c>
      <c r="C719" s="134">
        <f t="shared" si="11"/>
        <v>-4.7326076668241512E-4</v>
      </c>
      <c r="H719" s="15"/>
    </row>
    <row r="720" spans="1:8" x14ac:dyDescent="0.2">
      <c r="A720" s="53">
        <v>41309</v>
      </c>
      <c r="B720" s="35">
        <v>1.8979999999999999</v>
      </c>
      <c r="C720" s="134">
        <f t="shared" si="11"/>
        <v>-1.4730639730640149E-3</v>
      </c>
      <c r="H720" s="15"/>
    </row>
    <row r="721" spans="1:8" x14ac:dyDescent="0.2">
      <c r="A721" s="53">
        <v>41310</v>
      </c>
      <c r="B721" s="35">
        <v>1.8976</v>
      </c>
      <c r="C721" s="134">
        <f t="shared" si="11"/>
        <v>-2.1074815595356622E-4</v>
      </c>
      <c r="H721" s="15"/>
    </row>
    <row r="722" spans="1:8" x14ac:dyDescent="0.2">
      <c r="A722" s="53">
        <v>41311</v>
      </c>
      <c r="B722" s="35">
        <v>1.899</v>
      </c>
      <c r="C722" s="134">
        <f t="shared" si="11"/>
        <v>7.3777403035424349E-4</v>
      </c>
      <c r="H722" s="15"/>
    </row>
    <row r="723" spans="1:8" x14ac:dyDescent="0.2">
      <c r="A723" s="53">
        <v>41312</v>
      </c>
      <c r="B723" s="35">
        <v>1.8936999999999999</v>
      </c>
      <c r="C723" s="134">
        <f t="shared" si="11"/>
        <v>-2.7909426013691396E-3</v>
      </c>
    </row>
    <row r="724" spans="1:8" x14ac:dyDescent="0.2">
      <c r="A724" s="53">
        <v>41313</v>
      </c>
      <c r="B724" s="35">
        <v>1.8915999999999999</v>
      </c>
      <c r="C724" s="134">
        <f t="shared" si="11"/>
        <v>-1.1089401700374868E-3</v>
      </c>
    </row>
    <row r="725" spans="1:8" x14ac:dyDescent="0.2">
      <c r="A725" s="53">
        <v>41318</v>
      </c>
      <c r="B725" s="35">
        <v>1.8902000000000001</v>
      </c>
      <c r="C725" s="134">
        <f t="shared" si="11"/>
        <v>-7.4011418904618154E-4</v>
      </c>
      <c r="H725" s="15"/>
    </row>
    <row r="726" spans="1:8" x14ac:dyDescent="0.2">
      <c r="A726" s="53">
        <v>41319</v>
      </c>
      <c r="B726" s="35">
        <v>1.8875999999999999</v>
      </c>
      <c r="C726" s="134">
        <f t="shared" si="11"/>
        <v>-1.3755158184319827E-3</v>
      </c>
      <c r="H726" s="15"/>
    </row>
    <row r="727" spans="1:8" x14ac:dyDescent="0.2">
      <c r="A727" s="53">
        <v>41320</v>
      </c>
      <c r="B727" s="35">
        <v>1.8835999999999999</v>
      </c>
      <c r="C727" s="134">
        <f t="shared" si="11"/>
        <v>-2.119093028183916E-3</v>
      </c>
      <c r="H727" s="15"/>
    </row>
    <row r="728" spans="1:8" x14ac:dyDescent="0.2">
      <c r="A728" s="53">
        <v>41323</v>
      </c>
      <c r="B728" s="35">
        <v>1.8888</v>
      </c>
      <c r="C728" s="134">
        <f t="shared" si="11"/>
        <v>2.7606710554257674E-3</v>
      </c>
    </row>
    <row r="729" spans="1:8" x14ac:dyDescent="0.2">
      <c r="A729" s="53">
        <v>41324</v>
      </c>
      <c r="B729" s="35">
        <v>1.8892</v>
      </c>
      <c r="C729" s="134">
        <f t="shared" si="11"/>
        <v>2.1177467174915421E-4</v>
      </c>
      <c r="H729" s="15"/>
    </row>
    <row r="730" spans="1:8" x14ac:dyDescent="0.2">
      <c r="A730" s="53">
        <v>41325</v>
      </c>
      <c r="B730" s="35">
        <v>1.8951</v>
      </c>
      <c r="C730" s="134">
        <f t="shared" si="11"/>
        <v>3.1230150328180883E-3</v>
      </c>
      <c r="H730" s="15"/>
    </row>
    <row r="731" spans="1:8" x14ac:dyDescent="0.2">
      <c r="A731" s="53">
        <v>41326</v>
      </c>
      <c r="B731" s="35">
        <v>1.8973</v>
      </c>
      <c r="C731" s="134">
        <f t="shared" si="11"/>
        <v>1.1608886074614411E-3</v>
      </c>
    </row>
    <row r="732" spans="1:8" x14ac:dyDescent="0.2">
      <c r="A732" s="53">
        <v>41327</v>
      </c>
      <c r="B732" s="35">
        <v>1.9011</v>
      </c>
      <c r="C732" s="134">
        <f t="shared" si="11"/>
        <v>2.0028461497918482E-3</v>
      </c>
    </row>
    <row r="733" spans="1:8" x14ac:dyDescent="0.2">
      <c r="A733" s="53">
        <v>41330</v>
      </c>
      <c r="B733" s="35">
        <v>1.9034</v>
      </c>
      <c r="C733" s="134">
        <f t="shared" si="11"/>
        <v>1.2098258902739634E-3</v>
      </c>
    </row>
    <row r="734" spans="1:8" x14ac:dyDescent="0.2">
      <c r="A734" s="53">
        <v>41331</v>
      </c>
      <c r="B734" s="35">
        <v>1.9015</v>
      </c>
      <c r="C734" s="134">
        <f t="shared" si="11"/>
        <v>-9.9821372281183596E-4</v>
      </c>
    </row>
    <row r="735" spans="1:8" x14ac:dyDescent="0.2">
      <c r="A735" s="53">
        <v>41332</v>
      </c>
      <c r="B735" s="35">
        <v>1.9088000000000001</v>
      </c>
      <c r="C735" s="134">
        <f t="shared" si="11"/>
        <v>3.8390744149356948E-3</v>
      </c>
    </row>
    <row r="736" spans="1:8" x14ac:dyDescent="0.2">
      <c r="A736" s="53">
        <v>41333</v>
      </c>
      <c r="B736" s="35">
        <v>1.9118999999999999</v>
      </c>
      <c r="C736" s="134">
        <f t="shared" si="11"/>
        <v>1.6240569991616827E-3</v>
      </c>
      <c r="H736" s="15"/>
    </row>
    <row r="737" spans="1:8" x14ac:dyDescent="0.2">
      <c r="A737" s="53">
        <v>41334</v>
      </c>
      <c r="B737" s="35">
        <v>1.9137999999999999</v>
      </c>
      <c r="C737" s="134">
        <f t="shared" si="11"/>
        <v>9.9377582509552198E-4</v>
      </c>
    </row>
    <row r="738" spans="1:8" x14ac:dyDescent="0.2">
      <c r="A738" s="53">
        <v>41337</v>
      </c>
      <c r="B738" s="35">
        <v>1.9152</v>
      </c>
      <c r="C738" s="134">
        <f t="shared" si="11"/>
        <v>7.3152889539129795E-4</v>
      </c>
    </row>
    <row r="739" spans="1:8" x14ac:dyDescent="0.2">
      <c r="A739" s="53">
        <v>41338</v>
      </c>
      <c r="B739" s="35">
        <v>1.9177</v>
      </c>
      <c r="C739" s="134">
        <f t="shared" si="11"/>
        <v>1.3053467000834207E-3</v>
      </c>
      <c r="H739" s="15"/>
    </row>
    <row r="740" spans="1:8" x14ac:dyDescent="0.2">
      <c r="A740" s="53">
        <v>41339</v>
      </c>
      <c r="B740" s="35">
        <v>1.9268000000000001</v>
      </c>
      <c r="C740" s="134">
        <f t="shared" si="11"/>
        <v>4.7452677686812272E-3</v>
      </c>
      <c r="H740" s="15"/>
    </row>
    <row r="741" spans="1:8" x14ac:dyDescent="0.2">
      <c r="A741" s="53">
        <v>41340</v>
      </c>
      <c r="B741" s="35">
        <v>1.9286000000000001</v>
      </c>
      <c r="C741" s="134">
        <f t="shared" si="11"/>
        <v>9.3419140543904433E-4</v>
      </c>
      <c r="H741" s="15"/>
    </row>
    <row r="742" spans="1:8" x14ac:dyDescent="0.2">
      <c r="A742" s="53">
        <v>41341</v>
      </c>
      <c r="B742" s="35">
        <v>1.9353</v>
      </c>
      <c r="C742" s="134">
        <f t="shared" si="11"/>
        <v>3.4740226070724134E-3</v>
      </c>
      <c r="H742" s="15"/>
    </row>
    <row r="743" spans="1:8" x14ac:dyDescent="0.2">
      <c r="A743" s="53">
        <v>41344</v>
      </c>
      <c r="B743" s="35">
        <v>1.9484999999999999</v>
      </c>
      <c r="C743" s="134">
        <f t="shared" si="11"/>
        <v>6.8206479615562365E-3</v>
      </c>
    </row>
    <row r="744" spans="1:8" x14ac:dyDescent="0.2">
      <c r="A744" s="53">
        <v>41345</v>
      </c>
      <c r="B744" s="35">
        <v>1.9513</v>
      </c>
      <c r="C744" s="134">
        <f t="shared" si="11"/>
        <v>1.4370028226842191E-3</v>
      </c>
      <c r="H744" s="15"/>
    </row>
    <row r="745" spans="1:8" x14ac:dyDescent="0.2">
      <c r="A745" s="53">
        <v>41346</v>
      </c>
      <c r="B745" s="35">
        <v>1.9554</v>
      </c>
      <c r="C745" s="134">
        <f t="shared" si="11"/>
        <v>2.1011633270127117E-3</v>
      </c>
      <c r="H745" s="15"/>
    </row>
    <row r="746" spans="1:8" x14ac:dyDescent="0.2">
      <c r="A746" s="53">
        <v>41347</v>
      </c>
      <c r="B746" s="35">
        <v>1.9651000000000001</v>
      </c>
      <c r="C746" s="134">
        <f t="shared" si="11"/>
        <v>4.9606218676485625E-3</v>
      </c>
      <c r="H746" s="15"/>
    </row>
    <row r="747" spans="1:8" x14ac:dyDescent="0.2">
      <c r="A747" s="53">
        <v>41348</v>
      </c>
      <c r="B747" s="35">
        <v>1.9688000000000001</v>
      </c>
      <c r="C747" s="134">
        <f t="shared" si="11"/>
        <v>1.8828558343086943E-3</v>
      </c>
      <c r="H747" s="15"/>
    </row>
    <row r="748" spans="1:8" x14ac:dyDescent="0.2">
      <c r="A748" s="53">
        <v>41351</v>
      </c>
      <c r="B748" s="35">
        <v>1.972</v>
      </c>
      <c r="C748" s="134">
        <f t="shared" si="11"/>
        <v>1.6253555465257641E-3</v>
      </c>
      <c r="H748" s="15"/>
    </row>
    <row r="749" spans="1:8" x14ac:dyDescent="0.2">
      <c r="A749" s="53">
        <v>41352</v>
      </c>
      <c r="B749" s="35">
        <v>1.9782</v>
      </c>
      <c r="C749" s="134">
        <f t="shared" si="11"/>
        <v>3.1440162271805239E-3</v>
      </c>
      <c r="H749" s="15"/>
    </row>
    <row r="750" spans="1:8" x14ac:dyDescent="0.2">
      <c r="A750" s="53">
        <v>41353</v>
      </c>
      <c r="B750" s="35">
        <v>1.9882</v>
      </c>
      <c r="C750" s="134">
        <f t="shared" si="11"/>
        <v>5.055100596501827E-3</v>
      </c>
      <c r="H750" s="15"/>
    </row>
    <row r="751" spans="1:8" x14ac:dyDescent="0.2">
      <c r="A751" s="53">
        <v>41354</v>
      </c>
      <c r="B751" s="35">
        <v>1.9918</v>
      </c>
      <c r="C751" s="134">
        <f t="shared" si="11"/>
        <v>1.8106830298763033E-3</v>
      </c>
    </row>
    <row r="752" spans="1:8" x14ac:dyDescent="0.2">
      <c r="A752" s="53">
        <v>41355</v>
      </c>
      <c r="B752" s="35">
        <v>1.9951000000000001</v>
      </c>
      <c r="C752" s="134">
        <f t="shared" si="11"/>
        <v>1.6567928506878715E-3</v>
      </c>
      <c r="H752" s="15"/>
    </row>
    <row r="753" spans="1:8" x14ac:dyDescent="0.2">
      <c r="A753" s="53">
        <v>41358</v>
      </c>
      <c r="B753" s="35">
        <v>1.9999</v>
      </c>
      <c r="C753" s="134">
        <f t="shared" si="11"/>
        <v>2.4058944413813954E-3</v>
      </c>
      <c r="H753" s="15"/>
    </row>
    <row r="754" spans="1:8" x14ac:dyDescent="0.2">
      <c r="A754" s="53">
        <v>41359</v>
      </c>
      <c r="B754" s="35">
        <v>2.0032000000000001</v>
      </c>
      <c r="C754" s="134">
        <f t="shared" si="11"/>
        <v>1.6500825041252387E-3</v>
      </c>
      <c r="H754" s="15"/>
    </row>
    <row r="755" spans="1:8" x14ac:dyDescent="0.2">
      <c r="A755" s="53">
        <v>41360</v>
      </c>
      <c r="B755" s="35">
        <v>2.0097</v>
      </c>
      <c r="C755" s="134">
        <f t="shared" si="11"/>
        <v>3.244808306709146E-3</v>
      </c>
      <c r="H755" s="15"/>
    </row>
    <row r="756" spans="1:8" x14ac:dyDescent="0.2">
      <c r="A756" s="53">
        <v>41361</v>
      </c>
      <c r="B756" s="35">
        <v>2.0158999999999998</v>
      </c>
      <c r="C756" s="134">
        <f t="shared" si="11"/>
        <v>3.0850375677959896E-3</v>
      </c>
      <c r="H756" s="15"/>
    </row>
    <row r="757" spans="1:8" x14ac:dyDescent="0.2">
      <c r="A757" s="53">
        <v>41365</v>
      </c>
      <c r="B757" s="35">
        <v>2.0268000000000002</v>
      </c>
      <c r="C757" s="134">
        <f t="shared" si="11"/>
        <v>5.4070142368174423E-3</v>
      </c>
    </row>
    <row r="758" spans="1:8" x14ac:dyDescent="0.2">
      <c r="A758" s="53">
        <v>41366</v>
      </c>
      <c r="B758" s="35">
        <v>2.0345</v>
      </c>
      <c r="C758" s="134">
        <f t="shared" si="11"/>
        <v>3.7990921649890819E-3</v>
      </c>
    </row>
    <row r="759" spans="1:8" x14ac:dyDescent="0.2">
      <c r="A759" s="53">
        <v>41367</v>
      </c>
      <c r="B759" s="35">
        <v>2.0396000000000001</v>
      </c>
      <c r="C759" s="134">
        <f t="shared" si="11"/>
        <v>2.5067584173015245E-3</v>
      </c>
      <c r="H759" s="15"/>
    </row>
    <row r="760" spans="1:8" x14ac:dyDescent="0.2">
      <c r="A760" s="53">
        <v>41368</v>
      </c>
      <c r="B760" s="35">
        <v>2.0487000000000002</v>
      </c>
      <c r="C760" s="134">
        <f t="shared" si="11"/>
        <v>4.4616591488526591E-3</v>
      </c>
    </row>
    <row r="761" spans="1:8" x14ac:dyDescent="0.2">
      <c r="A761" s="53">
        <v>41369</v>
      </c>
      <c r="B761" s="35">
        <v>2.0505</v>
      </c>
      <c r="C761" s="134">
        <f t="shared" si="11"/>
        <v>8.7860594523347935E-4</v>
      </c>
      <c r="H761" s="15"/>
    </row>
    <row r="762" spans="1:8" x14ac:dyDescent="0.2">
      <c r="A762" s="53">
        <v>41372</v>
      </c>
      <c r="B762" s="35">
        <v>2.0545</v>
      </c>
      <c r="C762" s="134">
        <f t="shared" si="11"/>
        <v>1.9507437210437573E-3</v>
      </c>
      <c r="H762" s="15"/>
    </row>
    <row r="763" spans="1:8" x14ac:dyDescent="0.2">
      <c r="A763" s="53">
        <v>41373</v>
      </c>
      <c r="B763" s="35">
        <v>2.0625</v>
      </c>
      <c r="C763" s="134">
        <f t="shared" si="11"/>
        <v>3.8938914577755224E-3</v>
      </c>
      <c r="H763" s="15"/>
    </row>
    <row r="764" spans="1:8" x14ac:dyDescent="0.2">
      <c r="A764" s="53">
        <v>41374</v>
      </c>
      <c r="B764" s="35">
        <v>2.0678000000000001</v>
      </c>
      <c r="C764" s="134">
        <f t="shared" si="11"/>
        <v>2.5696969696971106E-3</v>
      </c>
      <c r="H764" s="15"/>
    </row>
    <row r="765" spans="1:8" x14ac:dyDescent="0.2">
      <c r="A765" s="53">
        <v>41375</v>
      </c>
      <c r="B765" s="35">
        <v>2.0726</v>
      </c>
      <c r="C765" s="134">
        <f t="shared" si="11"/>
        <v>2.3213076699872826E-3</v>
      </c>
    </row>
    <row r="766" spans="1:8" x14ac:dyDescent="0.2">
      <c r="A766" s="53">
        <v>41376</v>
      </c>
      <c r="B766" s="35">
        <v>2.0779999999999998</v>
      </c>
      <c r="C766" s="134">
        <f t="shared" si="11"/>
        <v>2.6054231400172156E-3</v>
      </c>
      <c r="H766" s="15"/>
    </row>
    <row r="767" spans="1:8" x14ac:dyDescent="0.2">
      <c r="A767" s="53">
        <v>41379</v>
      </c>
      <c r="B767" s="35">
        <v>2.0802999999999998</v>
      </c>
      <c r="C767" s="134">
        <f t="shared" si="11"/>
        <v>1.1068334937440749E-3</v>
      </c>
      <c r="H767" s="15"/>
    </row>
    <row r="768" spans="1:8" x14ac:dyDescent="0.2">
      <c r="A768" s="53">
        <v>41380</v>
      </c>
      <c r="B768" s="35">
        <v>2.0865</v>
      </c>
      <c r="C768" s="134">
        <f t="shared" si="11"/>
        <v>2.980339374128782E-3</v>
      </c>
      <c r="H768" s="15"/>
    </row>
    <row r="769" spans="1:8" x14ac:dyDescent="0.2">
      <c r="A769" s="53">
        <v>41381</v>
      </c>
      <c r="B769" s="35">
        <v>2.0865</v>
      </c>
      <c r="C769" s="134">
        <f t="shared" si="11"/>
        <v>0</v>
      </c>
      <c r="H769" s="15"/>
    </row>
    <row r="770" spans="1:8" x14ac:dyDescent="0.2">
      <c r="A770" s="53">
        <v>41382</v>
      </c>
      <c r="B770" s="35">
        <v>2.0899000000000001</v>
      </c>
      <c r="C770" s="134">
        <f t="shared" si="11"/>
        <v>1.6295231248502073E-3</v>
      </c>
      <c r="H770" s="15"/>
    </row>
    <row r="771" spans="1:8" x14ac:dyDescent="0.2">
      <c r="A771" s="53">
        <v>41383</v>
      </c>
      <c r="B771" s="35">
        <v>2.0878999999999999</v>
      </c>
      <c r="C771" s="134">
        <f t="shared" si="11"/>
        <v>-9.5698358773155245E-4</v>
      </c>
    </row>
    <row r="772" spans="1:8" x14ac:dyDescent="0.2">
      <c r="A772" s="53">
        <v>41386</v>
      </c>
      <c r="B772" s="35">
        <v>2.0880999999999998</v>
      </c>
      <c r="C772" s="134">
        <f t="shared" si="11"/>
        <v>9.5790028258102566E-5</v>
      </c>
    </row>
    <row r="773" spans="1:8" x14ac:dyDescent="0.2">
      <c r="A773" s="53">
        <v>41387</v>
      </c>
      <c r="B773" s="35">
        <v>2.0874000000000001</v>
      </c>
      <c r="C773" s="134">
        <f t="shared" si="11"/>
        <v>-3.3523298692572645E-4</v>
      </c>
      <c r="H773" s="15"/>
    </row>
    <row r="774" spans="1:8" x14ac:dyDescent="0.2">
      <c r="A774" s="53">
        <v>41388</v>
      </c>
      <c r="B774" s="35">
        <v>2.0884</v>
      </c>
      <c r="C774" s="134">
        <f t="shared" si="11"/>
        <v>4.7906486538273896E-4</v>
      </c>
    </row>
    <row r="775" spans="1:8" x14ac:dyDescent="0.2">
      <c r="A775" s="53">
        <v>41389</v>
      </c>
      <c r="B775" s="35">
        <v>2.0886999999999998</v>
      </c>
      <c r="C775" s="134">
        <f t="shared" ref="C775:C838" si="12">B775/B774 - 1</f>
        <v>1.4365064163945895E-4</v>
      </c>
    </row>
    <row r="776" spans="1:8" x14ac:dyDescent="0.2">
      <c r="A776" s="53">
        <v>41390</v>
      </c>
      <c r="B776" s="35">
        <v>2.0897000000000001</v>
      </c>
      <c r="C776" s="134">
        <f t="shared" si="12"/>
        <v>4.7876669698876384E-4</v>
      </c>
    </row>
    <row r="777" spans="1:8" x14ac:dyDescent="0.2">
      <c r="A777" s="53">
        <v>41393</v>
      </c>
      <c r="B777" s="35">
        <v>2.0905</v>
      </c>
      <c r="C777" s="134">
        <f t="shared" si="12"/>
        <v>3.8283007130202051E-4</v>
      </c>
      <c r="H777" s="15"/>
    </row>
    <row r="778" spans="1:8" x14ac:dyDescent="0.2">
      <c r="A778" s="53">
        <v>41394</v>
      </c>
      <c r="B778" s="35">
        <v>2.0920999999999998</v>
      </c>
      <c r="C778" s="134">
        <f t="shared" si="12"/>
        <v>7.6536713704844495E-4</v>
      </c>
    </row>
    <row r="779" spans="1:8" x14ac:dyDescent="0.2">
      <c r="A779" s="53">
        <v>41395</v>
      </c>
      <c r="B779" s="41" t="s">
        <v>17</v>
      </c>
      <c r="C779" s="134" t="e">
        <f t="shared" si="12"/>
        <v>#VALUE!</v>
      </c>
      <c r="H779" s="15"/>
    </row>
    <row r="780" spans="1:8" x14ac:dyDescent="0.2">
      <c r="A780" s="53">
        <v>41396</v>
      </c>
      <c r="B780" s="35">
        <v>2.0933000000000002</v>
      </c>
      <c r="C780" s="134" t="e">
        <f t="shared" si="12"/>
        <v>#VALUE!</v>
      </c>
    </row>
    <row r="781" spans="1:8" x14ac:dyDescent="0.2">
      <c r="A781" s="53">
        <v>41397</v>
      </c>
      <c r="B781" s="35">
        <v>2.0952999999999999</v>
      </c>
      <c r="C781" s="134">
        <f t="shared" si="12"/>
        <v>9.5542922657987361E-4</v>
      </c>
    </row>
    <row r="782" spans="1:8" x14ac:dyDescent="0.2">
      <c r="A782" s="53">
        <v>41400</v>
      </c>
      <c r="B782" s="35">
        <v>2.0888</v>
      </c>
      <c r="C782" s="134">
        <f t="shared" si="12"/>
        <v>-3.1021810719228382E-3</v>
      </c>
      <c r="H782" s="15"/>
    </row>
    <row r="783" spans="1:8" x14ac:dyDescent="0.2">
      <c r="A783" s="53">
        <v>41401</v>
      </c>
      <c r="B783" s="35">
        <v>2.0851000000000002</v>
      </c>
      <c r="C783" s="134">
        <f t="shared" si="12"/>
        <v>-1.7713519724242843E-3</v>
      </c>
      <c r="H783" s="15"/>
    </row>
    <row r="784" spans="1:8" x14ac:dyDescent="0.2">
      <c r="A784" s="53">
        <v>41402</v>
      </c>
      <c r="B784" s="35">
        <v>2.0853000000000002</v>
      </c>
      <c r="C784" s="134">
        <f t="shared" si="12"/>
        <v>9.5918660975469194E-5</v>
      </c>
    </row>
    <row r="785" spans="1:8" x14ac:dyDescent="0.2">
      <c r="A785" s="53">
        <v>41403</v>
      </c>
      <c r="B785" s="35">
        <v>2.0842000000000001</v>
      </c>
      <c r="C785" s="134">
        <f t="shared" si="12"/>
        <v>-5.2750203807605534E-4</v>
      </c>
    </row>
    <row r="786" spans="1:8" x14ac:dyDescent="0.2">
      <c r="A786" s="53">
        <v>41404</v>
      </c>
      <c r="B786" s="35">
        <v>2.0829</v>
      </c>
      <c r="C786" s="134">
        <f t="shared" si="12"/>
        <v>-6.2374052394209567E-4</v>
      </c>
    </row>
    <row r="787" spans="1:8" x14ac:dyDescent="0.2">
      <c r="A787" s="53">
        <v>41407</v>
      </c>
      <c r="B787" s="35">
        <v>2.0855999999999999</v>
      </c>
      <c r="C787" s="134">
        <f t="shared" si="12"/>
        <v>1.2962696240816918E-3</v>
      </c>
    </row>
    <row r="788" spans="1:8" x14ac:dyDescent="0.2">
      <c r="A788" s="53">
        <v>41408</v>
      </c>
      <c r="B788" s="35">
        <v>2.0937999999999999</v>
      </c>
      <c r="C788" s="134">
        <f t="shared" si="12"/>
        <v>3.9317222861525725E-3</v>
      </c>
      <c r="H788" s="15"/>
    </row>
    <row r="789" spans="1:8" x14ac:dyDescent="0.2">
      <c r="A789" s="53">
        <v>41409</v>
      </c>
      <c r="B789" s="35">
        <v>2.0937999999999999</v>
      </c>
      <c r="C789" s="134">
        <f t="shared" si="12"/>
        <v>0</v>
      </c>
    </row>
    <row r="790" spans="1:8" x14ac:dyDescent="0.2">
      <c r="A790" s="53">
        <v>41410</v>
      </c>
      <c r="B790" s="35">
        <v>2.0977000000000001</v>
      </c>
      <c r="C790" s="134">
        <f t="shared" si="12"/>
        <v>1.8626420861591608E-3</v>
      </c>
      <c r="H790" s="15"/>
    </row>
    <row r="791" spans="1:8" x14ac:dyDescent="0.2">
      <c r="A791" s="53">
        <v>41411</v>
      </c>
      <c r="B791" s="35">
        <v>2.0996000000000001</v>
      </c>
      <c r="C791" s="134">
        <f t="shared" si="12"/>
        <v>9.0575392096114982E-4</v>
      </c>
      <c r="H791" s="15"/>
    </row>
    <row r="792" spans="1:8" x14ac:dyDescent="0.2">
      <c r="A792" s="53">
        <v>41414</v>
      </c>
      <c r="B792" s="35">
        <v>2.1044999999999998</v>
      </c>
      <c r="C792" s="134">
        <f t="shared" si="12"/>
        <v>2.3337778624499261E-3</v>
      </c>
    </row>
    <row r="793" spans="1:8" x14ac:dyDescent="0.2">
      <c r="A793" s="53">
        <v>41415</v>
      </c>
      <c r="B793" s="35">
        <v>2.1067999999999998</v>
      </c>
      <c r="C793" s="134">
        <f t="shared" si="12"/>
        <v>1.0928961748633004E-3</v>
      </c>
      <c r="H793" s="15"/>
    </row>
    <row r="794" spans="1:8" x14ac:dyDescent="0.2">
      <c r="A794" s="53">
        <v>41416</v>
      </c>
      <c r="B794" s="35">
        <v>2.1084999999999998</v>
      </c>
      <c r="C794" s="134">
        <f t="shared" si="12"/>
        <v>8.069109550028486E-4</v>
      </c>
      <c r="H794" s="15"/>
    </row>
    <row r="795" spans="1:8" x14ac:dyDescent="0.2">
      <c r="A795" s="53">
        <v>41417</v>
      </c>
      <c r="B795" s="35">
        <v>2.1166999999999998</v>
      </c>
      <c r="C795" s="134">
        <f t="shared" si="12"/>
        <v>3.8890206307802266E-3</v>
      </c>
      <c r="E795" s="18"/>
      <c r="H795" s="15"/>
    </row>
    <row r="796" spans="1:8" x14ac:dyDescent="0.2">
      <c r="A796" s="53">
        <v>41418</v>
      </c>
      <c r="B796" s="35">
        <v>2.1198999999999999</v>
      </c>
      <c r="C796" s="134">
        <f t="shared" si="12"/>
        <v>1.5117872159493562E-3</v>
      </c>
      <c r="H796" s="15"/>
    </row>
    <row r="797" spans="1:8" x14ac:dyDescent="0.2">
      <c r="A797" s="53">
        <v>41421</v>
      </c>
      <c r="B797" s="35">
        <v>2.1196000000000002</v>
      </c>
      <c r="C797" s="134">
        <f t="shared" si="12"/>
        <v>-1.4151610925028368E-4</v>
      </c>
      <c r="H797" s="15"/>
    </row>
    <row r="798" spans="1:8" x14ac:dyDescent="0.2">
      <c r="A798" s="53">
        <v>41422</v>
      </c>
      <c r="B798" s="35">
        <v>2.1263999999999998</v>
      </c>
      <c r="C798" s="134">
        <f t="shared" si="12"/>
        <v>3.2081524816001128E-3</v>
      </c>
      <c r="H798" s="15"/>
    </row>
    <row r="799" spans="1:8" x14ac:dyDescent="0.2">
      <c r="A799" s="53">
        <v>41423</v>
      </c>
      <c r="B799" s="35">
        <v>2.1303000000000001</v>
      </c>
      <c r="C799" s="134">
        <f t="shared" si="12"/>
        <v>1.8340857787810805E-3</v>
      </c>
      <c r="H799" s="15"/>
    </row>
    <row r="800" spans="1:8" x14ac:dyDescent="0.2">
      <c r="A800" s="53">
        <v>41424</v>
      </c>
      <c r="B800" s="35" t="s">
        <v>17</v>
      </c>
      <c r="C800" s="134" t="e">
        <f t="shared" si="12"/>
        <v>#VALUE!</v>
      </c>
      <c r="H800" s="15"/>
    </row>
    <row r="801" spans="1:8" x14ac:dyDescent="0.2">
      <c r="A801" s="53">
        <v>41425</v>
      </c>
      <c r="B801" s="35">
        <v>2.1356999999999999</v>
      </c>
      <c r="C801" s="134" t="e">
        <f t="shared" si="12"/>
        <v>#VALUE!</v>
      </c>
      <c r="H801" s="15"/>
    </row>
    <row r="802" spans="1:8" x14ac:dyDescent="0.2">
      <c r="A802" s="53">
        <v>41428</v>
      </c>
      <c r="B802" s="35">
        <v>2.1423000000000001</v>
      </c>
      <c r="C802" s="134">
        <f t="shared" si="12"/>
        <v>3.0903216743924933E-3</v>
      </c>
      <c r="H802" s="15"/>
    </row>
    <row r="803" spans="1:8" x14ac:dyDescent="0.2">
      <c r="A803" s="53">
        <v>41429</v>
      </c>
      <c r="B803" s="35">
        <v>2.1492</v>
      </c>
      <c r="C803" s="134">
        <f t="shared" si="12"/>
        <v>3.2208374177284949E-3</v>
      </c>
      <c r="H803" s="15"/>
    </row>
    <row r="804" spans="1:8" x14ac:dyDescent="0.2">
      <c r="A804" s="53">
        <v>41430</v>
      </c>
      <c r="B804" s="35">
        <v>2.1501000000000001</v>
      </c>
      <c r="C804" s="134">
        <f t="shared" si="12"/>
        <v>4.1876046901179187E-4</v>
      </c>
      <c r="H804" s="15"/>
    </row>
    <row r="805" spans="1:8" x14ac:dyDescent="0.2">
      <c r="A805" s="53">
        <v>41431</v>
      </c>
      <c r="B805" s="35">
        <v>2.1524999999999999</v>
      </c>
      <c r="C805" s="134">
        <f t="shared" si="12"/>
        <v>1.1162271522253686E-3</v>
      </c>
      <c r="H805" s="15"/>
    </row>
    <row r="806" spans="1:8" x14ac:dyDescent="0.2">
      <c r="A806" s="53">
        <v>41432</v>
      </c>
      <c r="B806" s="35">
        <v>2.1545999999999998</v>
      </c>
      <c r="C806" s="134">
        <f t="shared" si="12"/>
        <v>9.7560975609756184E-4</v>
      </c>
      <c r="H806" s="15"/>
    </row>
    <row r="807" spans="1:8" x14ac:dyDescent="0.2">
      <c r="A807" s="53">
        <v>41435</v>
      </c>
      <c r="B807" s="35">
        <v>2.1615000000000002</v>
      </c>
      <c r="C807" s="134">
        <f t="shared" si="12"/>
        <v>3.2024505708718731E-3</v>
      </c>
      <c r="H807" s="15"/>
    </row>
    <row r="808" spans="1:8" x14ac:dyDescent="0.2">
      <c r="A808" s="53">
        <v>41436</v>
      </c>
      <c r="B808" s="35">
        <v>2.1637</v>
      </c>
      <c r="C808" s="134">
        <f t="shared" si="12"/>
        <v>1.0178117048345037E-3</v>
      </c>
      <c r="H808" s="15"/>
    </row>
    <row r="809" spans="1:8" x14ac:dyDescent="0.2">
      <c r="A809" s="53">
        <v>41437</v>
      </c>
      <c r="B809" s="35">
        <v>2.1657000000000002</v>
      </c>
      <c r="C809" s="134">
        <f t="shared" si="12"/>
        <v>9.2434256135343063E-4</v>
      </c>
      <c r="H809" s="15"/>
    </row>
    <row r="810" spans="1:8" x14ac:dyDescent="0.2">
      <c r="A810" s="53">
        <v>41438</v>
      </c>
      <c r="B810" s="35">
        <v>2.1695000000000002</v>
      </c>
      <c r="C810" s="134">
        <f t="shared" si="12"/>
        <v>1.7546289883179078E-3</v>
      </c>
      <c r="H810" s="15"/>
    </row>
    <row r="811" spans="1:8" x14ac:dyDescent="0.2">
      <c r="A811" s="53">
        <v>41439</v>
      </c>
      <c r="B811" s="35">
        <v>2.1713</v>
      </c>
      <c r="C811" s="134">
        <f t="shared" si="12"/>
        <v>8.2968425904583754E-4</v>
      </c>
      <c r="H811" s="15"/>
    </row>
    <row r="812" spans="1:8" x14ac:dyDescent="0.2">
      <c r="A812" s="53">
        <v>41442</v>
      </c>
      <c r="B812" s="35">
        <v>2.1760000000000002</v>
      </c>
      <c r="C812" s="134">
        <f t="shared" si="12"/>
        <v>2.1646018514254184E-3</v>
      </c>
      <c r="H812" s="15"/>
    </row>
    <row r="813" spans="1:8" x14ac:dyDescent="0.2">
      <c r="A813" s="53">
        <v>41443</v>
      </c>
      <c r="B813" s="35">
        <v>2.1848000000000001</v>
      </c>
      <c r="C813" s="134">
        <f t="shared" si="12"/>
        <v>4.0441176470586981E-3</v>
      </c>
      <c r="H813" s="15"/>
    </row>
    <row r="814" spans="1:8" x14ac:dyDescent="0.2">
      <c r="A814" s="53">
        <v>41444</v>
      </c>
      <c r="B814" s="35">
        <v>2.1919</v>
      </c>
      <c r="C814" s="134">
        <f t="shared" si="12"/>
        <v>3.2497253753203115E-3</v>
      </c>
      <c r="H814" s="15"/>
    </row>
    <row r="815" spans="1:8" x14ac:dyDescent="0.2">
      <c r="A815" s="53">
        <v>41445</v>
      </c>
      <c r="B815" s="35">
        <v>2.2017000000000002</v>
      </c>
      <c r="C815" s="134">
        <f t="shared" si="12"/>
        <v>4.471006889000595E-3</v>
      </c>
      <c r="H815" s="15"/>
    </row>
    <row r="816" spans="1:8" x14ac:dyDescent="0.2">
      <c r="A816" s="53">
        <v>41446</v>
      </c>
      <c r="B816" s="35">
        <v>2.2191000000000001</v>
      </c>
      <c r="C816" s="134">
        <f t="shared" si="12"/>
        <v>7.9029840577735655E-3</v>
      </c>
      <c r="H816" s="15"/>
    </row>
    <row r="817" spans="1:8" x14ac:dyDescent="0.2">
      <c r="A817" s="53">
        <v>41449</v>
      </c>
      <c r="B817" s="35">
        <v>2.2279</v>
      </c>
      <c r="C817" s="134">
        <f t="shared" si="12"/>
        <v>3.9655716281374875E-3</v>
      </c>
      <c r="H817" s="15"/>
    </row>
    <row r="818" spans="1:8" x14ac:dyDescent="0.2">
      <c r="A818" s="53">
        <v>41450</v>
      </c>
      <c r="B818" s="35">
        <v>2.2387000000000001</v>
      </c>
      <c r="C818" s="134">
        <f t="shared" si="12"/>
        <v>4.8476143453477505E-3</v>
      </c>
      <c r="H818" s="15"/>
    </row>
    <row r="819" spans="1:8" x14ac:dyDescent="0.2">
      <c r="A819" s="53">
        <v>41451</v>
      </c>
      <c r="B819" s="35">
        <v>2.2454999999999998</v>
      </c>
      <c r="C819" s="134">
        <f t="shared" si="12"/>
        <v>3.0374771072496642E-3</v>
      </c>
      <c r="H819" s="19"/>
    </row>
    <row r="820" spans="1:8" x14ac:dyDescent="0.2">
      <c r="A820" s="53">
        <v>41452</v>
      </c>
      <c r="B820" s="35">
        <v>2.2467999999999999</v>
      </c>
      <c r="C820" s="134">
        <f t="shared" si="12"/>
        <v>5.7893564907596229E-4</v>
      </c>
      <c r="H820" s="15"/>
    </row>
    <row r="821" spans="1:8" x14ac:dyDescent="0.2">
      <c r="A821" s="53">
        <v>41453</v>
      </c>
      <c r="B821" s="35">
        <v>2.2503000000000002</v>
      </c>
      <c r="C821" s="134">
        <f t="shared" si="12"/>
        <v>1.5577710521632593E-3</v>
      </c>
      <c r="H821" s="15"/>
    </row>
    <row r="822" spans="1:8" x14ac:dyDescent="0.2">
      <c r="A822" s="53">
        <v>41456</v>
      </c>
      <c r="B822" s="35">
        <v>2.2561</v>
      </c>
      <c r="C822" s="134">
        <f t="shared" si="12"/>
        <v>2.5774341198949724E-3</v>
      </c>
      <c r="H822" s="15"/>
    </row>
    <row r="823" spans="1:8" x14ac:dyDescent="0.2">
      <c r="A823" s="53">
        <v>41457</v>
      </c>
      <c r="B823" s="35">
        <v>2.2605</v>
      </c>
      <c r="C823" s="134">
        <f t="shared" si="12"/>
        <v>1.9502681618721596E-3</v>
      </c>
      <c r="H823" s="15"/>
    </row>
    <row r="824" spans="1:8" x14ac:dyDescent="0.2">
      <c r="A824" s="53">
        <v>41458</v>
      </c>
      <c r="B824" s="35">
        <v>2.2633000000000001</v>
      </c>
      <c r="C824" s="134">
        <f t="shared" si="12"/>
        <v>1.2386640123867032E-3</v>
      </c>
      <c r="H824" s="15"/>
    </row>
    <row r="825" spans="1:8" x14ac:dyDescent="0.2">
      <c r="A825" s="53">
        <v>41459</v>
      </c>
      <c r="B825" s="35">
        <v>2.266</v>
      </c>
      <c r="C825" s="134">
        <f t="shared" si="12"/>
        <v>1.1929483497548077E-3</v>
      </c>
      <c r="H825" s="15"/>
    </row>
    <row r="826" spans="1:8" x14ac:dyDescent="0.2">
      <c r="A826" s="53">
        <v>41460</v>
      </c>
      <c r="B826" s="35">
        <v>2.2677999999999998</v>
      </c>
      <c r="C826" s="134">
        <f t="shared" si="12"/>
        <v>7.9435127978810804E-4</v>
      </c>
      <c r="H826" s="15"/>
    </row>
    <row r="827" spans="1:8" x14ac:dyDescent="0.2">
      <c r="A827" s="53">
        <v>41463</v>
      </c>
      <c r="B827" s="35">
        <v>2.2681</v>
      </c>
      <c r="C827" s="134">
        <f t="shared" si="12"/>
        <v>1.3228679777776975E-4</v>
      </c>
      <c r="H827" s="15"/>
    </row>
    <row r="828" spans="1:8" x14ac:dyDescent="0.2">
      <c r="A828" s="53">
        <v>41464</v>
      </c>
      <c r="B828" s="35" t="s">
        <v>17</v>
      </c>
      <c r="C828" s="134" t="e">
        <f t="shared" si="12"/>
        <v>#VALUE!</v>
      </c>
      <c r="H828" s="15"/>
    </row>
    <row r="829" spans="1:8" x14ac:dyDescent="0.2">
      <c r="A829" s="53">
        <v>41465</v>
      </c>
      <c r="B829" s="35">
        <v>2.2726999999999999</v>
      </c>
      <c r="C829" s="134" t="e">
        <f t="shared" si="12"/>
        <v>#VALUE!</v>
      </c>
      <c r="H829" s="15"/>
    </row>
    <row r="830" spans="1:8" x14ac:dyDescent="0.2">
      <c r="A830" s="53">
        <v>41466</v>
      </c>
      <c r="B830" s="35">
        <v>2.2793000000000001</v>
      </c>
      <c r="C830" s="134">
        <f t="shared" si="12"/>
        <v>2.9040348484181688E-3</v>
      </c>
      <c r="H830" s="15"/>
    </row>
    <row r="831" spans="1:8" x14ac:dyDescent="0.2">
      <c r="A831" s="53">
        <v>41467</v>
      </c>
      <c r="B831" s="35">
        <v>2.2793999999999999</v>
      </c>
      <c r="C831" s="134">
        <f t="shared" si="12"/>
        <v>4.3873118939830036E-5</v>
      </c>
      <c r="H831" s="19"/>
    </row>
    <row r="832" spans="1:8" x14ac:dyDescent="0.2">
      <c r="A832" s="53">
        <v>41470</v>
      </c>
      <c r="B832" s="35">
        <v>2.2839</v>
      </c>
      <c r="C832" s="134">
        <f t="shared" si="12"/>
        <v>1.9742037378258637E-3</v>
      </c>
      <c r="H832" s="15"/>
    </row>
    <row r="833" spans="1:8" x14ac:dyDescent="0.2">
      <c r="A833" s="53">
        <v>41471</v>
      </c>
      <c r="B833" s="35">
        <v>2.2862</v>
      </c>
      <c r="C833" s="134">
        <f t="shared" si="12"/>
        <v>1.0070493454179541E-3</v>
      </c>
      <c r="H833" s="19"/>
    </row>
    <row r="834" spans="1:8" x14ac:dyDescent="0.2">
      <c r="A834" s="53">
        <v>41472</v>
      </c>
      <c r="B834" s="35">
        <v>2.2923</v>
      </c>
      <c r="C834" s="134">
        <f t="shared" si="12"/>
        <v>2.668183011110159E-3</v>
      </c>
      <c r="H834" s="19"/>
    </row>
    <row r="835" spans="1:8" x14ac:dyDescent="0.2">
      <c r="A835" s="53">
        <v>41473</v>
      </c>
      <c r="B835" s="35">
        <v>2.294</v>
      </c>
      <c r="C835" s="134">
        <f t="shared" si="12"/>
        <v>7.4161322689003661E-4</v>
      </c>
      <c r="H835" s="19"/>
    </row>
    <row r="836" spans="1:8" x14ac:dyDescent="0.2">
      <c r="A836" s="53">
        <v>41474</v>
      </c>
      <c r="B836" s="35">
        <v>2.2964000000000002</v>
      </c>
      <c r="C836" s="134">
        <f t="shared" si="12"/>
        <v>1.0462074978205838E-3</v>
      </c>
      <c r="H836" s="19"/>
    </row>
    <row r="837" spans="1:8" x14ac:dyDescent="0.2">
      <c r="A837" s="53">
        <v>41477</v>
      </c>
      <c r="B837" s="35">
        <v>2.2993000000000001</v>
      </c>
      <c r="C837" s="134">
        <f t="shared" si="12"/>
        <v>1.2628461940427105E-3</v>
      </c>
      <c r="H837" s="15"/>
    </row>
    <row r="838" spans="1:8" x14ac:dyDescent="0.2">
      <c r="A838" s="53">
        <v>41478</v>
      </c>
      <c r="B838" s="35">
        <v>2.3083</v>
      </c>
      <c r="C838" s="134">
        <f t="shared" si="12"/>
        <v>3.9142347671030642E-3</v>
      </c>
      <c r="H838" s="15"/>
    </row>
    <row r="839" spans="1:8" x14ac:dyDescent="0.2">
      <c r="A839" s="53">
        <v>41479</v>
      </c>
      <c r="B839" s="35">
        <v>2.3161</v>
      </c>
      <c r="C839" s="134">
        <f t="shared" ref="C839:C902" si="13">B839/B838 - 1</f>
        <v>3.3791101676559077E-3</v>
      </c>
      <c r="H839" s="15"/>
    </row>
    <row r="840" spans="1:8" x14ac:dyDescent="0.2">
      <c r="A840" s="53">
        <v>41480</v>
      </c>
      <c r="B840" s="35">
        <v>2.3168000000000002</v>
      </c>
      <c r="C840" s="134">
        <f t="shared" si="13"/>
        <v>3.0223220068226198E-4</v>
      </c>
      <c r="H840" s="19"/>
    </row>
    <row r="841" spans="1:8" x14ac:dyDescent="0.2">
      <c r="A841" s="53">
        <v>41481</v>
      </c>
      <c r="B841" s="35">
        <v>2.3201999999999998</v>
      </c>
      <c r="C841" s="134">
        <f t="shared" si="13"/>
        <v>1.4675414364639927E-3</v>
      </c>
      <c r="H841" s="19"/>
    </row>
    <row r="842" spans="1:8" x14ac:dyDescent="0.2">
      <c r="A842" s="53">
        <v>41484</v>
      </c>
      <c r="B842" s="35">
        <v>2.3256000000000001</v>
      </c>
      <c r="C842" s="134">
        <f t="shared" si="13"/>
        <v>2.3273855702095059E-3</v>
      </c>
      <c r="H842" s="19"/>
    </row>
    <row r="843" spans="1:8" x14ac:dyDescent="0.2">
      <c r="A843" s="53">
        <v>41485</v>
      </c>
      <c r="B843" s="35">
        <v>2.3266</v>
      </c>
      <c r="C843" s="134">
        <f t="shared" si="13"/>
        <v>4.2999656002740139E-4</v>
      </c>
      <c r="H843" s="19"/>
    </row>
    <row r="844" spans="1:8" x14ac:dyDescent="0.2">
      <c r="A844" s="53">
        <v>41486</v>
      </c>
      <c r="B844" s="35">
        <v>2.3269000000000002</v>
      </c>
      <c r="C844" s="134">
        <f t="shared" si="13"/>
        <v>1.2894352273717935E-4</v>
      </c>
      <c r="H844" s="19"/>
    </row>
    <row r="845" spans="1:8" x14ac:dyDescent="0.2">
      <c r="A845" s="53">
        <v>41487</v>
      </c>
      <c r="B845" s="35">
        <v>2.3304999999999998</v>
      </c>
      <c r="C845" s="134">
        <f t="shared" si="13"/>
        <v>1.5471227813828037E-3</v>
      </c>
      <c r="H845" s="15"/>
    </row>
    <row r="846" spans="1:8" x14ac:dyDescent="0.2">
      <c r="A846" s="53">
        <v>41488</v>
      </c>
      <c r="B846" s="35">
        <v>2.3309000000000002</v>
      </c>
      <c r="C846" s="134">
        <f t="shared" si="13"/>
        <v>1.7163698777111769E-4</v>
      </c>
      <c r="H846" s="15"/>
    </row>
    <row r="847" spans="1:8" x14ac:dyDescent="0.2">
      <c r="A847" s="53">
        <v>41491</v>
      </c>
      <c r="B847" s="35">
        <v>2.3342000000000001</v>
      </c>
      <c r="C847" s="134">
        <f t="shared" si="13"/>
        <v>1.4157621519583774E-3</v>
      </c>
      <c r="H847" s="15"/>
    </row>
    <row r="848" spans="1:8" x14ac:dyDescent="0.2">
      <c r="A848" s="53">
        <v>41492</v>
      </c>
      <c r="B848" s="35">
        <v>2.3353000000000002</v>
      </c>
      <c r="C848" s="134">
        <f t="shared" si="13"/>
        <v>4.7125353440158335E-4</v>
      </c>
      <c r="H848" s="15"/>
    </row>
    <row r="849" spans="1:8" x14ac:dyDescent="0.2">
      <c r="A849" s="53">
        <v>41493</v>
      </c>
      <c r="B849" s="35">
        <v>2.3380000000000001</v>
      </c>
      <c r="C849" s="134">
        <f t="shared" si="13"/>
        <v>1.1561683723717575E-3</v>
      </c>
      <c r="H849" s="15"/>
    </row>
    <row r="850" spans="1:8" x14ac:dyDescent="0.2">
      <c r="A850" s="53">
        <v>41494</v>
      </c>
      <c r="B850" s="35">
        <v>2.3405999999999998</v>
      </c>
      <c r="C850" s="134">
        <f t="shared" si="13"/>
        <v>1.1120615911033305E-3</v>
      </c>
      <c r="H850" s="15"/>
    </row>
    <row r="851" spans="1:8" x14ac:dyDescent="0.2">
      <c r="A851" s="53">
        <v>41495</v>
      </c>
      <c r="B851" s="35">
        <v>2.3424</v>
      </c>
      <c r="C851" s="134">
        <f t="shared" si="13"/>
        <v>7.6903358113322717E-4</v>
      </c>
      <c r="H851" s="15"/>
    </row>
    <row r="852" spans="1:8" x14ac:dyDescent="0.2">
      <c r="A852" s="53">
        <v>41498</v>
      </c>
      <c r="B852" s="35">
        <v>2.3477000000000001</v>
      </c>
      <c r="C852" s="134">
        <f t="shared" si="13"/>
        <v>2.2626366120219732E-3</v>
      </c>
      <c r="H852" s="15"/>
    </row>
    <row r="853" spans="1:8" x14ac:dyDescent="0.2">
      <c r="A853" s="53">
        <v>41499</v>
      </c>
      <c r="B853" s="35">
        <v>2.3496999999999999</v>
      </c>
      <c r="C853" s="134">
        <f t="shared" si="13"/>
        <v>8.5189760190806929E-4</v>
      </c>
      <c r="H853" s="19"/>
    </row>
    <row r="854" spans="1:8" x14ac:dyDescent="0.2">
      <c r="A854" s="53">
        <v>41500</v>
      </c>
      <c r="B854" s="35">
        <v>2.3517999999999999</v>
      </c>
      <c r="C854" s="134">
        <f t="shared" si="13"/>
        <v>8.9373111461044097E-4</v>
      </c>
      <c r="H854" s="19"/>
    </row>
    <row r="855" spans="1:8" x14ac:dyDescent="0.2">
      <c r="A855" s="53">
        <v>41501</v>
      </c>
      <c r="B855" s="35">
        <v>2.3504999999999998</v>
      </c>
      <c r="C855" s="134">
        <f t="shared" si="13"/>
        <v>-5.5276809252491343E-4</v>
      </c>
      <c r="H855" s="15"/>
    </row>
    <row r="856" spans="1:8" x14ac:dyDescent="0.2">
      <c r="A856" s="53">
        <v>41502</v>
      </c>
      <c r="B856" s="35">
        <v>2.3490000000000002</v>
      </c>
      <c r="C856" s="134">
        <f t="shared" si="13"/>
        <v>-6.3816209317146821E-4</v>
      </c>
      <c r="H856" s="15"/>
    </row>
    <row r="857" spans="1:8" x14ac:dyDescent="0.2">
      <c r="A857" s="53">
        <v>41505</v>
      </c>
      <c r="B857" s="35">
        <v>2.3462999999999998</v>
      </c>
      <c r="C857" s="134">
        <f t="shared" si="13"/>
        <v>-1.1494252873565092E-3</v>
      </c>
      <c r="H857" s="15"/>
    </row>
    <row r="858" spans="1:8" x14ac:dyDescent="0.2">
      <c r="A858" s="53">
        <v>41506</v>
      </c>
      <c r="B858" s="35">
        <v>2.3469000000000002</v>
      </c>
      <c r="C858" s="134">
        <f t="shared" si="13"/>
        <v>2.5572177470922774E-4</v>
      </c>
      <c r="H858" s="15"/>
    </row>
    <row r="859" spans="1:8" x14ac:dyDescent="0.2">
      <c r="A859" s="53">
        <v>41507</v>
      </c>
      <c r="B859" s="35">
        <v>2.3456999999999999</v>
      </c>
      <c r="C859" s="134">
        <f t="shared" si="13"/>
        <v>-5.1131279560279186E-4</v>
      </c>
      <c r="H859" s="15"/>
    </row>
    <row r="860" spans="1:8" x14ac:dyDescent="0.2">
      <c r="A860" s="53">
        <v>41508</v>
      </c>
      <c r="B860" s="35">
        <v>2.3448000000000002</v>
      </c>
      <c r="C860" s="134">
        <f t="shared" si="13"/>
        <v>-3.8368077759287633E-4</v>
      </c>
      <c r="H860" s="15"/>
    </row>
    <row r="861" spans="1:8" x14ac:dyDescent="0.2">
      <c r="A861" s="54">
        <v>41509</v>
      </c>
      <c r="B861" s="35">
        <v>2.3443999999999998</v>
      </c>
      <c r="C861" s="134">
        <f t="shared" si="13"/>
        <v>-1.7059024223831099E-4</v>
      </c>
      <c r="H861" s="15"/>
    </row>
    <row r="862" spans="1:8" x14ac:dyDescent="0.2">
      <c r="A862" s="54">
        <v>41512</v>
      </c>
      <c r="B862" s="35">
        <v>2.3452000000000002</v>
      </c>
      <c r="C862" s="134">
        <f t="shared" si="13"/>
        <v>3.4123869646829341E-4</v>
      </c>
      <c r="H862" s="15"/>
    </row>
    <row r="863" spans="1:8" x14ac:dyDescent="0.2">
      <c r="A863" s="54">
        <v>41513</v>
      </c>
      <c r="B863" s="35">
        <v>2.3454999999999999</v>
      </c>
      <c r="C863" s="134">
        <f t="shared" si="13"/>
        <v>1.2792085962809452E-4</v>
      </c>
      <c r="H863" s="15"/>
    </row>
    <row r="864" spans="1:8" x14ac:dyDescent="0.2">
      <c r="A864" s="54">
        <v>41514</v>
      </c>
      <c r="B864" s="35">
        <v>2.3451</v>
      </c>
      <c r="C864" s="134">
        <f t="shared" si="13"/>
        <v>-1.7053933063315707E-4</v>
      </c>
      <c r="H864" s="15"/>
    </row>
    <row r="865" spans="1:8" x14ac:dyDescent="0.2">
      <c r="A865" s="54">
        <v>41515</v>
      </c>
      <c r="B865" s="35">
        <v>2.3445999999999998</v>
      </c>
      <c r="C865" s="134">
        <f t="shared" si="13"/>
        <v>-2.1321052407152763E-4</v>
      </c>
      <c r="H865" s="15"/>
    </row>
    <row r="866" spans="1:8" x14ac:dyDescent="0.2">
      <c r="A866" s="54">
        <v>41516</v>
      </c>
      <c r="B866" s="35">
        <v>2.3439000000000001</v>
      </c>
      <c r="C866" s="134">
        <f t="shared" si="13"/>
        <v>-2.9855838949066626E-4</v>
      </c>
      <c r="H866" s="15"/>
    </row>
    <row r="867" spans="1:8" x14ac:dyDescent="0.2">
      <c r="A867" s="54">
        <v>41519</v>
      </c>
      <c r="B867" s="35">
        <v>2.3433000000000002</v>
      </c>
      <c r="C867" s="134">
        <f t="shared" si="13"/>
        <v>-2.5598361704848305E-4</v>
      </c>
      <c r="H867" s="15"/>
    </row>
    <row r="868" spans="1:8" x14ac:dyDescent="0.2">
      <c r="A868" s="54">
        <v>41520</v>
      </c>
      <c r="B868" s="35">
        <v>2.3429000000000002</v>
      </c>
      <c r="C868" s="134">
        <f t="shared" si="13"/>
        <v>-1.7069944095926548E-4</v>
      </c>
      <c r="H868" s="15"/>
    </row>
    <row r="869" spans="1:8" x14ac:dyDescent="0.2">
      <c r="A869" s="54">
        <v>41521</v>
      </c>
      <c r="B869" s="35">
        <v>2.3416000000000001</v>
      </c>
      <c r="C869" s="134">
        <f t="shared" si="13"/>
        <v>-5.5486789875802689E-4</v>
      </c>
      <c r="H869" s="15"/>
    </row>
    <row r="870" spans="1:8" x14ac:dyDescent="0.2">
      <c r="A870" s="54">
        <v>41522</v>
      </c>
      <c r="B870" s="35">
        <v>3.3408000000000002</v>
      </c>
      <c r="C870" s="134">
        <f t="shared" si="13"/>
        <v>0.4267167748548002</v>
      </c>
      <c r="H870" s="15"/>
    </row>
    <row r="871" spans="1:8" x14ac:dyDescent="0.2">
      <c r="A871" s="54">
        <v>41523</v>
      </c>
      <c r="B871" s="35">
        <v>3.3405</v>
      </c>
      <c r="C871" s="134">
        <f t="shared" si="13"/>
        <v>-8.9798850574807076E-5</v>
      </c>
      <c r="H871" s="15"/>
    </row>
    <row r="872" spans="1:8" x14ac:dyDescent="0.2">
      <c r="A872" s="54">
        <v>41526</v>
      </c>
      <c r="B872" s="35">
        <v>0.34010000000000001</v>
      </c>
      <c r="C872" s="134">
        <f t="shared" si="13"/>
        <v>-0.89818889387816192</v>
      </c>
      <c r="H872" s="15"/>
    </row>
    <row r="873" spans="1:8" x14ac:dyDescent="0.2">
      <c r="A873" s="54">
        <v>41527</v>
      </c>
      <c r="B873" s="35">
        <v>2.3391000000000002</v>
      </c>
      <c r="C873" s="134">
        <f t="shared" si="13"/>
        <v>5.8776830344016471</v>
      </c>
      <c r="H873" s="15"/>
    </row>
    <row r="874" spans="1:8" x14ac:dyDescent="0.2">
      <c r="A874" s="54">
        <v>41528</v>
      </c>
      <c r="B874" s="35">
        <v>2.3388</v>
      </c>
      <c r="C874" s="134">
        <f t="shared" si="13"/>
        <v>-1.2825445684250258E-4</v>
      </c>
      <c r="H874" s="15"/>
    </row>
    <row r="875" spans="1:8" x14ac:dyDescent="0.2">
      <c r="A875" s="54">
        <v>41529</v>
      </c>
      <c r="B875" s="35">
        <v>2.3384999999999998</v>
      </c>
      <c r="C875" s="134">
        <f t="shared" si="13"/>
        <v>-1.2827090815814568E-4</v>
      </c>
      <c r="H875" s="15"/>
    </row>
    <row r="876" spans="1:8" x14ac:dyDescent="0.2">
      <c r="A876" s="54">
        <v>41530</v>
      </c>
      <c r="B876" s="35">
        <v>2.3386</v>
      </c>
      <c r="C876" s="134">
        <f t="shared" si="13"/>
        <v>4.2762454564915231E-5</v>
      </c>
      <c r="H876" s="15"/>
    </row>
    <row r="877" spans="1:8" x14ac:dyDescent="0.2">
      <c r="A877" s="54">
        <v>41533</v>
      </c>
      <c r="B877" s="35">
        <v>2.3380999999999998</v>
      </c>
      <c r="C877" s="134">
        <f t="shared" si="13"/>
        <v>-2.138031300779053E-4</v>
      </c>
      <c r="H877" s="15"/>
    </row>
    <row r="878" spans="1:8" x14ac:dyDescent="0.2">
      <c r="A878" s="54">
        <v>41534</v>
      </c>
      <c r="B878" s="35">
        <v>2.3382999999999998</v>
      </c>
      <c r="C878" s="134">
        <f t="shared" si="13"/>
        <v>8.5539540652712631E-5</v>
      </c>
      <c r="H878" s="15"/>
    </row>
    <row r="879" spans="1:8" x14ac:dyDescent="0.2">
      <c r="A879" s="54">
        <v>41535</v>
      </c>
      <c r="B879" s="35">
        <v>2.3384999999999998</v>
      </c>
      <c r="C879" s="134">
        <f t="shared" si="13"/>
        <v>8.5532224265438828E-5</v>
      </c>
      <c r="H879" s="15"/>
    </row>
    <row r="880" spans="1:8" x14ac:dyDescent="0.2">
      <c r="A880" s="54">
        <v>41536</v>
      </c>
      <c r="B880" s="35">
        <v>2.3382000000000001</v>
      </c>
      <c r="C880" s="134">
        <f t="shared" si="13"/>
        <v>-1.2828736369452365E-4</v>
      </c>
      <c r="H880" s="15"/>
    </row>
    <row r="881" spans="1:8" x14ac:dyDescent="0.2">
      <c r="A881" s="54">
        <v>41537</v>
      </c>
      <c r="B881" s="35">
        <v>2.3380000000000001</v>
      </c>
      <c r="C881" s="134">
        <f t="shared" si="13"/>
        <v>-8.5535882302645305E-5</v>
      </c>
      <c r="H881" s="15"/>
    </row>
    <row r="882" spans="1:8" x14ac:dyDescent="0.2">
      <c r="A882" s="54">
        <v>41540</v>
      </c>
      <c r="B882" s="35">
        <v>0.33839999999999998</v>
      </c>
      <c r="C882" s="134">
        <f t="shared" si="13"/>
        <v>-0.85526090675791278</v>
      </c>
      <c r="H882" s="15"/>
    </row>
    <row r="883" spans="1:8" x14ac:dyDescent="0.2">
      <c r="A883" s="54">
        <v>41541</v>
      </c>
      <c r="B883" s="35">
        <v>2.3376000000000001</v>
      </c>
      <c r="C883" s="134">
        <f t="shared" si="13"/>
        <v>5.9078014184397167</v>
      </c>
      <c r="H883" s="15"/>
    </row>
    <row r="884" spans="1:8" x14ac:dyDescent="0.2">
      <c r="A884" s="54">
        <v>41542</v>
      </c>
      <c r="B884" s="35">
        <v>2.3359999999999999</v>
      </c>
      <c r="C884" s="134">
        <f t="shared" si="13"/>
        <v>-6.8446269678312799E-4</v>
      </c>
      <c r="H884" s="15"/>
    </row>
    <row r="885" spans="1:8" x14ac:dyDescent="0.2">
      <c r="A885" s="54">
        <v>41543</v>
      </c>
      <c r="B885" s="35">
        <v>2.3365</v>
      </c>
      <c r="C885" s="134">
        <f t="shared" si="13"/>
        <v>2.1404109589040488E-4</v>
      </c>
      <c r="H885" s="15"/>
    </row>
    <row r="886" spans="1:8" x14ac:dyDescent="0.2">
      <c r="A886" s="54">
        <v>41544</v>
      </c>
      <c r="B886" s="35">
        <v>2.3365</v>
      </c>
      <c r="C886" s="134">
        <f t="shared" si="13"/>
        <v>0</v>
      </c>
      <c r="H886" s="15"/>
    </row>
    <row r="887" spans="1:8" x14ac:dyDescent="0.2">
      <c r="A887" s="54">
        <v>41547</v>
      </c>
      <c r="B887" s="35">
        <v>2.3355999999999999</v>
      </c>
      <c r="C887" s="134">
        <f t="shared" si="13"/>
        <v>-3.8519152578653237E-4</v>
      </c>
      <c r="H887" s="15"/>
    </row>
    <row r="888" spans="1:8" x14ac:dyDescent="0.2">
      <c r="A888" s="54">
        <v>41548</v>
      </c>
      <c r="B888" s="35">
        <v>2.3357000000000001</v>
      </c>
      <c r="C888" s="134">
        <f t="shared" si="13"/>
        <v>4.2815550608032993E-5</v>
      </c>
      <c r="H888" s="15"/>
    </row>
    <row r="889" spans="1:8" x14ac:dyDescent="0.2">
      <c r="A889" s="54">
        <v>41549</v>
      </c>
      <c r="B889" s="35">
        <v>2.3365999999999998</v>
      </c>
      <c r="C889" s="134">
        <f t="shared" si="13"/>
        <v>3.8532345763564457E-4</v>
      </c>
      <c r="H889" s="15"/>
    </row>
    <row r="890" spans="1:8" x14ac:dyDescent="0.2">
      <c r="A890" s="54">
        <v>41550</v>
      </c>
      <c r="B890" s="35">
        <v>2.3368000000000002</v>
      </c>
      <c r="C890" s="134">
        <f t="shared" si="13"/>
        <v>8.5594453479664878E-5</v>
      </c>
      <c r="H890" s="15"/>
    </row>
    <row r="891" spans="1:8" x14ac:dyDescent="0.2">
      <c r="A891" s="54">
        <v>41551</v>
      </c>
      <c r="B891" s="35">
        <v>2.3371</v>
      </c>
      <c r="C891" s="134">
        <f t="shared" si="13"/>
        <v>1.2838069154397225E-4</v>
      </c>
      <c r="H891" s="15"/>
    </row>
    <row r="892" spans="1:8" x14ac:dyDescent="0.2">
      <c r="A892" s="54">
        <v>41554</v>
      </c>
      <c r="B892" s="35">
        <v>2.3369</v>
      </c>
      <c r="C892" s="134">
        <f t="shared" si="13"/>
        <v>-8.5576141371723757E-5</v>
      </c>
      <c r="H892" s="15"/>
    </row>
    <row r="893" spans="1:8" x14ac:dyDescent="0.2">
      <c r="A893" s="54">
        <v>41555</v>
      </c>
      <c r="B893" s="35">
        <v>2.3367</v>
      </c>
      <c r="C893" s="134">
        <f t="shared" si="13"/>
        <v>-8.5583465274541304E-5</v>
      </c>
      <c r="H893" s="15"/>
    </row>
    <row r="894" spans="1:8" x14ac:dyDescent="0.2">
      <c r="A894" s="54">
        <v>41556</v>
      </c>
      <c r="B894" s="35">
        <v>2.3346</v>
      </c>
      <c r="C894" s="134">
        <f t="shared" si="13"/>
        <v>-8.987032995250166E-4</v>
      </c>
      <c r="H894" s="15"/>
    </row>
    <row r="895" spans="1:8" x14ac:dyDescent="0.2">
      <c r="A895" s="54">
        <v>41557</v>
      </c>
      <c r="B895" s="35">
        <v>2.3332999999999999</v>
      </c>
      <c r="C895" s="134">
        <f t="shared" si="13"/>
        <v>-5.568405722607972E-4</v>
      </c>
      <c r="H895" s="15"/>
    </row>
    <row r="896" spans="1:8" x14ac:dyDescent="0.2">
      <c r="A896" s="54">
        <v>41558</v>
      </c>
      <c r="B896" s="35">
        <v>2.3313000000000001</v>
      </c>
      <c r="C896" s="134">
        <f t="shared" si="13"/>
        <v>-8.5715510221562319E-4</v>
      </c>
      <c r="H896" s="15"/>
    </row>
    <row r="897" spans="1:8" x14ac:dyDescent="0.2">
      <c r="A897" s="54">
        <v>41561</v>
      </c>
      <c r="B897" s="35">
        <v>2.3298000000000001</v>
      </c>
      <c r="C897" s="134">
        <f t="shared" si="13"/>
        <v>-6.4341783554244802E-4</v>
      </c>
      <c r="H897" s="15"/>
    </row>
    <row r="898" spans="1:8" x14ac:dyDescent="0.2">
      <c r="A898" s="54">
        <v>41562</v>
      </c>
      <c r="B898" s="35">
        <v>2.3273999999999999</v>
      </c>
      <c r="C898" s="134">
        <f t="shared" si="13"/>
        <v>-1.0301313417461211E-3</v>
      </c>
      <c r="H898" s="15"/>
    </row>
    <row r="899" spans="1:8" x14ac:dyDescent="0.2">
      <c r="A899" s="54">
        <v>41563</v>
      </c>
      <c r="B899" s="35">
        <v>2.3266</v>
      </c>
      <c r="C899" s="134">
        <f t="shared" si="13"/>
        <v>-3.4373120219988174E-4</v>
      </c>
      <c r="H899" s="15"/>
    </row>
    <row r="900" spans="1:8" x14ac:dyDescent="0.2">
      <c r="A900" s="54">
        <v>41564</v>
      </c>
      <c r="B900" s="35">
        <v>2.3254999999999999</v>
      </c>
      <c r="C900" s="134">
        <f t="shared" si="13"/>
        <v>-4.7279291670254686E-4</v>
      </c>
      <c r="H900" s="15"/>
    </row>
    <row r="901" spans="1:8" x14ac:dyDescent="0.2">
      <c r="A901" s="54">
        <v>41565</v>
      </c>
      <c r="B901" s="35">
        <v>2.3252000000000002</v>
      </c>
      <c r="C901" s="134">
        <f t="shared" si="13"/>
        <v>-1.2900451515795996E-4</v>
      </c>
      <c r="H901" s="15"/>
    </row>
    <row r="902" spans="1:8" x14ac:dyDescent="0.2">
      <c r="A902" s="54">
        <v>41568</v>
      </c>
      <c r="B902" s="35">
        <v>2.3235000000000001</v>
      </c>
      <c r="C902" s="134">
        <f t="shared" si="13"/>
        <v>-7.3111990366425683E-4</v>
      </c>
      <c r="H902" s="15"/>
    </row>
    <row r="903" spans="1:8" x14ac:dyDescent="0.2">
      <c r="A903" s="54">
        <v>41569</v>
      </c>
      <c r="B903" s="35">
        <v>2.3199999999999998</v>
      </c>
      <c r="C903" s="134">
        <f t="shared" ref="C903:C966" si="14">B903/B902 - 1</f>
        <v>-1.506348181622652E-3</v>
      </c>
      <c r="H903" s="15"/>
    </row>
    <row r="904" spans="1:8" x14ac:dyDescent="0.2">
      <c r="A904" s="54">
        <v>41570</v>
      </c>
      <c r="B904" s="35">
        <v>2.3115000000000001</v>
      </c>
      <c r="C904" s="134">
        <f t="shared" si="14"/>
        <v>-3.6637931034481097E-3</v>
      </c>
      <c r="H904" s="15"/>
    </row>
    <row r="905" spans="1:8" x14ac:dyDescent="0.2">
      <c r="A905" s="54">
        <v>41571</v>
      </c>
      <c r="B905" s="35">
        <v>2.3006000000000002</v>
      </c>
      <c r="C905" s="134">
        <f t="shared" si="14"/>
        <v>-4.715552671425427E-3</v>
      </c>
      <c r="H905" s="15"/>
    </row>
    <row r="906" spans="1:8" x14ac:dyDescent="0.2">
      <c r="A906" s="54">
        <v>41572</v>
      </c>
      <c r="B906" s="35">
        <v>2.2991999999999999</v>
      </c>
      <c r="C906" s="134">
        <f t="shared" si="14"/>
        <v>-6.0853690341666766E-4</v>
      </c>
      <c r="H906" s="15"/>
    </row>
    <row r="907" spans="1:8" x14ac:dyDescent="0.2">
      <c r="A907" s="54">
        <v>41575</v>
      </c>
      <c r="B907" s="35">
        <v>2.2905000000000002</v>
      </c>
      <c r="C907" s="134">
        <f t="shared" si="14"/>
        <v>-3.7839248434237138E-3</v>
      </c>
      <c r="H907" s="15"/>
    </row>
    <row r="908" spans="1:8" x14ac:dyDescent="0.2">
      <c r="A908" s="54">
        <v>41576</v>
      </c>
      <c r="B908" s="35">
        <v>2.2795999999999998</v>
      </c>
      <c r="C908" s="134">
        <f t="shared" si="14"/>
        <v>-4.7587862912029655E-3</v>
      </c>
      <c r="H908" s="15"/>
    </row>
    <row r="909" spans="1:8" x14ac:dyDescent="0.2">
      <c r="A909" s="54">
        <v>41577</v>
      </c>
      <c r="B909" s="35">
        <v>2.2675999999999998</v>
      </c>
      <c r="C909" s="134">
        <f t="shared" si="14"/>
        <v>-5.2640814177925543E-3</v>
      </c>
      <c r="H909" s="15"/>
    </row>
    <row r="910" spans="1:8" x14ac:dyDescent="0.2">
      <c r="A910" s="54">
        <v>41578</v>
      </c>
      <c r="B910" s="35">
        <v>2.2602000000000002</v>
      </c>
      <c r="C910" s="134">
        <f t="shared" si="14"/>
        <v>-3.2633621449990047E-3</v>
      </c>
      <c r="H910" s="15"/>
    </row>
    <row r="911" spans="1:8" x14ac:dyDescent="0.2">
      <c r="A911" s="54">
        <v>41579</v>
      </c>
      <c r="B911" s="35">
        <v>2.2566000000000002</v>
      </c>
      <c r="C911" s="134">
        <f t="shared" si="14"/>
        <v>-1.5927794000530904E-3</v>
      </c>
      <c r="H911" s="15"/>
    </row>
    <row r="912" spans="1:8" x14ac:dyDescent="0.2">
      <c r="A912" s="54">
        <v>41582</v>
      </c>
      <c r="B912" s="35">
        <v>2.2467999999999999</v>
      </c>
      <c r="C912" s="134">
        <f t="shared" si="14"/>
        <v>-4.3428166267838186E-3</v>
      </c>
      <c r="H912" s="15"/>
    </row>
    <row r="913" spans="1:8" x14ac:dyDescent="0.2">
      <c r="A913" s="54">
        <v>41583</v>
      </c>
      <c r="B913" s="35">
        <v>2.2347999999999999</v>
      </c>
      <c r="C913" s="134">
        <f t="shared" si="14"/>
        <v>-5.3409293217019371E-3</v>
      </c>
      <c r="H913" s="15"/>
    </row>
    <row r="914" spans="1:8" x14ac:dyDescent="0.2">
      <c r="A914" s="54">
        <v>41584</v>
      </c>
      <c r="B914" s="35">
        <v>2.2221000000000002</v>
      </c>
      <c r="C914" s="134">
        <f t="shared" si="14"/>
        <v>-5.682835153033694E-3</v>
      </c>
      <c r="H914" s="15"/>
    </row>
    <row r="915" spans="1:8" x14ac:dyDescent="0.2">
      <c r="A915" s="54">
        <v>41585</v>
      </c>
      <c r="B915" s="35">
        <v>2.2101999999999999</v>
      </c>
      <c r="C915" s="134">
        <f t="shared" si="14"/>
        <v>-5.3552945411998731E-3</v>
      </c>
      <c r="H915" s="15"/>
    </row>
    <row r="916" spans="1:8" x14ac:dyDescent="0.2">
      <c r="A916" s="54">
        <v>41586</v>
      </c>
      <c r="B916" s="35">
        <v>2.2031999999999998</v>
      </c>
      <c r="C916" s="134">
        <f t="shared" si="14"/>
        <v>-3.167134196000454E-3</v>
      </c>
      <c r="H916" s="15"/>
    </row>
    <row r="917" spans="1:8" x14ac:dyDescent="0.2">
      <c r="A917" s="54">
        <v>41589</v>
      </c>
      <c r="B917" s="35">
        <v>2.1947999999999999</v>
      </c>
      <c r="C917" s="134">
        <f t="shared" si="14"/>
        <v>-3.8126361655773655E-3</v>
      </c>
      <c r="H917" s="15"/>
    </row>
    <row r="918" spans="1:8" x14ac:dyDescent="0.2">
      <c r="A918" s="54">
        <v>41590</v>
      </c>
      <c r="B918" s="35">
        <v>2.1806000000000001</v>
      </c>
      <c r="C918" s="134">
        <f t="shared" si="14"/>
        <v>-6.4698377984325761E-3</v>
      </c>
      <c r="H918" s="15"/>
    </row>
    <row r="919" spans="1:8" x14ac:dyDescent="0.2">
      <c r="A919" s="54">
        <v>41591</v>
      </c>
      <c r="B919" s="35">
        <v>2.1776</v>
      </c>
      <c r="C919" s="134">
        <f t="shared" si="14"/>
        <v>-1.375768137209965E-3</v>
      </c>
      <c r="H919" s="15"/>
    </row>
    <row r="920" spans="1:8" x14ac:dyDescent="0.2">
      <c r="A920" s="54">
        <v>41592</v>
      </c>
      <c r="B920" s="35">
        <v>2.1703999999999999</v>
      </c>
      <c r="C920" s="134">
        <f t="shared" si="14"/>
        <v>-3.3063923585598953E-3</v>
      </c>
      <c r="H920" s="15"/>
    </row>
    <row r="921" spans="1:8" x14ac:dyDescent="0.2">
      <c r="A921" s="54">
        <v>41596</v>
      </c>
      <c r="B921" s="35">
        <v>2.1671999999999998</v>
      </c>
      <c r="C921" s="134">
        <f t="shared" si="14"/>
        <v>-1.4743826022853845E-3</v>
      </c>
      <c r="H921" s="15"/>
    </row>
    <row r="922" spans="1:8" x14ac:dyDescent="0.2">
      <c r="A922" s="54">
        <v>41597</v>
      </c>
      <c r="B922" s="35">
        <v>2.1646999999999998</v>
      </c>
      <c r="C922" s="134">
        <f t="shared" si="14"/>
        <v>-1.1535622000737877E-3</v>
      </c>
      <c r="H922" s="15"/>
    </row>
    <row r="923" spans="1:8" x14ac:dyDescent="0.2">
      <c r="A923" s="54">
        <v>41599</v>
      </c>
      <c r="B923" s="35">
        <v>2.1631999999999998</v>
      </c>
      <c r="C923" s="134">
        <f t="shared" si="14"/>
        <v>-6.9293666558878364E-4</v>
      </c>
      <c r="H923" s="15"/>
    </row>
    <row r="924" spans="1:8" x14ac:dyDescent="0.2">
      <c r="A924" s="54">
        <v>41600</v>
      </c>
      <c r="B924" s="35">
        <v>2.1616</v>
      </c>
      <c r="C924" s="134">
        <f t="shared" si="14"/>
        <v>-7.3964497041412169E-4</v>
      </c>
      <c r="H924" s="15"/>
    </row>
    <row r="925" spans="1:8" x14ac:dyDescent="0.2">
      <c r="A925" s="54">
        <v>41603</v>
      </c>
      <c r="B925" s="35">
        <v>2.1511</v>
      </c>
      <c r="C925" s="134">
        <f t="shared" si="14"/>
        <v>-4.8575129533678929E-3</v>
      </c>
      <c r="H925" s="15"/>
    </row>
    <row r="926" spans="1:8" x14ac:dyDescent="0.2">
      <c r="A926" s="54">
        <v>41604</v>
      </c>
      <c r="B926" s="35">
        <v>2.1375999999999999</v>
      </c>
      <c r="C926" s="134">
        <f t="shared" si="14"/>
        <v>-6.2758588629073797E-3</v>
      </c>
      <c r="H926" s="15"/>
    </row>
    <row r="927" spans="1:8" x14ac:dyDescent="0.2">
      <c r="A927" s="54">
        <v>41605</v>
      </c>
      <c r="B927" s="35">
        <v>2.1324000000000001</v>
      </c>
      <c r="C927" s="134">
        <f t="shared" si="14"/>
        <v>-2.4326347305388962E-3</v>
      </c>
      <c r="H927" s="15"/>
    </row>
    <row r="928" spans="1:8" x14ac:dyDescent="0.2">
      <c r="A928" s="54">
        <v>41606</v>
      </c>
      <c r="B928" s="35">
        <v>2.1232000000000002</v>
      </c>
      <c r="C928" s="134">
        <f t="shared" si="14"/>
        <v>-4.3143875445507129E-3</v>
      </c>
      <c r="H928" s="15"/>
    </row>
    <row r="929" spans="1:8" x14ac:dyDescent="0.2">
      <c r="A929" s="54">
        <v>41607</v>
      </c>
      <c r="B929" s="35">
        <v>2.1143999999999998</v>
      </c>
      <c r="C929" s="134">
        <f t="shared" si="14"/>
        <v>-4.1446872645065636E-3</v>
      </c>
      <c r="H929" s="15"/>
    </row>
    <row r="930" spans="1:8" ht="10.5" customHeight="1" x14ac:dyDescent="0.2">
      <c r="A930" s="54">
        <v>41610</v>
      </c>
      <c r="B930" s="35">
        <v>2.0975999999999999</v>
      </c>
      <c r="C930" s="134">
        <f t="shared" si="14"/>
        <v>-7.9455164585697791E-3</v>
      </c>
      <c r="H930" s="15"/>
    </row>
    <row r="931" spans="1:8" x14ac:dyDescent="0.2">
      <c r="A931" s="54">
        <v>41611</v>
      </c>
      <c r="B931" s="35">
        <v>2.0937999999999999</v>
      </c>
      <c r="C931" s="134">
        <f t="shared" si="14"/>
        <v>-1.8115942028985588E-3</v>
      </c>
      <c r="H931" s="15"/>
    </row>
    <row r="932" spans="1:8" x14ac:dyDescent="0.2">
      <c r="A932" s="54">
        <v>41612</v>
      </c>
      <c r="B932" s="35">
        <v>2.0760000000000001</v>
      </c>
      <c r="C932" s="134">
        <f t="shared" si="14"/>
        <v>-8.5012895214441331E-3</v>
      </c>
      <c r="H932" s="15"/>
    </row>
    <row r="933" spans="1:8" x14ac:dyDescent="0.2">
      <c r="A933" s="54">
        <v>41613</v>
      </c>
      <c r="B933" s="35">
        <v>2.0636999999999999</v>
      </c>
      <c r="C933" s="134">
        <f t="shared" si="14"/>
        <v>-5.9248554913295948E-3</v>
      </c>
      <c r="H933" s="15"/>
    </row>
    <row r="934" spans="1:8" x14ac:dyDescent="0.2">
      <c r="A934" s="54">
        <v>41614</v>
      </c>
      <c r="B934" s="35">
        <v>2.0670000000000002</v>
      </c>
      <c r="C934" s="134">
        <f t="shared" si="14"/>
        <v>1.5990696322141229E-3</v>
      </c>
      <c r="H934" s="15"/>
    </row>
    <row r="935" spans="1:8" x14ac:dyDescent="0.2">
      <c r="A935" s="54">
        <v>41617</v>
      </c>
      <c r="B935" s="35">
        <v>2.0525000000000002</v>
      </c>
      <c r="C935" s="134">
        <f t="shared" si="14"/>
        <v>-7.0149975810352982E-3</v>
      </c>
      <c r="H935" s="15"/>
    </row>
    <row r="936" spans="1:8" x14ac:dyDescent="0.2">
      <c r="A936" s="54">
        <v>41618</v>
      </c>
      <c r="B936" s="35">
        <v>2.0356999999999998</v>
      </c>
      <c r="C936" s="134">
        <f t="shared" si="14"/>
        <v>-8.185140073081798E-3</v>
      </c>
      <c r="H936" s="15"/>
    </row>
    <row r="937" spans="1:8" x14ac:dyDescent="0.2">
      <c r="A937" s="54">
        <v>41619</v>
      </c>
      <c r="B937" s="35">
        <v>2.0284</v>
      </c>
      <c r="C937" s="134">
        <f t="shared" si="14"/>
        <v>-3.5859900771232356E-3</v>
      </c>
      <c r="H937" s="15"/>
    </row>
    <row r="938" spans="1:8" x14ac:dyDescent="0.2">
      <c r="A938" s="54">
        <v>41620</v>
      </c>
      <c r="B938" s="35">
        <v>2.0274999999999999</v>
      </c>
      <c r="C938" s="134">
        <f t="shared" si="14"/>
        <v>-4.4369946756073197E-4</v>
      </c>
      <c r="H938" s="15"/>
    </row>
    <row r="939" spans="1:8" x14ac:dyDescent="0.2">
      <c r="A939" s="54">
        <v>41621</v>
      </c>
      <c r="B939" s="35">
        <v>2.0112000000000001</v>
      </c>
      <c r="C939" s="134">
        <f t="shared" si="14"/>
        <v>-8.0394574599258473E-3</v>
      </c>
      <c r="H939" s="15"/>
    </row>
    <row r="940" spans="1:8" x14ac:dyDescent="0.2">
      <c r="A940" s="54">
        <v>41624</v>
      </c>
      <c r="B940" s="35">
        <v>2.0063</v>
      </c>
      <c r="C940" s="134">
        <f t="shared" si="14"/>
        <v>-2.4363564041368635E-3</v>
      </c>
      <c r="H940" s="15"/>
    </row>
    <row r="941" spans="1:8" x14ac:dyDescent="0.2">
      <c r="A941" s="54">
        <v>41625</v>
      </c>
      <c r="B941" s="35">
        <v>1.9826999999999999</v>
      </c>
      <c r="C941" s="134">
        <f t="shared" si="14"/>
        <v>-1.176294671783884E-2</v>
      </c>
      <c r="H941" s="15"/>
    </row>
    <row r="942" spans="1:8" x14ac:dyDescent="0.2">
      <c r="A942" s="54">
        <v>41626</v>
      </c>
      <c r="B942" s="35">
        <v>1.9658</v>
      </c>
      <c r="C942" s="134">
        <f t="shared" si="14"/>
        <v>-8.5237302668078607E-3</v>
      </c>
      <c r="H942" s="15"/>
    </row>
    <row r="943" spans="1:8" x14ac:dyDescent="0.2">
      <c r="A943" s="54">
        <v>41627</v>
      </c>
      <c r="B943" s="35">
        <v>1.9528000000000001</v>
      </c>
      <c r="C943" s="134">
        <f t="shared" si="14"/>
        <v>-6.6130837318140179E-3</v>
      </c>
      <c r="H943" s="15"/>
    </row>
    <row r="944" spans="1:8" x14ac:dyDescent="0.2">
      <c r="A944" s="54">
        <v>41628</v>
      </c>
      <c r="B944" s="35">
        <v>1.9384999999999999</v>
      </c>
      <c r="C944" s="134">
        <f t="shared" si="14"/>
        <v>-7.3228185170013393E-3</v>
      </c>
      <c r="H944" s="15"/>
    </row>
    <row r="945" spans="1:8" x14ac:dyDescent="0.2">
      <c r="A945" s="54">
        <v>41631</v>
      </c>
      <c r="B945" s="41">
        <v>1.9227000000000001</v>
      </c>
      <c r="C945" s="134">
        <f t="shared" si="14"/>
        <v>-8.1506319319060161E-3</v>
      </c>
      <c r="H945" s="15"/>
    </row>
    <row r="946" spans="1:8" x14ac:dyDescent="0.2">
      <c r="A946" s="54">
        <v>41634</v>
      </c>
      <c r="B946" s="41">
        <v>1.9064000000000001</v>
      </c>
      <c r="C946" s="134">
        <f t="shared" si="14"/>
        <v>-8.4776616216778455E-3</v>
      </c>
      <c r="H946" s="15"/>
    </row>
    <row r="947" spans="1:8" x14ac:dyDescent="0.2">
      <c r="A947" s="54">
        <v>41635</v>
      </c>
      <c r="B947" s="35">
        <v>1.8895</v>
      </c>
      <c r="C947" s="134">
        <f t="shared" si="14"/>
        <v>-8.8648762064624798E-3</v>
      </c>
      <c r="H947" s="15"/>
    </row>
    <row r="948" spans="1:8" x14ac:dyDescent="0.2">
      <c r="A948" s="54">
        <v>41638</v>
      </c>
      <c r="B948" s="35">
        <v>1.8859999999999999</v>
      </c>
      <c r="C948" s="134">
        <f t="shared" si="14"/>
        <v>-1.8523418893887644E-3</v>
      </c>
      <c r="H948" s="15"/>
    </row>
    <row r="949" spans="1:8" x14ac:dyDescent="0.2">
      <c r="A949" s="54">
        <v>41641</v>
      </c>
      <c r="B949" s="35">
        <v>1.8855</v>
      </c>
      <c r="C949" s="134">
        <f t="shared" si="14"/>
        <v>-2.6511134676565629E-4</v>
      </c>
      <c r="H949" s="15"/>
    </row>
    <row r="950" spans="1:8" x14ac:dyDescent="0.2">
      <c r="A950" s="54">
        <v>41642</v>
      </c>
      <c r="B950" s="35">
        <v>1.8808</v>
      </c>
      <c r="C950" s="134">
        <f t="shared" si="14"/>
        <v>-2.49270750464059E-3</v>
      </c>
      <c r="H950" s="15"/>
    </row>
    <row r="951" spans="1:8" x14ac:dyDescent="0.2">
      <c r="A951" s="54">
        <v>41645</v>
      </c>
      <c r="B951" s="35">
        <v>1.8648</v>
      </c>
      <c r="C951" s="134">
        <f t="shared" si="14"/>
        <v>-8.5070182900893743E-3</v>
      </c>
      <c r="H951" s="15"/>
    </row>
    <row r="952" spans="1:8" x14ac:dyDescent="0.2">
      <c r="A952" s="54">
        <v>41646</v>
      </c>
      <c r="B952" s="35">
        <v>1.8491</v>
      </c>
      <c r="C952" s="134">
        <f t="shared" si="14"/>
        <v>-8.4191334191334732E-3</v>
      </c>
      <c r="H952" s="15"/>
    </row>
    <row r="953" spans="1:8" x14ac:dyDescent="0.2">
      <c r="A953" s="54">
        <v>41647</v>
      </c>
      <c r="B953" s="35">
        <v>1.8419000000000001</v>
      </c>
      <c r="C953" s="134">
        <f t="shared" si="14"/>
        <v>-3.8937861662429185E-3</v>
      </c>
      <c r="H953" s="15"/>
    </row>
    <row r="954" spans="1:8" x14ac:dyDescent="0.2">
      <c r="A954" s="54">
        <v>41648</v>
      </c>
      <c r="B954" s="35">
        <v>1.8379000000000001</v>
      </c>
      <c r="C954" s="134">
        <f t="shared" si="14"/>
        <v>-2.1716705575763884E-3</v>
      </c>
      <c r="H954" s="15"/>
    </row>
    <row r="955" spans="1:8" x14ac:dyDescent="0.2">
      <c r="A955" s="54">
        <v>41649</v>
      </c>
      <c r="B955" s="35">
        <v>1.837</v>
      </c>
      <c r="C955" s="134">
        <f t="shared" si="14"/>
        <v>-4.8968931933190962E-4</v>
      </c>
      <c r="F955" s="20"/>
      <c r="G955" s="20"/>
      <c r="H955" s="15"/>
    </row>
    <row r="956" spans="1:8" x14ac:dyDescent="0.2">
      <c r="A956" s="54">
        <v>41652</v>
      </c>
      <c r="B956" s="35">
        <v>1.8293999999999999</v>
      </c>
      <c r="C956" s="134">
        <f t="shared" si="14"/>
        <v>-4.1371801850843548E-3</v>
      </c>
      <c r="F956" s="20"/>
      <c r="G956" s="20"/>
      <c r="H956" s="15"/>
    </row>
    <row r="957" spans="1:8" x14ac:dyDescent="0.2">
      <c r="A957" s="54">
        <v>41653</v>
      </c>
      <c r="B957" s="35">
        <v>1.8273999999999999</v>
      </c>
      <c r="C957" s="134">
        <f t="shared" si="14"/>
        <v>-1.093254619000783E-3</v>
      </c>
      <c r="F957" s="20"/>
      <c r="G957" s="20"/>
      <c r="H957" s="15"/>
    </row>
    <row r="958" spans="1:8" x14ac:dyDescent="0.2">
      <c r="A958" s="54">
        <v>41654</v>
      </c>
      <c r="B958" s="35">
        <v>1.8309</v>
      </c>
      <c r="C958" s="134">
        <f t="shared" si="14"/>
        <v>1.9152894823246669E-3</v>
      </c>
      <c r="F958" s="20"/>
      <c r="G958" s="20"/>
      <c r="H958" s="15"/>
    </row>
    <row r="959" spans="1:8" x14ac:dyDescent="0.2">
      <c r="A959" s="54">
        <v>41655</v>
      </c>
      <c r="B959" s="35">
        <v>1.8332999999999999</v>
      </c>
      <c r="C959" s="134">
        <f t="shared" si="14"/>
        <v>1.3108307389808616E-3</v>
      </c>
      <c r="F959" s="20"/>
      <c r="G959" s="20"/>
      <c r="H959" s="15"/>
    </row>
    <row r="960" spans="1:8" x14ac:dyDescent="0.2">
      <c r="A960" s="54">
        <v>41656</v>
      </c>
      <c r="B960" s="35">
        <v>1.8324</v>
      </c>
      <c r="C960" s="134">
        <f t="shared" si="14"/>
        <v>-4.9091801669121082E-4</v>
      </c>
      <c r="F960" s="20"/>
      <c r="G960" s="20"/>
      <c r="H960" s="15"/>
    </row>
    <row r="961" spans="1:8" x14ac:dyDescent="0.2">
      <c r="A961" s="54">
        <v>41659</v>
      </c>
      <c r="B961" s="35">
        <v>1.8240000000000001</v>
      </c>
      <c r="C961" s="134">
        <f t="shared" si="14"/>
        <v>-4.5841519318925439E-3</v>
      </c>
      <c r="F961" s="20"/>
      <c r="G961" s="20"/>
      <c r="H961" s="15"/>
    </row>
    <row r="962" spans="1:8" x14ac:dyDescent="0.2">
      <c r="A962" s="54">
        <v>41660</v>
      </c>
      <c r="B962" s="35">
        <v>1.823</v>
      </c>
      <c r="C962" s="134">
        <f t="shared" si="14"/>
        <v>-5.482456140351033E-4</v>
      </c>
      <c r="F962" s="20"/>
      <c r="G962" s="20"/>
      <c r="H962" s="15"/>
    </row>
    <row r="963" spans="1:8" x14ac:dyDescent="0.2">
      <c r="A963" s="54">
        <v>41661</v>
      </c>
      <c r="B963" s="35">
        <v>1.823</v>
      </c>
      <c r="C963" s="134">
        <f t="shared" si="14"/>
        <v>0</v>
      </c>
      <c r="F963" s="20"/>
      <c r="G963" s="20"/>
      <c r="H963" s="15"/>
    </row>
    <row r="964" spans="1:8" x14ac:dyDescent="0.2">
      <c r="A964" s="54">
        <v>41662</v>
      </c>
      <c r="B964" s="35">
        <v>1.8224</v>
      </c>
      <c r="C964" s="134">
        <f t="shared" si="14"/>
        <v>-3.2912781130001179E-4</v>
      </c>
      <c r="F964" s="20"/>
      <c r="G964" s="20"/>
      <c r="H964" s="15"/>
    </row>
    <row r="965" spans="1:8" x14ac:dyDescent="0.2">
      <c r="A965" s="54">
        <v>41663</v>
      </c>
      <c r="B965" s="35">
        <v>1.8224</v>
      </c>
      <c r="C965" s="134">
        <f t="shared" si="14"/>
        <v>0</v>
      </c>
      <c r="F965" s="21"/>
      <c r="G965" s="20"/>
      <c r="H965" s="15"/>
    </row>
    <row r="966" spans="1:8" x14ac:dyDescent="0.2">
      <c r="A966" s="54">
        <v>41666</v>
      </c>
      <c r="B966" s="35">
        <v>1.8240000000000001</v>
      </c>
      <c r="C966" s="134">
        <f t="shared" si="14"/>
        <v>8.7796312554866418E-4</v>
      </c>
      <c r="F966" s="21"/>
      <c r="G966" s="20"/>
      <c r="H966" s="15"/>
    </row>
    <row r="967" spans="1:8" x14ac:dyDescent="0.2">
      <c r="A967" s="54">
        <v>41667</v>
      </c>
      <c r="B967" s="35">
        <v>1.831</v>
      </c>
      <c r="C967" s="134">
        <f t="shared" ref="C967:C1030" si="15">B967/B966 - 1</f>
        <v>3.8377192982455011E-3</v>
      </c>
      <c r="F967" s="21"/>
      <c r="G967" s="20"/>
      <c r="H967" s="15"/>
    </row>
    <row r="968" spans="1:8" x14ac:dyDescent="0.2">
      <c r="A968" s="54">
        <v>41668</v>
      </c>
      <c r="B968" s="35">
        <v>1.831</v>
      </c>
      <c r="C968" s="134">
        <f t="shared" si="15"/>
        <v>0</v>
      </c>
      <c r="F968" s="21"/>
      <c r="G968" s="20"/>
      <c r="H968" s="15"/>
    </row>
    <row r="969" spans="1:8" x14ac:dyDescent="0.2">
      <c r="A969" s="54">
        <v>41669</v>
      </c>
      <c r="B969" s="35">
        <v>1.8289</v>
      </c>
      <c r="C969" s="134">
        <f t="shared" si="15"/>
        <v>-1.1469142545057487E-3</v>
      </c>
      <c r="F969" s="21"/>
      <c r="G969" s="20"/>
      <c r="H969" s="15"/>
    </row>
    <row r="970" spans="1:8" x14ac:dyDescent="0.2">
      <c r="A970" s="54">
        <v>41670</v>
      </c>
      <c r="B970" s="35">
        <v>1.8301000000000001</v>
      </c>
      <c r="C970" s="134">
        <f t="shared" si="15"/>
        <v>6.5613210126302945E-4</v>
      </c>
      <c r="F970" s="20"/>
      <c r="G970" s="20"/>
      <c r="H970" s="15"/>
    </row>
    <row r="971" spans="1:8" x14ac:dyDescent="0.2">
      <c r="A971" s="54">
        <v>41673</v>
      </c>
      <c r="B971" s="35">
        <v>1.8234999999999999</v>
      </c>
      <c r="C971" s="134">
        <f t="shared" si="15"/>
        <v>-3.6063603081799567E-3</v>
      </c>
      <c r="F971" s="20"/>
      <c r="G971" s="20"/>
      <c r="H971" s="15"/>
    </row>
    <row r="972" spans="1:8" x14ac:dyDescent="0.2">
      <c r="A972" s="54">
        <v>41674</v>
      </c>
      <c r="B972" s="35">
        <v>1.8219000000000001</v>
      </c>
      <c r="C972" s="134">
        <f t="shared" si="15"/>
        <v>-8.7743350699198697E-4</v>
      </c>
      <c r="F972" s="20"/>
      <c r="G972" s="20"/>
      <c r="H972" s="15"/>
    </row>
    <row r="973" spans="1:8" x14ac:dyDescent="0.2">
      <c r="A973" s="54">
        <v>41675</v>
      </c>
      <c r="B973" s="35">
        <v>1.8236000000000001</v>
      </c>
      <c r="C973" s="134">
        <f t="shared" si="15"/>
        <v>9.330918272134614E-4</v>
      </c>
      <c r="H973" s="15"/>
    </row>
    <row r="974" spans="1:8" x14ac:dyDescent="0.2">
      <c r="A974" s="54">
        <v>41676</v>
      </c>
      <c r="B974" s="35">
        <v>1.8244</v>
      </c>
      <c r="C974" s="134">
        <f t="shared" si="15"/>
        <v>4.3869269576646275E-4</v>
      </c>
      <c r="H974" s="15"/>
    </row>
    <row r="975" spans="1:8" x14ac:dyDescent="0.2">
      <c r="A975" s="54">
        <v>41677</v>
      </c>
      <c r="B975" s="35">
        <v>1.8278000000000001</v>
      </c>
      <c r="C975" s="134">
        <f t="shared" si="15"/>
        <v>1.8636263977198642E-3</v>
      </c>
      <c r="F975" s="22"/>
      <c r="G975" s="22"/>
      <c r="H975" s="15"/>
    </row>
    <row r="976" spans="1:8" x14ac:dyDescent="0.2">
      <c r="A976" s="54">
        <v>41680</v>
      </c>
      <c r="B976" s="35">
        <v>1.8392999999999999</v>
      </c>
      <c r="C976" s="134">
        <f t="shared" si="15"/>
        <v>6.2917168180325334E-3</v>
      </c>
      <c r="F976" s="22"/>
      <c r="G976" s="22"/>
      <c r="H976" s="15"/>
    </row>
    <row r="977" spans="1:8" x14ac:dyDescent="0.2">
      <c r="A977" s="54">
        <v>41681</v>
      </c>
      <c r="B977" s="35">
        <v>1.8472</v>
      </c>
      <c r="C977" s="134">
        <f t="shared" si="15"/>
        <v>4.2951122709726786E-3</v>
      </c>
      <c r="F977" s="22"/>
      <c r="G977" s="22"/>
      <c r="H977" s="15"/>
    </row>
    <row r="978" spans="1:8" x14ac:dyDescent="0.2">
      <c r="A978" s="54">
        <v>41682</v>
      </c>
      <c r="B978" s="35">
        <v>1.8568</v>
      </c>
      <c r="C978" s="134">
        <f t="shared" si="15"/>
        <v>5.197055002165385E-3</v>
      </c>
      <c r="F978" s="22"/>
      <c r="G978" s="22"/>
      <c r="H978" s="15"/>
    </row>
    <row r="979" spans="1:8" x14ac:dyDescent="0.2">
      <c r="A979" s="54">
        <v>41683</v>
      </c>
      <c r="B979" s="35">
        <v>1.8624000000000001</v>
      </c>
      <c r="C979" s="134">
        <f t="shared" si="15"/>
        <v>3.0159414045669575E-3</v>
      </c>
      <c r="F979" s="22"/>
      <c r="G979" s="22"/>
      <c r="H979" s="15"/>
    </row>
    <row r="980" spans="1:8" x14ac:dyDescent="0.2">
      <c r="A980" s="54">
        <v>41684</v>
      </c>
      <c r="B980" s="35">
        <v>1.8680000000000001</v>
      </c>
      <c r="C980" s="134">
        <f t="shared" si="15"/>
        <v>3.0068728522336663E-3</v>
      </c>
      <c r="F980" s="22"/>
      <c r="G980" s="22"/>
      <c r="H980" s="15"/>
    </row>
    <row r="981" spans="1:8" x14ac:dyDescent="0.2">
      <c r="A981" s="54">
        <v>41687</v>
      </c>
      <c r="B981" s="35">
        <v>1.8808</v>
      </c>
      <c r="C981" s="134">
        <f t="shared" si="15"/>
        <v>6.8522483940043344E-3</v>
      </c>
      <c r="F981" s="22"/>
      <c r="G981" s="22"/>
      <c r="H981" s="15"/>
    </row>
    <row r="982" spans="1:8" x14ac:dyDescent="0.2">
      <c r="A982" s="54">
        <v>41688</v>
      </c>
      <c r="B982" s="35">
        <v>1.8897999999999999</v>
      </c>
      <c r="C982" s="134">
        <f t="shared" si="15"/>
        <v>4.7851977881752106E-3</v>
      </c>
      <c r="F982" s="22"/>
      <c r="G982" s="22"/>
      <c r="H982" s="15"/>
    </row>
    <row r="983" spans="1:8" x14ac:dyDescent="0.2">
      <c r="A983" s="54">
        <v>41689</v>
      </c>
      <c r="B983" s="35">
        <v>1.9046000000000001</v>
      </c>
      <c r="C983" s="134">
        <f t="shared" si="15"/>
        <v>7.8315165625992833E-3</v>
      </c>
      <c r="F983" s="22"/>
      <c r="G983" s="22"/>
      <c r="H983" s="15"/>
    </row>
    <row r="984" spans="1:8" x14ac:dyDescent="0.2">
      <c r="A984" s="54">
        <v>41690</v>
      </c>
      <c r="B984" s="35">
        <v>1.9188000000000001</v>
      </c>
      <c r="C984" s="134">
        <f t="shared" si="15"/>
        <v>7.4556337288669283E-3</v>
      </c>
      <c r="F984" s="22"/>
      <c r="G984" s="22"/>
      <c r="H984" s="15"/>
    </row>
    <row r="985" spans="1:8" x14ac:dyDescent="0.2">
      <c r="A985" s="54">
        <v>41691</v>
      </c>
      <c r="B985" s="35">
        <v>1.9280999999999999</v>
      </c>
      <c r="C985" s="134">
        <f t="shared" si="15"/>
        <v>4.8467792370230356E-3</v>
      </c>
      <c r="F985" s="22"/>
      <c r="G985" s="22"/>
      <c r="H985" s="15"/>
    </row>
    <row r="986" spans="1:8" x14ac:dyDescent="0.2">
      <c r="A986" s="54">
        <v>41694</v>
      </c>
      <c r="B986" s="35">
        <v>1.9413</v>
      </c>
      <c r="C986" s="134">
        <f t="shared" si="15"/>
        <v>6.8461179399408323E-3</v>
      </c>
      <c r="F986" s="22"/>
      <c r="G986" s="22"/>
      <c r="H986" s="15"/>
    </row>
    <row r="987" spans="1:8" x14ac:dyDescent="0.2">
      <c r="A987" s="54">
        <v>41695</v>
      </c>
      <c r="B987" s="35">
        <v>1.9531000000000001</v>
      </c>
      <c r="C987" s="134">
        <f t="shared" si="15"/>
        <v>6.0784010714469705E-3</v>
      </c>
      <c r="F987" s="22"/>
      <c r="G987" s="22"/>
      <c r="H987" s="15"/>
    </row>
    <row r="988" spans="1:8" x14ac:dyDescent="0.2">
      <c r="A988" s="54">
        <v>41696</v>
      </c>
      <c r="B988" s="35">
        <v>1.9615</v>
      </c>
      <c r="C988" s="134">
        <f t="shared" si="15"/>
        <v>4.3008550509446852E-3</v>
      </c>
      <c r="F988" s="22"/>
      <c r="G988" s="22"/>
      <c r="H988" s="15"/>
    </row>
    <row r="989" spans="1:8" x14ac:dyDescent="0.2">
      <c r="A989" s="54">
        <v>41697</v>
      </c>
      <c r="B989" s="35">
        <v>1.9731000000000001</v>
      </c>
      <c r="C989" s="134">
        <f t="shared" si="15"/>
        <v>5.9138414478716594E-3</v>
      </c>
      <c r="F989" s="22"/>
      <c r="G989" s="22"/>
      <c r="H989" s="15"/>
    </row>
    <row r="990" spans="1:8" x14ac:dyDescent="0.2">
      <c r="A990" s="54">
        <v>41698</v>
      </c>
      <c r="B990" s="35">
        <v>1.9827999999999999</v>
      </c>
      <c r="C990" s="134">
        <f t="shared" si="15"/>
        <v>4.9161218387308026E-3</v>
      </c>
      <c r="F990" s="22"/>
      <c r="G990" s="22"/>
      <c r="H990" s="15"/>
    </row>
    <row r="991" spans="1:8" x14ac:dyDescent="0.2">
      <c r="A991" s="54">
        <v>41703</v>
      </c>
      <c r="B991" s="35">
        <v>2.0243000000000002</v>
      </c>
      <c r="C991" s="134">
        <f t="shared" si="15"/>
        <v>2.0929997982650939E-2</v>
      </c>
      <c r="F991" s="22"/>
      <c r="G991" s="22"/>
      <c r="H991" s="15"/>
    </row>
    <row r="992" spans="1:8" x14ac:dyDescent="0.2">
      <c r="A992" s="54">
        <v>41704</v>
      </c>
      <c r="B992" s="35">
        <v>2.0407999999999999</v>
      </c>
      <c r="C992" s="134">
        <f t="shared" si="15"/>
        <v>8.1509657659437629E-3</v>
      </c>
      <c r="F992" s="22"/>
      <c r="G992" s="22"/>
      <c r="H992" s="15"/>
    </row>
    <row r="993" spans="1:8" x14ac:dyDescent="0.2">
      <c r="A993" s="54">
        <v>41705</v>
      </c>
      <c r="B993" s="35">
        <v>2.0447000000000002</v>
      </c>
      <c r="C993" s="134">
        <f t="shared" si="15"/>
        <v>1.9110152881223197E-3</v>
      </c>
      <c r="F993" s="22"/>
      <c r="G993" s="22"/>
      <c r="H993" s="15"/>
    </row>
    <row r="994" spans="1:8" x14ac:dyDescent="0.2">
      <c r="A994" s="54">
        <v>41708</v>
      </c>
      <c r="B994" s="35">
        <v>2.0575000000000001</v>
      </c>
      <c r="C994" s="134">
        <f t="shared" si="15"/>
        <v>6.2600870543354503E-3</v>
      </c>
      <c r="F994" s="22"/>
      <c r="G994" s="22"/>
      <c r="H994" s="15"/>
    </row>
    <row r="995" spans="1:8" x14ac:dyDescent="0.2">
      <c r="A995" s="54">
        <v>41709</v>
      </c>
      <c r="B995" s="35">
        <v>2.0718999999999999</v>
      </c>
      <c r="C995" s="134">
        <f t="shared" si="15"/>
        <v>6.9987849331711871E-3</v>
      </c>
      <c r="F995" s="22"/>
      <c r="G995" s="22"/>
      <c r="H995" s="15"/>
    </row>
    <row r="996" spans="1:8" x14ac:dyDescent="0.2">
      <c r="A996" s="54">
        <v>41710</v>
      </c>
      <c r="B996" s="35">
        <v>2.0828000000000002</v>
      </c>
      <c r="C996" s="134">
        <f t="shared" si="15"/>
        <v>5.2608716636906028E-3</v>
      </c>
      <c r="F996" s="22"/>
      <c r="G996" s="22"/>
      <c r="H996" s="15"/>
    </row>
    <row r="997" spans="1:8" x14ac:dyDescent="0.2">
      <c r="A997" s="54">
        <v>41711</v>
      </c>
      <c r="B997" s="35">
        <v>2.0853999999999999</v>
      </c>
      <c r="C997" s="134">
        <f t="shared" si="15"/>
        <v>1.2483195698096416E-3</v>
      </c>
      <c r="F997" s="22"/>
      <c r="G997" s="22"/>
      <c r="H997" s="15"/>
    </row>
    <row r="998" spans="1:8" x14ac:dyDescent="0.2">
      <c r="A998" s="54">
        <v>41712</v>
      </c>
      <c r="B998" s="35">
        <v>2.0891000000000002</v>
      </c>
      <c r="C998" s="134">
        <f t="shared" si="15"/>
        <v>1.7742399539657505E-3</v>
      </c>
      <c r="G998" s="22"/>
      <c r="H998" s="15"/>
    </row>
    <row r="999" spans="1:8" x14ac:dyDescent="0.2">
      <c r="A999" s="54">
        <v>41715</v>
      </c>
      <c r="B999" s="35">
        <v>2.0958999999999999</v>
      </c>
      <c r="C999" s="134">
        <f t="shared" si="15"/>
        <v>3.2549901871616882E-3</v>
      </c>
      <c r="G999" s="22"/>
      <c r="H999" s="15"/>
    </row>
    <row r="1000" spans="1:8" x14ac:dyDescent="0.2">
      <c r="A1000" s="54">
        <v>41716</v>
      </c>
      <c r="B1000" s="35">
        <v>2.1111</v>
      </c>
      <c r="C1000" s="134">
        <f t="shared" si="15"/>
        <v>7.2522544014506085E-3</v>
      </c>
      <c r="G1000" s="22"/>
      <c r="H1000" s="15"/>
    </row>
    <row r="1001" spans="1:8" x14ac:dyDescent="0.2">
      <c r="A1001" s="54">
        <v>41717</v>
      </c>
      <c r="B1001" s="35">
        <v>2.1255000000000002</v>
      </c>
      <c r="C1001" s="134">
        <f t="shared" si="15"/>
        <v>6.8210885320449943E-3</v>
      </c>
      <c r="G1001" s="22"/>
      <c r="H1001" s="15"/>
    </row>
    <row r="1002" spans="1:8" x14ac:dyDescent="0.2">
      <c r="A1002" s="54">
        <v>41718</v>
      </c>
      <c r="B1002" s="35">
        <v>2.1318000000000001</v>
      </c>
      <c r="C1002" s="134">
        <f t="shared" si="15"/>
        <v>2.9640084685955692E-3</v>
      </c>
      <c r="G1002" s="22"/>
      <c r="H1002" s="15"/>
    </row>
    <row r="1003" spans="1:8" x14ac:dyDescent="0.2">
      <c r="A1003" s="54">
        <v>41719</v>
      </c>
      <c r="B1003" s="35">
        <v>2.1404000000000001</v>
      </c>
      <c r="C1003" s="134">
        <f t="shared" si="15"/>
        <v>4.034149544985377E-3</v>
      </c>
      <c r="H1003" s="15"/>
    </row>
    <row r="1004" spans="1:8" x14ac:dyDescent="0.2">
      <c r="A1004" s="54">
        <v>41722</v>
      </c>
      <c r="B1004" s="35">
        <v>2.1545000000000001</v>
      </c>
      <c r="C1004" s="134">
        <f t="shared" si="15"/>
        <v>6.5875537282751306E-3</v>
      </c>
      <c r="H1004" s="15"/>
    </row>
    <row r="1005" spans="1:8" x14ac:dyDescent="0.2">
      <c r="A1005" s="54">
        <v>41723</v>
      </c>
      <c r="B1005" s="35">
        <v>2.1709000000000001</v>
      </c>
      <c r="C1005" s="134">
        <f t="shared" si="15"/>
        <v>7.6119749361800437E-3</v>
      </c>
      <c r="H1005" s="15"/>
    </row>
    <row r="1006" spans="1:8" x14ac:dyDescent="0.2">
      <c r="A1006" s="54">
        <v>41724</v>
      </c>
      <c r="B1006" s="35">
        <v>2.1739000000000002</v>
      </c>
      <c r="C1006" s="134">
        <f t="shared" si="15"/>
        <v>1.381915334653927E-3</v>
      </c>
      <c r="H1006" s="15"/>
    </row>
    <row r="1007" spans="1:8" x14ac:dyDescent="0.2">
      <c r="A1007" s="54">
        <v>41725</v>
      </c>
      <c r="B1007" s="35">
        <v>2.1739000000000002</v>
      </c>
      <c r="C1007" s="134">
        <f t="shared" si="15"/>
        <v>0</v>
      </c>
      <c r="H1007" s="15"/>
    </row>
    <row r="1008" spans="1:8" x14ac:dyDescent="0.2">
      <c r="A1008" s="54">
        <v>41726</v>
      </c>
      <c r="B1008" s="35">
        <v>2.1688999999999998</v>
      </c>
      <c r="C1008" s="134">
        <f t="shared" si="15"/>
        <v>-2.300013800082934E-3</v>
      </c>
      <c r="H1008" s="15"/>
    </row>
    <row r="1009" spans="1:8" x14ac:dyDescent="0.2">
      <c r="A1009" s="54">
        <v>41729</v>
      </c>
      <c r="B1009" s="35">
        <v>2.1768999999999998</v>
      </c>
      <c r="C1009" s="134">
        <f t="shared" si="15"/>
        <v>3.6885056941307059E-3</v>
      </c>
      <c r="H1009" s="15"/>
    </row>
    <row r="1010" spans="1:8" x14ac:dyDescent="0.2">
      <c r="A1010" s="54">
        <v>41730</v>
      </c>
      <c r="B1010" s="35">
        <v>2.1855000000000002</v>
      </c>
      <c r="C1010" s="134">
        <f t="shared" si="15"/>
        <v>3.9505719141901263E-3</v>
      </c>
      <c r="H1010" s="15"/>
    </row>
    <row r="1011" spans="1:8" x14ac:dyDescent="0.2">
      <c r="A1011" s="54">
        <v>41731</v>
      </c>
      <c r="B1011" s="35">
        <v>2.1894</v>
      </c>
      <c r="C1011" s="134">
        <f t="shared" si="15"/>
        <v>1.7844886753601852E-3</v>
      </c>
      <c r="H1011" s="15"/>
    </row>
    <row r="1012" spans="1:8" x14ac:dyDescent="0.2">
      <c r="A1012" s="54">
        <v>41732</v>
      </c>
      <c r="B1012" s="35">
        <v>2.1987000000000001</v>
      </c>
      <c r="C1012" s="134">
        <f t="shared" si="15"/>
        <v>4.2477391066046977E-3</v>
      </c>
      <c r="H1012" s="15"/>
    </row>
    <row r="1013" spans="1:8" x14ac:dyDescent="0.2">
      <c r="A1013" s="54">
        <v>41733</v>
      </c>
      <c r="B1013" s="35">
        <v>2.2079</v>
      </c>
      <c r="C1013" s="134">
        <f t="shared" si="15"/>
        <v>4.184290717242023E-3</v>
      </c>
      <c r="H1013" s="15"/>
    </row>
    <row r="1014" spans="1:8" x14ac:dyDescent="0.2">
      <c r="A1014" s="54">
        <v>41736</v>
      </c>
      <c r="B1014" s="35">
        <v>2.2103000000000002</v>
      </c>
      <c r="C1014" s="134">
        <f t="shared" si="15"/>
        <v>1.0870057520722121E-3</v>
      </c>
      <c r="H1014" s="15"/>
    </row>
    <row r="1015" spans="1:8" x14ac:dyDescent="0.2">
      <c r="A1015" s="54">
        <v>41737</v>
      </c>
      <c r="B1015" s="35">
        <v>2.2061999999999999</v>
      </c>
      <c r="C1015" s="134">
        <f t="shared" si="15"/>
        <v>-1.8549518164956424E-3</v>
      </c>
      <c r="H1015" s="15"/>
    </row>
    <row r="1016" spans="1:8" x14ac:dyDescent="0.2">
      <c r="A1016" s="54">
        <v>41738</v>
      </c>
      <c r="B1016" s="35">
        <v>2.1884999999999999</v>
      </c>
      <c r="C1016" s="134">
        <f t="shared" si="15"/>
        <v>-8.0228447103617428E-3</v>
      </c>
      <c r="H1016" s="15"/>
    </row>
    <row r="1017" spans="1:8" x14ac:dyDescent="0.2">
      <c r="A1017" s="54">
        <v>41739</v>
      </c>
      <c r="B1017" s="35">
        <v>2.1787999999999998</v>
      </c>
      <c r="C1017" s="134">
        <f t="shared" si="15"/>
        <v>-4.4322595384966856E-3</v>
      </c>
      <c r="H1017" s="15"/>
    </row>
    <row r="1018" spans="1:8" x14ac:dyDescent="0.2">
      <c r="A1018" s="54">
        <v>41740</v>
      </c>
      <c r="B1018" s="35">
        <v>2.1781999999999999</v>
      </c>
      <c r="C1018" s="134">
        <f t="shared" si="15"/>
        <v>-2.7538094363865895E-4</v>
      </c>
      <c r="H1018" s="15"/>
    </row>
    <row r="1019" spans="1:8" x14ac:dyDescent="0.2">
      <c r="A1019" s="54">
        <v>41743</v>
      </c>
      <c r="B1019" s="35">
        <v>2.1753999999999998</v>
      </c>
      <c r="C1019" s="134">
        <f t="shared" si="15"/>
        <v>-1.2854650628960629E-3</v>
      </c>
      <c r="H1019" s="15"/>
    </row>
    <row r="1020" spans="1:8" x14ac:dyDescent="0.2">
      <c r="A1020" s="54">
        <v>41744</v>
      </c>
      <c r="B1020" s="35">
        <v>2.1673</v>
      </c>
      <c r="C1020" s="134">
        <f t="shared" si="15"/>
        <v>-3.7234531580397912E-3</v>
      </c>
      <c r="H1020" s="15"/>
    </row>
    <row r="1021" spans="1:8" x14ac:dyDescent="0.2">
      <c r="A1021" s="54">
        <v>41745</v>
      </c>
      <c r="B1021" s="35">
        <v>2.1642000000000001</v>
      </c>
      <c r="C1021" s="134">
        <f t="shared" si="15"/>
        <v>-1.4303511281317238E-3</v>
      </c>
      <c r="H1021" s="15"/>
    </row>
    <row r="1022" spans="1:8" x14ac:dyDescent="0.2">
      <c r="A1022" s="54">
        <v>41746</v>
      </c>
      <c r="B1022" s="35">
        <v>2.1633</v>
      </c>
      <c r="C1022" s="134">
        <f t="shared" si="15"/>
        <v>-4.1585805378441254E-4</v>
      </c>
      <c r="H1022" s="15"/>
    </row>
    <row r="1023" spans="1:8" x14ac:dyDescent="0.2">
      <c r="A1023" s="54">
        <v>41751</v>
      </c>
      <c r="B1023" s="35">
        <v>2.1655000000000002</v>
      </c>
      <c r="C1023" s="134">
        <f t="shared" si="15"/>
        <v>1.0169648222624339E-3</v>
      </c>
      <c r="H1023" s="15"/>
    </row>
    <row r="1024" spans="1:8" x14ac:dyDescent="0.2">
      <c r="A1024" s="54">
        <v>41752</v>
      </c>
      <c r="B1024" s="35">
        <v>2.173</v>
      </c>
      <c r="C1024" s="134">
        <f t="shared" si="15"/>
        <v>3.4634033710458922E-3</v>
      </c>
      <c r="H1024" s="15"/>
    </row>
    <row r="1025" spans="1:8" x14ac:dyDescent="0.2">
      <c r="A1025" s="54">
        <v>41753</v>
      </c>
      <c r="B1025" s="35">
        <v>2.1732999999999998</v>
      </c>
      <c r="C1025" s="134">
        <f t="shared" si="15"/>
        <v>1.3805798435329031E-4</v>
      </c>
      <c r="H1025" s="15"/>
    </row>
    <row r="1026" spans="1:8" x14ac:dyDescent="0.2">
      <c r="A1026" s="54">
        <v>41754</v>
      </c>
      <c r="B1026" s="35">
        <v>2.1762999999999999</v>
      </c>
      <c r="C1026" s="134">
        <f t="shared" si="15"/>
        <v>1.3803892697741293E-3</v>
      </c>
      <c r="H1026" s="15"/>
    </row>
    <row r="1027" spans="1:8" x14ac:dyDescent="0.2">
      <c r="A1027" s="54">
        <v>41757</v>
      </c>
      <c r="B1027" s="35">
        <v>2.1728999999999998</v>
      </c>
      <c r="C1027" s="134">
        <f t="shared" si="15"/>
        <v>-1.562284611496656E-3</v>
      </c>
      <c r="H1027" s="15"/>
    </row>
    <row r="1028" spans="1:8" x14ac:dyDescent="0.2">
      <c r="A1028" s="54">
        <v>41758</v>
      </c>
      <c r="B1028" s="35">
        <v>2.1694</v>
      </c>
      <c r="C1028" s="134">
        <f t="shared" si="15"/>
        <v>-1.6107506097841062E-3</v>
      </c>
      <c r="H1028" s="15"/>
    </row>
    <row r="1029" spans="1:8" x14ac:dyDescent="0.2">
      <c r="A1029" s="54">
        <v>41759</v>
      </c>
      <c r="B1029" s="35">
        <v>2.165</v>
      </c>
      <c r="C1029" s="134">
        <f t="shared" si="15"/>
        <v>-2.0282105651332483E-3</v>
      </c>
      <c r="H1029" s="15"/>
    </row>
    <row r="1030" spans="1:8" x14ac:dyDescent="0.2">
      <c r="A1030" s="54">
        <v>41761</v>
      </c>
      <c r="B1030" s="35">
        <v>2.1608999999999998</v>
      </c>
      <c r="C1030" s="134">
        <f t="shared" si="15"/>
        <v>-1.8937644341802118E-3</v>
      </c>
      <c r="H1030" s="15"/>
    </row>
    <row r="1031" spans="1:8" x14ac:dyDescent="0.2">
      <c r="A1031" s="54">
        <v>41764</v>
      </c>
      <c r="B1031" s="35">
        <v>2.1440999999999999</v>
      </c>
      <c r="C1031" s="134">
        <f t="shared" ref="C1031:C1094" si="16">B1031/B1030 - 1</f>
        <v>-7.7745383867832141E-3</v>
      </c>
      <c r="H1031" s="15"/>
    </row>
    <row r="1032" spans="1:8" x14ac:dyDescent="0.2">
      <c r="A1032" s="54">
        <v>41765</v>
      </c>
      <c r="B1032" s="35">
        <v>2.1366999999999998</v>
      </c>
      <c r="C1032" s="134">
        <f t="shared" si="16"/>
        <v>-3.4513315610279482E-3</v>
      </c>
      <c r="H1032" s="15"/>
    </row>
    <row r="1033" spans="1:8" x14ac:dyDescent="0.2">
      <c r="A1033" s="54">
        <v>41766</v>
      </c>
      <c r="B1033" s="35">
        <v>2.1343000000000001</v>
      </c>
      <c r="C1033" s="134">
        <f t="shared" si="16"/>
        <v>-1.1232274067486392E-3</v>
      </c>
      <c r="H1033" s="15"/>
    </row>
    <row r="1034" spans="1:8" x14ac:dyDescent="0.2">
      <c r="A1034" s="54">
        <v>41767</v>
      </c>
      <c r="B1034" s="35">
        <v>2.1366000000000001</v>
      </c>
      <c r="C1034" s="134">
        <f t="shared" si="16"/>
        <v>1.0776366958722416E-3</v>
      </c>
      <c r="H1034" s="15"/>
    </row>
    <row r="1035" spans="1:8" x14ac:dyDescent="0.2">
      <c r="A1035" s="54">
        <v>41768</v>
      </c>
      <c r="B1035" s="35">
        <v>2.1385999999999998</v>
      </c>
      <c r="C1035" s="134">
        <f t="shared" si="16"/>
        <v>9.3606664794521066E-4</v>
      </c>
      <c r="H1035" s="15"/>
    </row>
    <row r="1036" spans="1:8" x14ac:dyDescent="0.2">
      <c r="A1036" s="54">
        <v>41771</v>
      </c>
      <c r="B1036" s="35">
        <v>2.1339999999999999</v>
      </c>
      <c r="C1036" s="134">
        <f t="shared" si="16"/>
        <v>-2.1509398672028279E-3</v>
      </c>
      <c r="H1036" s="15"/>
    </row>
    <row r="1037" spans="1:8" x14ac:dyDescent="0.2">
      <c r="A1037" s="54">
        <v>41772</v>
      </c>
      <c r="B1037" s="35">
        <v>2.1233</v>
      </c>
      <c r="C1037" s="134">
        <f t="shared" si="16"/>
        <v>-5.0140581068416346E-3</v>
      </c>
      <c r="H1037" s="15"/>
    </row>
    <row r="1038" spans="1:8" x14ac:dyDescent="0.2">
      <c r="A1038" s="54">
        <v>41773</v>
      </c>
      <c r="B1038" s="35">
        <v>2.1193</v>
      </c>
      <c r="C1038" s="134">
        <f t="shared" si="16"/>
        <v>-1.8838600291998242E-3</v>
      </c>
      <c r="H1038" s="15"/>
    </row>
    <row r="1039" spans="1:8" x14ac:dyDescent="0.2">
      <c r="A1039" s="54">
        <v>41774</v>
      </c>
      <c r="B1039" s="35">
        <v>2.1193</v>
      </c>
      <c r="C1039" s="134">
        <f t="shared" si="16"/>
        <v>0</v>
      </c>
      <c r="H1039" s="15"/>
    </row>
    <row r="1040" spans="1:8" x14ac:dyDescent="0.2">
      <c r="A1040" s="54">
        <v>41775</v>
      </c>
      <c r="B1040" s="35">
        <v>2.0899000000000001</v>
      </c>
      <c r="C1040" s="134">
        <f t="shared" si="16"/>
        <v>-1.3872505072429542E-2</v>
      </c>
      <c r="H1040" s="15"/>
    </row>
    <row r="1041" spans="1:8" x14ac:dyDescent="0.2">
      <c r="A1041" s="54">
        <v>41778</v>
      </c>
      <c r="B1041" s="35">
        <v>2.0979999999999999</v>
      </c>
      <c r="C1041" s="134">
        <f t="shared" si="16"/>
        <v>3.8757835303122601E-3</v>
      </c>
      <c r="H1041" s="15"/>
    </row>
    <row r="1042" spans="1:8" x14ac:dyDescent="0.2">
      <c r="A1042" s="54">
        <v>41779</v>
      </c>
      <c r="B1042" s="35">
        <v>2.1042999999999998</v>
      </c>
      <c r="C1042" s="134">
        <f t="shared" si="16"/>
        <v>3.0028598665394757E-3</v>
      </c>
      <c r="H1042" s="15"/>
    </row>
    <row r="1043" spans="1:8" x14ac:dyDescent="0.2">
      <c r="A1043" s="54">
        <v>41780</v>
      </c>
      <c r="B1043" s="35">
        <v>2.1063000000000001</v>
      </c>
      <c r="C1043" s="134">
        <f t="shared" si="16"/>
        <v>9.504348239319782E-4</v>
      </c>
      <c r="G1043" s="22"/>
      <c r="H1043" s="15"/>
    </row>
    <row r="1044" spans="1:8" x14ac:dyDescent="0.2">
      <c r="A1044" s="54">
        <v>41781</v>
      </c>
      <c r="B1044" s="35">
        <v>2.1122999999999998</v>
      </c>
      <c r="C1044" s="134">
        <f t="shared" si="16"/>
        <v>2.8485970659448689E-3</v>
      </c>
      <c r="G1044" s="22"/>
      <c r="H1044" s="15"/>
    </row>
    <row r="1045" spans="1:8" x14ac:dyDescent="0.2">
      <c r="A1045" s="54">
        <v>41782</v>
      </c>
      <c r="B1045" s="35">
        <v>2.1141000000000001</v>
      </c>
      <c r="C1045" s="134">
        <f t="shared" si="16"/>
        <v>8.5215168299979105E-4</v>
      </c>
      <c r="G1045" s="22"/>
      <c r="H1045" s="15"/>
    </row>
    <row r="1046" spans="1:8" x14ac:dyDescent="0.2">
      <c r="A1046" s="54">
        <v>41785</v>
      </c>
      <c r="B1046" s="35">
        <v>2.1223000000000001</v>
      </c>
      <c r="C1046" s="134">
        <f t="shared" si="16"/>
        <v>3.8787190766755852E-3</v>
      </c>
      <c r="G1046" s="22"/>
      <c r="H1046" s="15"/>
    </row>
    <row r="1047" spans="1:8" x14ac:dyDescent="0.2">
      <c r="A1047" s="54">
        <v>41786</v>
      </c>
      <c r="B1047" s="35">
        <v>2.1230000000000002</v>
      </c>
      <c r="C1047" s="134">
        <f t="shared" si="16"/>
        <v>3.2983084389592854E-4</v>
      </c>
      <c r="G1047" s="22"/>
      <c r="H1047" s="15"/>
    </row>
    <row r="1048" spans="1:8" x14ac:dyDescent="0.2">
      <c r="A1048" s="54">
        <v>41787</v>
      </c>
      <c r="B1048" s="35">
        <v>2.1282000000000001</v>
      </c>
      <c r="C1048" s="134">
        <f t="shared" si="16"/>
        <v>2.4493641073950467E-3</v>
      </c>
      <c r="H1048" s="15"/>
    </row>
    <row r="1049" spans="1:8" x14ac:dyDescent="0.2">
      <c r="A1049" s="54">
        <v>41788</v>
      </c>
      <c r="B1049" s="35">
        <v>2.1366999999999998</v>
      </c>
      <c r="C1049" s="134">
        <f t="shared" si="16"/>
        <v>3.9939855276758252E-3</v>
      </c>
      <c r="H1049" s="15"/>
    </row>
    <row r="1050" spans="1:8" x14ac:dyDescent="0.2">
      <c r="A1050" s="54">
        <v>41789</v>
      </c>
      <c r="B1050" s="35">
        <v>2.1436999999999999</v>
      </c>
      <c r="C1050" s="134">
        <f t="shared" si="16"/>
        <v>3.2760799363504844E-3</v>
      </c>
      <c r="H1050" s="15"/>
    </row>
    <row r="1051" spans="1:8" x14ac:dyDescent="0.2">
      <c r="A1051" s="54">
        <v>41792</v>
      </c>
      <c r="B1051" s="35">
        <v>2.1547000000000001</v>
      </c>
      <c r="C1051" s="134">
        <f t="shared" si="16"/>
        <v>5.1313150160936516E-3</v>
      </c>
      <c r="H1051" s="15"/>
    </row>
    <row r="1052" spans="1:8" x14ac:dyDescent="0.2">
      <c r="A1052" s="54">
        <v>41793</v>
      </c>
      <c r="B1052" s="35">
        <v>2.1705000000000001</v>
      </c>
      <c r="C1052" s="134">
        <f t="shared" si="16"/>
        <v>7.3328073513714287E-3</v>
      </c>
      <c r="H1052" s="15"/>
    </row>
    <row r="1053" spans="1:8" x14ac:dyDescent="0.2">
      <c r="A1053" s="54">
        <v>41794</v>
      </c>
      <c r="B1053" s="35">
        <v>2.1791</v>
      </c>
      <c r="C1053" s="134">
        <f t="shared" si="16"/>
        <v>3.9622206864777798E-3</v>
      </c>
      <c r="H1053" s="15"/>
    </row>
    <row r="1054" spans="1:8" x14ac:dyDescent="0.2">
      <c r="A1054" s="54">
        <v>41795</v>
      </c>
      <c r="B1054" s="35">
        <v>2.1818</v>
      </c>
      <c r="C1054" s="134">
        <f t="shared" si="16"/>
        <v>1.2390436418705519E-3</v>
      </c>
      <c r="H1054" s="15"/>
    </row>
    <row r="1055" spans="1:8" x14ac:dyDescent="0.2">
      <c r="A1055" s="54">
        <v>41796</v>
      </c>
      <c r="B1055" s="35">
        <v>2.1844000000000001</v>
      </c>
      <c r="C1055" s="134">
        <f t="shared" si="16"/>
        <v>1.1916765973050136E-3</v>
      </c>
      <c r="H1055" s="15"/>
    </row>
    <row r="1056" spans="1:8" x14ac:dyDescent="0.2">
      <c r="A1056" s="54">
        <v>41799</v>
      </c>
      <c r="B1056" s="35">
        <v>2.198</v>
      </c>
      <c r="C1056" s="134">
        <f t="shared" si="16"/>
        <v>6.2259659403038903E-3</v>
      </c>
      <c r="H1056" s="15"/>
    </row>
    <row r="1057" spans="1:8" x14ac:dyDescent="0.2">
      <c r="A1057" s="54">
        <v>41800</v>
      </c>
      <c r="B1057" s="35">
        <v>2.2134</v>
      </c>
      <c r="C1057" s="134">
        <f t="shared" si="16"/>
        <v>7.0063694267517018E-3</v>
      </c>
      <c r="H1057" s="15"/>
    </row>
    <row r="1058" spans="1:8" x14ac:dyDescent="0.2">
      <c r="A1058" s="54">
        <v>41801</v>
      </c>
      <c r="B1058" s="35">
        <v>2.2216999999999998</v>
      </c>
      <c r="C1058" s="134">
        <f t="shared" si="16"/>
        <v>3.7498870515946248E-3</v>
      </c>
      <c r="H1058" s="15"/>
    </row>
    <row r="1059" spans="1:8" x14ac:dyDescent="0.2">
      <c r="A1059" s="54">
        <v>41802</v>
      </c>
      <c r="B1059" s="35">
        <v>2.2271000000000001</v>
      </c>
      <c r="C1059" s="134">
        <f t="shared" si="16"/>
        <v>2.4305711842285138E-3</v>
      </c>
      <c r="H1059" s="15"/>
    </row>
    <row r="1060" spans="1:8" x14ac:dyDescent="0.2">
      <c r="A1060" s="54">
        <v>41803</v>
      </c>
      <c r="B1060" s="35">
        <v>2.2307000000000001</v>
      </c>
      <c r="C1060" s="134">
        <f t="shared" si="16"/>
        <v>1.6164518881056633E-3</v>
      </c>
      <c r="H1060" s="15"/>
    </row>
    <row r="1061" spans="1:8" x14ac:dyDescent="0.2">
      <c r="A1061" s="54">
        <v>41806</v>
      </c>
      <c r="B1061" s="35">
        <v>2.2448000000000001</v>
      </c>
      <c r="C1061" s="134">
        <f t="shared" si="16"/>
        <v>6.3208858205945351E-3</v>
      </c>
      <c r="H1061" s="15"/>
    </row>
    <row r="1062" spans="1:8" x14ac:dyDescent="0.2">
      <c r="A1062" s="54">
        <v>41807</v>
      </c>
      <c r="B1062" s="35">
        <v>2.2559</v>
      </c>
      <c r="C1062" s="134">
        <f t="shared" si="16"/>
        <v>4.9447612259443385E-3</v>
      </c>
    </row>
    <row r="1063" spans="1:8" x14ac:dyDescent="0.2">
      <c r="A1063" s="54">
        <v>41808</v>
      </c>
      <c r="B1063" s="35">
        <v>2.2669000000000001</v>
      </c>
      <c r="C1063" s="134">
        <f t="shared" si="16"/>
        <v>4.8761026641253036E-3</v>
      </c>
      <c r="H1063" s="15"/>
    </row>
    <row r="1064" spans="1:8" x14ac:dyDescent="0.2">
      <c r="A1064" s="54">
        <v>41810</v>
      </c>
      <c r="B1064" s="35">
        <v>2.2652999999999999</v>
      </c>
      <c r="C1064" s="134">
        <f t="shared" si="16"/>
        <v>-7.0580969606082178E-4</v>
      </c>
      <c r="H1064" s="15"/>
    </row>
    <row r="1065" spans="1:8" x14ac:dyDescent="0.2">
      <c r="A1065" s="54">
        <v>41813</v>
      </c>
      <c r="B1065" s="35">
        <v>2.2662</v>
      </c>
      <c r="C1065" s="134">
        <f t="shared" si="16"/>
        <v>3.9729837107671528E-4</v>
      </c>
      <c r="H1065" s="15"/>
    </row>
    <row r="1066" spans="1:8" x14ac:dyDescent="0.2">
      <c r="A1066" s="54">
        <v>41814</v>
      </c>
      <c r="B1066" s="35">
        <v>2.2679</v>
      </c>
      <c r="C1066" s="134">
        <f t="shared" si="16"/>
        <v>7.5015444356196781E-4</v>
      </c>
      <c r="H1066" s="15"/>
    </row>
    <row r="1067" spans="1:8" x14ac:dyDescent="0.2">
      <c r="A1067" s="54">
        <v>41815</v>
      </c>
      <c r="B1067" s="35">
        <v>2.2603</v>
      </c>
      <c r="C1067" s="134">
        <f t="shared" si="16"/>
        <v>-3.3511177741523124E-3</v>
      </c>
      <c r="H1067" s="15"/>
    </row>
    <row r="1068" spans="1:8" x14ac:dyDescent="0.2">
      <c r="A1068" s="54">
        <v>41816</v>
      </c>
      <c r="B1068" s="35">
        <v>2.2603</v>
      </c>
      <c r="C1068" s="134">
        <f t="shared" si="16"/>
        <v>0</v>
      </c>
    </row>
    <row r="1069" spans="1:8" x14ac:dyDescent="0.2">
      <c r="A1069" s="54">
        <v>41817</v>
      </c>
      <c r="B1069" s="35">
        <v>2.2603</v>
      </c>
      <c r="C1069" s="134">
        <f t="shared" si="16"/>
        <v>0</v>
      </c>
      <c r="H1069" s="15"/>
    </row>
    <row r="1070" spans="1:8" x14ac:dyDescent="0.2">
      <c r="A1070" s="54">
        <v>41820</v>
      </c>
      <c r="B1070" s="35">
        <v>2.2694000000000001</v>
      </c>
      <c r="C1070" s="134">
        <f t="shared" si="16"/>
        <v>4.0260142458965475E-3</v>
      </c>
    </row>
    <row r="1071" spans="1:8" x14ac:dyDescent="0.2">
      <c r="A1071" s="54">
        <v>41821</v>
      </c>
      <c r="B1071" s="35">
        <v>2.2843</v>
      </c>
      <c r="C1071" s="134">
        <f t="shared" si="16"/>
        <v>6.5656120560499964E-3</v>
      </c>
      <c r="H1071" s="15"/>
    </row>
    <row r="1072" spans="1:8" x14ac:dyDescent="0.2">
      <c r="A1072" s="54">
        <v>41822</v>
      </c>
      <c r="B1072" s="35">
        <v>2.2808000000000002</v>
      </c>
      <c r="C1072" s="134">
        <f t="shared" si="16"/>
        <v>-1.5321980475418995E-3</v>
      </c>
      <c r="H1072" s="15"/>
    </row>
    <row r="1073" spans="1:8" x14ac:dyDescent="0.2">
      <c r="A1073" s="54">
        <v>41823</v>
      </c>
      <c r="B1073" s="35">
        <v>2.2841999999999998</v>
      </c>
      <c r="C1073" s="134">
        <f t="shared" si="16"/>
        <v>1.4907050157837443E-3</v>
      </c>
      <c r="G1073" s="22"/>
      <c r="H1073" s="15"/>
    </row>
    <row r="1074" spans="1:8" x14ac:dyDescent="0.2">
      <c r="A1074" s="54">
        <v>41824</v>
      </c>
      <c r="B1074" s="35">
        <v>2.2841999999999998</v>
      </c>
      <c r="C1074" s="134">
        <f t="shared" si="16"/>
        <v>0</v>
      </c>
      <c r="G1074" s="22"/>
      <c r="H1074" s="15"/>
    </row>
    <row r="1075" spans="1:8" x14ac:dyDescent="0.2">
      <c r="A1075" s="54">
        <v>41827</v>
      </c>
      <c r="B1075" s="35">
        <v>2.2915999999999999</v>
      </c>
      <c r="C1075" s="134">
        <f t="shared" si="16"/>
        <v>3.2396462656509861E-3</v>
      </c>
      <c r="G1075" s="22"/>
      <c r="H1075" s="15"/>
    </row>
    <row r="1076" spans="1:8" x14ac:dyDescent="0.2">
      <c r="A1076" s="54">
        <v>41828</v>
      </c>
      <c r="B1076" s="35">
        <v>2.2932999999999999</v>
      </c>
      <c r="C1076" s="134">
        <f t="shared" si="16"/>
        <v>7.4183976261132933E-4</v>
      </c>
      <c r="G1076" s="22"/>
      <c r="H1076" s="15"/>
    </row>
    <row r="1077" spans="1:8" x14ac:dyDescent="0.2">
      <c r="A1077" s="54">
        <v>41830</v>
      </c>
      <c r="B1077" s="35">
        <v>2.2919</v>
      </c>
      <c r="C1077" s="134">
        <f t="shared" si="16"/>
        <v>-6.1047398944746867E-4</v>
      </c>
      <c r="G1077" s="22"/>
      <c r="H1077" s="15"/>
    </row>
    <row r="1078" spans="1:8" x14ac:dyDescent="0.2">
      <c r="A1078" s="54">
        <v>41831</v>
      </c>
      <c r="B1078" s="35">
        <v>2.2978999999999998</v>
      </c>
      <c r="C1078" s="134">
        <f t="shared" si="16"/>
        <v>2.617915266809101E-3</v>
      </c>
      <c r="H1078" s="15"/>
    </row>
    <row r="1079" spans="1:8" x14ac:dyDescent="0.2">
      <c r="A1079" s="54">
        <v>41834</v>
      </c>
      <c r="B1079" s="35">
        <v>2.2968000000000002</v>
      </c>
      <c r="C1079" s="134">
        <f t="shared" si="16"/>
        <v>-4.7869794159871581E-4</v>
      </c>
      <c r="H1079" s="15"/>
    </row>
    <row r="1080" spans="1:8" x14ac:dyDescent="0.2">
      <c r="A1080" s="54">
        <v>41835</v>
      </c>
      <c r="B1080" s="35">
        <v>2.2980999999999998</v>
      </c>
      <c r="C1080" s="134">
        <f t="shared" si="16"/>
        <v>5.6600487634961283E-4</v>
      </c>
      <c r="H1080" s="15"/>
    </row>
    <row r="1081" spans="1:8" x14ac:dyDescent="0.2">
      <c r="A1081" s="54">
        <v>41836</v>
      </c>
      <c r="B1081" s="35">
        <v>2.3003</v>
      </c>
      <c r="C1081" s="134">
        <f t="shared" si="16"/>
        <v>9.5731256255171537E-4</v>
      </c>
      <c r="H1081" s="15"/>
    </row>
    <row r="1082" spans="1:8" x14ac:dyDescent="0.2">
      <c r="A1082" s="54">
        <v>41837</v>
      </c>
      <c r="B1082" s="35">
        <v>2.2972999999999999</v>
      </c>
      <c r="C1082" s="134">
        <f t="shared" si="16"/>
        <v>-1.30417771595015E-3</v>
      </c>
      <c r="H1082" s="15"/>
    </row>
    <row r="1083" spans="1:8" x14ac:dyDescent="0.2">
      <c r="A1083" s="54">
        <v>41838</v>
      </c>
      <c r="B1083" s="35">
        <v>2.2947000000000002</v>
      </c>
      <c r="C1083" s="134">
        <f t="shared" si="16"/>
        <v>-1.131763374395911E-3</v>
      </c>
      <c r="H1083" s="15"/>
    </row>
    <row r="1084" spans="1:8" x14ac:dyDescent="0.2">
      <c r="A1084" s="54">
        <v>41841</v>
      </c>
      <c r="B1084" s="35">
        <v>2.2989000000000002</v>
      </c>
      <c r="C1084" s="134">
        <f t="shared" si="16"/>
        <v>1.8303046149823476E-3</v>
      </c>
      <c r="H1084" s="15"/>
    </row>
    <row r="1085" spans="1:8" x14ac:dyDescent="0.2">
      <c r="A1085" s="54">
        <v>41842</v>
      </c>
      <c r="B1085" s="35">
        <v>2.3033000000000001</v>
      </c>
      <c r="C1085" s="134">
        <f t="shared" si="16"/>
        <v>1.913958849884656E-3</v>
      </c>
      <c r="H1085" s="15"/>
    </row>
    <row r="1086" spans="1:8" x14ac:dyDescent="0.2">
      <c r="A1086" s="54">
        <v>41843</v>
      </c>
      <c r="B1086" s="35">
        <v>2.3092000000000001</v>
      </c>
      <c r="C1086" s="134">
        <f t="shared" si="16"/>
        <v>2.5615421351974366E-3</v>
      </c>
      <c r="H1086" s="15"/>
    </row>
    <row r="1087" spans="1:8" x14ac:dyDescent="0.2">
      <c r="A1087" s="54">
        <v>41844</v>
      </c>
      <c r="B1087" s="35">
        <v>2.3126000000000002</v>
      </c>
      <c r="C1087" s="134">
        <f t="shared" si="16"/>
        <v>1.4723713840292252E-3</v>
      </c>
      <c r="H1087" s="15"/>
    </row>
    <row r="1088" spans="1:8" x14ac:dyDescent="0.2">
      <c r="A1088" s="54">
        <v>41845</v>
      </c>
      <c r="B1088" s="35">
        <v>2.3178000000000001</v>
      </c>
      <c r="C1088" s="134">
        <f t="shared" si="16"/>
        <v>2.2485514139929386E-3</v>
      </c>
      <c r="H1088" s="15"/>
    </row>
    <row r="1089" spans="1:8" x14ac:dyDescent="0.2">
      <c r="A1089" s="54">
        <v>41848</v>
      </c>
      <c r="B1089" s="35">
        <v>2.3151000000000002</v>
      </c>
      <c r="C1089" s="134">
        <f t="shared" si="16"/>
        <v>-1.1648977478643241E-3</v>
      </c>
      <c r="H1089" s="15"/>
    </row>
    <row r="1090" spans="1:8" x14ac:dyDescent="0.2">
      <c r="A1090" s="54">
        <v>41849</v>
      </c>
      <c r="B1090" s="35">
        <v>2.3166000000000002</v>
      </c>
      <c r="C1090" s="134">
        <f t="shared" si="16"/>
        <v>6.4792017623438447E-4</v>
      </c>
      <c r="H1090" s="15"/>
    </row>
    <row r="1091" spans="1:8" x14ac:dyDescent="0.2">
      <c r="A1091" s="54">
        <v>41850</v>
      </c>
      <c r="B1091" s="35">
        <v>2.323</v>
      </c>
      <c r="C1091" s="134">
        <f t="shared" si="16"/>
        <v>2.7626694293358955E-3</v>
      </c>
      <c r="H1091" s="15"/>
    </row>
    <row r="1092" spans="1:8" x14ac:dyDescent="0.2">
      <c r="A1092" s="54">
        <v>41851</v>
      </c>
      <c r="B1092" s="35">
        <v>2.3252000000000002</v>
      </c>
      <c r="C1092" s="134">
        <f t="shared" si="16"/>
        <v>9.4705122686189469E-4</v>
      </c>
      <c r="H1092" s="15"/>
    </row>
    <row r="1093" spans="1:8" x14ac:dyDescent="0.2">
      <c r="A1093" s="54">
        <v>41852</v>
      </c>
      <c r="B1093" s="35">
        <v>2.3216000000000001</v>
      </c>
      <c r="C1093" s="134">
        <f t="shared" si="16"/>
        <v>-1.5482539136418838E-3</v>
      </c>
      <c r="H1093" s="15"/>
    </row>
    <row r="1094" spans="1:8" x14ac:dyDescent="0.2">
      <c r="A1094" s="54">
        <v>41855</v>
      </c>
      <c r="B1094" s="35">
        <v>2.3250000000000002</v>
      </c>
      <c r="C1094" s="134">
        <f t="shared" si="16"/>
        <v>1.4645072363888012E-3</v>
      </c>
      <c r="H1094" s="15"/>
    </row>
    <row r="1095" spans="1:8" x14ac:dyDescent="0.2">
      <c r="A1095" s="54">
        <v>41856</v>
      </c>
      <c r="B1095" s="35">
        <v>2.3249</v>
      </c>
      <c r="C1095" s="134">
        <f t="shared" ref="C1095:C1158" si="17">B1095/B1094 - 1</f>
        <v>-4.3010752688310561E-5</v>
      </c>
      <c r="H1095" s="15"/>
    </row>
    <row r="1096" spans="1:8" x14ac:dyDescent="0.2">
      <c r="A1096" s="54">
        <v>41857</v>
      </c>
      <c r="B1096" s="35">
        <v>2.3201000000000001</v>
      </c>
      <c r="C1096" s="134">
        <f t="shared" si="17"/>
        <v>-2.064604929244207E-3</v>
      </c>
      <c r="H1096" s="15"/>
    </row>
    <row r="1097" spans="1:8" x14ac:dyDescent="0.2">
      <c r="A1097" s="54">
        <v>41858</v>
      </c>
      <c r="B1097" s="35">
        <v>2.3353000000000002</v>
      </c>
      <c r="C1097" s="134">
        <f t="shared" si="17"/>
        <v>6.5514417482006593E-3</v>
      </c>
      <c r="H1097" s="15"/>
    </row>
    <row r="1098" spans="1:8" x14ac:dyDescent="0.2">
      <c r="A1098" s="54">
        <v>41859</v>
      </c>
      <c r="B1098" s="35">
        <v>2.3517000000000001</v>
      </c>
      <c r="C1098" s="134">
        <f t="shared" si="17"/>
        <v>7.0226523358882798E-3</v>
      </c>
      <c r="H1098" s="15"/>
    </row>
    <row r="1099" spans="1:8" x14ac:dyDescent="0.2">
      <c r="A1099" s="54">
        <v>41862</v>
      </c>
      <c r="B1099" s="35">
        <v>2.3729</v>
      </c>
      <c r="C1099" s="134">
        <f t="shared" si="17"/>
        <v>9.0147552834118905E-3</v>
      </c>
      <c r="H1099" s="15"/>
    </row>
    <row r="1100" spans="1:8" x14ac:dyDescent="0.2">
      <c r="A1100" s="54">
        <v>41863</v>
      </c>
      <c r="B1100" s="35">
        <v>2.3809</v>
      </c>
      <c r="C1100" s="134">
        <f t="shared" si="17"/>
        <v>3.3714020818407242E-3</v>
      </c>
      <c r="H1100" s="15"/>
    </row>
    <row r="1101" spans="1:8" x14ac:dyDescent="0.2">
      <c r="A1101" s="54">
        <v>41864</v>
      </c>
      <c r="B1101" s="35">
        <v>2.3855</v>
      </c>
      <c r="C1101" s="134">
        <f t="shared" si="17"/>
        <v>1.9320425049351719E-3</v>
      </c>
      <c r="H1101" s="15"/>
    </row>
    <row r="1102" spans="1:8" x14ac:dyDescent="0.2">
      <c r="A1102" s="54">
        <v>41865</v>
      </c>
      <c r="B1102" s="35">
        <v>2.3855</v>
      </c>
      <c r="C1102" s="134">
        <f t="shared" si="17"/>
        <v>0</v>
      </c>
      <c r="H1102" s="15"/>
    </row>
    <row r="1103" spans="1:8" x14ac:dyDescent="0.2">
      <c r="A1103" s="54">
        <v>41866</v>
      </c>
      <c r="B1103" s="35">
        <v>2.3854000000000002</v>
      </c>
      <c r="C1103" s="134">
        <f t="shared" si="17"/>
        <v>-4.1919932928013992E-5</v>
      </c>
      <c r="H1103" s="15"/>
    </row>
    <row r="1104" spans="1:8" x14ac:dyDescent="0.2">
      <c r="A1104" s="54">
        <v>41869</v>
      </c>
      <c r="B1104" s="35">
        <v>2.3929999999999998</v>
      </c>
      <c r="C1104" s="134">
        <f t="shared" si="17"/>
        <v>3.186048461473856E-3</v>
      </c>
      <c r="H1104" s="15"/>
    </row>
    <row r="1105" spans="1:8" x14ac:dyDescent="0.2">
      <c r="A1105" s="54">
        <v>41870</v>
      </c>
      <c r="B1105" s="35">
        <v>2.3957000000000002</v>
      </c>
      <c r="C1105" s="134">
        <f t="shared" si="17"/>
        <v>1.1282908483076781E-3</v>
      </c>
    </row>
    <row r="1106" spans="1:8" x14ac:dyDescent="0.2">
      <c r="A1106" s="54">
        <v>41871</v>
      </c>
      <c r="B1106" s="35">
        <v>2.3860000000000001</v>
      </c>
      <c r="C1106" s="134">
        <f t="shared" si="17"/>
        <v>-4.0489209834286832E-3</v>
      </c>
      <c r="D1106" s="9"/>
      <c r="H1106" s="15"/>
    </row>
    <row r="1107" spans="1:8" x14ac:dyDescent="0.2">
      <c r="A1107" s="54">
        <v>41872</v>
      </c>
      <c r="B1107" s="35">
        <v>2.3820999999999999</v>
      </c>
      <c r="C1107" s="134">
        <f t="shared" si="17"/>
        <v>-1.6345347862531945E-3</v>
      </c>
    </row>
    <row r="1108" spans="1:8" x14ac:dyDescent="0.2">
      <c r="A1108" s="54">
        <v>41873</v>
      </c>
      <c r="B1108" s="35">
        <v>2.3849999999999998</v>
      </c>
      <c r="C1108" s="134">
        <f t="shared" si="17"/>
        <v>1.217413206834328E-3</v>
      </c>
      <c r="F1108" s="22"/>
      <c r="H1108" s="15"/>
    </row>
    <row r="1109" spans="1:8" x14ac:dyDescent="0.2">
      <c r="A1109" s="54">
        <v>41876</v>
      </c>
      <c r="B1109" s="35">
        <v>2.3950999999999998</v>
      </c>
      <c r="C1109" s="134">
        <f t="shared" si="17"/>
        <v>4.2348008385744151E-3</v>
      </c>
      <c r="F1109" s="22"/>
      <c r="H1109" s="15"/>
    </row>
    <row r="1110" spans="1:8" x14ac:dyDescent="0.2">
      <c r="A1110" s="54">
        <v>41877</v>
      </c>
      <c r="B1110" s="35">
        <v>2.4093</v>
      </c>
      <c r="C1110" s="134">
        <f t="shared" si="17"/>
        <v>5.9287712412843252E-3</v>
      </c>
      <c r="F1110" s="22"/>
      <c r="H1110" s="15"/>
    </row>
    <row r="1111" spans="1:8" x14ac:dyDescent="0.2">
      <c r="A1111" s="54">
        <v>41878</v>
      </c>
      <c r="B1111" s="35">
        <v>2.4068000000000001</v>
      </c>
      <c r="C1111" s="134">
        <f t="shared" si="17"/>
        <v>-1.0376457892333768E-3</v>
      </c>
      <c r="F1111" s="22"/>
      <c r="H1111" s="15"/>
    </row>
    <row r="1112" spans="1:8" x14ac:dyDescent="0.2">
      <c r="A1112" s="54">
        <v>41879</v>
      </c>
      <c r="B1112" s="35">
        <v>2.4091</v>
      </c>
      <c r="C1112" s="134">
        <f t="shared" si="17"/>
        <v>9.5562572710661264E-4</v>
      </c>
      <c r="F1112" s="22"/>
      <c r="H1112" s="15"/>
    </row>
    <row r="1113" spans="1:8" x14ac:dyDescent="0.2">
      <c r="A1113" s="54">
        <v>41880</v>
      </c>
      <c r="B1113" s="35">
        <v>2.4119999999999999</v>
      </c>
      <c r="C1113" s="134">
        <f t="shared" si="17"/>
        <v>1.2037690423809533E-3</v>
      </c>
      <c r="H1113" s="15"/>
    </row>
    <row r="1114" spans="1:8" x14ac:dyDescent="0.2">
      <c r="A1114" s="54">
        <v>41883</v>
      </c>
      <c r="B1114" s="35">
        <v>2.4152</v>
      </c>
      <c r="C1114" s="134">
        <f t="shared" si="17"/>
        <v>1.3266998341625591E-3</v>
      </c>
      <c r="H1114" s="15"/>
    </row>
    <row r="1115" spans="1:8" x14ac:dyDescent="0.2">
      <c r="A1115" s="54">
        <v>41884</v>
      </c>
      <c r="B1115" s="35">
        <v>2.4133</v>
      </c>
      <c r="C1115" s="134">
        <f t="shared" si="17"/>
        <v>-7.8668433256046111E-4</v>
      </c>
      <c r="H1115" s="15"/>
    </row>
    <row r="1116" spans="1:8" x14ac:dyDescent="0.2">
      <c r="A1116" s="54">
        <v>41885</v>
      </c>
      <c r="B1116" s="35">
        <v>2.4123000000000001</v>
      </c>
      <c r="C1116" s="134">
        <f t="shared" si="17"/>
        <v>-4.1437036423153106E-4</v>
      </c>
      <c r="H1116" s="15"/>
    </row>
    <row r="1117" spans="1:8" x14ac:dyDescent="0.2">
      <c r="A1117" s="54">
        <v>41886</v>
      </c>
      <c r="B1117" s="35">
        <v>2.4129999999999998</v>
      </c>
      <c r="C1117" s="134">
        <f t="shared" si="17"/>
        <v>2.9017949674581267E-4</v>
      </c>
      <c r="H1117" s="15"/>
    </row>
    <row r="1118" spans="1:8" x14ac:dyDescent="0.2">
      <c r="A1118" s="54">
        <v>41887</v>
      </c>
      <c r="B1118" s="35">
        <v>2.4135</v>
      </c>
      <c r="C1118" s="134">
        <f t="shared" si="17"/>
        <v>2.0721094073783419E-4</v>
      </c>
      <c r="H1118" s="15"/>
    </row>
    <row r="1119" spans="1:8" x14ac:dyDescent="0.2">
      <c r="A1119" s="54">
        <v>41890</v>
      </c>
      <c r="B1119" s="35">
        <v>2.4007000000000001</v>
      </c>
      <c r="C1119" s="134">
        <f t="shared" si="17"/>
        <v>-5.3035011394240161E-3</v>
      </c>
      <c r="H1119" s="15"/>
    </row>
    <row r="1120" spans="1:8" x14ac:dyDescent="0.2">
      <c r="A1120" s="54">
        <v>41891</v>
      </c>
      <c r="B1120" s="35">
        <v>2.4028999999999998</v>
      </c>
      <c r="C1120" s="134">
        <f t="shared" si="17"/>
        <v>9.1639938351306682E-4</v>
      </c>
      <c r="H1120" s="15"/>
    </row>
    <row r="1121" spans="1:8" x14ac:dyDescent="0.2">
      <c r="A1121" s="54">
        <v>41892</v>
      </c>
      <c r="B1121" s="35">
        <v>2.391</v>
      </c>
      <c r="C1121" s="134">
        <f t="shared" si="17"/>
        <v>-4.9523492446625905E-3</v>
      </c>
      <c r="H1121" s="15"/>
    </row>
    <row r="1122" spans="1:8" x14ac:dyDescent="0.2">
      <c r="A1122" s="54">
        <v>41893</v>
      </c>
      <c r="B1122" s="35">
        <v>2.3731</v>
      </c>
      <c r="C1122" s="134">
        <f t="shared" si="17"/>
        <v>-7.4864073609368642E-3</v>
      </c>
      <c r="H1122" s="15"/>
    </row>
    <row r="1123" spans="1:8" x14ac:dyDescent="0.2">
      <c r="A1123" s="54">
        <v>41894</v>
      </c>
      <c r="B1123" s="35">
        <v>2.3691</v>
      </c>
      <c r="C1123" s="134">
        <f t="shared" si="17"/>
        <v>-1.6855589734945386E-3</v>
      </c>
      <c r="F1123" s="22"/>
      <c r="H1123" s="15"/>
    </row>
    <row r="1124" spans="1:8" x14ac:dyDescent="0.2">
      <c r="A1124" s="54">
        <v>41897</v>
      </c>
      <c r="B1124" s="35">
        <v>2.3658000000000001</v>
      </c>
      <c r="C1124" s="134">
        <f t="shared" si="17"/>
        <v>-1.3929340255792733E-3</v>
      </c>
      <c r="F1124" s="22"/>
      <c r="H1124" s="15"/>
    </row>
    <row r="1125" spans="1:8" x14ac:dyDescent="0.2">
      <c r="A1125" s="54">
        <v>41898</v>
      </c>
      <c r="B1125" s="35">
        <v>2.3584000000000001</v>
      </c>
      <c r="C1125" s="134">
        <f t="shared" si="17"/>
        <v>-3.1279059937442399E-3</v>
      </c>
      <c r="F1125" s="22"/>
      <c r="H1125" s="15"/>
    </row>
    <row r="1126" spans="1:8" x14ac:dyDescent="0.2">
      <c r="A1126" s="54">
        <v>41899</v>
      </c>
      <c r="B1126" s="35">
        <v>2.3515999999999999</v>
      </c>
      <c r="C1126" s="134">
        <f t="shared" si="17"/>
        <v>-2.8833107191317264E-3</v>
      </c>
      <c r="F1126" s="22"/>
      <c r="H1126" s="15"/>
    </row>
    <row r="1127" spans="1:8" x14ac:dyDescent="0.2">
      <c r="A1127" s="54">
        <v>41900</v>
      </c>
      <c r="B1127" s="35">
        <v>2.3466</v>
      </c>
      <c r="C1127" s="134">
        <f t="shared" si="17"/>
        <v>-2.1262119408061997E-3</v>
      </c>
      <c r="F1127" s="22"/>
      <c r="H1127" s="15"/>
    </row>
    <row r="1128" spans="1:8" x14ac:dyDescent="0.2">
      <c r="A1128" s="54">
        <v>41901</v>
      </c>
      <c r="B1128" s="35">
        <v>2.3466</v>
      </c>
      <c r="C1128" s="134">
        <f t="shared" si="17"/>
        <v>0</v>
      </c>
      <c r="H1128" s="15"/>
    </row>
    <row r="1129" spans="1:8" x14ac:dyDescent="0.2">
      <c r="A1129" s="54">
        <v>41904</v>
      </c>
      <c r="B1129" s="35">
        <v>2.3349000000000002</v>
      </c>
      <c r="C1129" s="134">
        <f t="shared" si="17"/>
        <v>-4.9859371004857822E-3</v>
      </c>
      <c r="H1129" s="15"/>
    </row>
    <row r="1130" spans="1:8" x14ac:dyDescent="0.2">
      <c r="A1130" s="54">
        <v>41905</v>
      </c>
      <c r="B1130" s="35">
        <v>2.3298000000000001</v>
      </c>
      <c r="C1130" s="134">
        <f t="shared" si="17"/>
        <v>-2.1842477193884102E-3</v>
      </c>
      <c r="H1130" s="15"/>
    </row>
    <row r="1131" spans="1:8" x14ac:dyDescent="0.2">
      <c r="A1131" s="54">
        <v>41906</v>
      </c>
      <c r="B1131" s="35">
        <v>2.3121999999999998</v>
      </c>
      <c r="C1131" s="134">
        <f t="shared" si="17"/>
        <v>-7.5542965061380363E-3</v>
      </c>
      <c r="H1131" s="15"/>
    </row>
    <row r="1132" spans="1:8" x14ac:dyDescent="0.2">
      <c r="A1132" s="54">
        <v>41907</v>
      </c>
      <c r="B1132" s="35">
        <v>2.3048000000000002</v>
      </c>
      <c r="C1132" s="134">
        <f t="shared" si="17"/>
        <v>-3.2004151889973853E-3</v>
      </c>
      <c r="H1132" s="15"/>
    </row>
    <row r="1133" spans="1:8" x14ac:dyDescent="0.2">
      <c r="A1133" s="54">
        <v>41908</v>
      </c>
      <c r="B1133" s="35">
        <v>2.3048000000000002</v>
      </c>
      <c r="C1133" s="134">
        <f t="shared" si="17"/>
        <v>0</v>
      </c>
      <c r="H1133" s="15"/>
    </row>
    <row r="1134" spans="1:8" x14ac:dyDescent="0.2">
      <c r="A1134" s="54">
        <v>41911</v>
      </c>
      <c r="B1134" s="35">
        <v>2.2982</v>
      </c>
      <c r="C1134" s="134">
        <f t="shared" si="17"/>
        <v>-2.8635890315863444E-3</v>
      </c>
      <c r="H1134" s="15"/>
    </row>
    <row r="1135" spans="1:8" x14ac:dyDescent="0.2">
      <c r="A1135" s="54">
        <v>41912</v>
      </c>
      <c r="B1135" s="35">
        <v>2.2982</v>
      </c>
      <c r="C1135" s="134">
        <f t="shared" si="17"/>
        <v>0</v>
      </c>
      <c r="H1135" s="15"/>
    </row>
    <row r="1136" spans="1:8" x14ac:dyDescent="0.2">
      <c r="A1136" s="54">
        <v>41913</v>
      </c>
      <c r="B1136" s="35">
        <v>2.3006000000000002</v>
      </c>
      <c r="C1136" s="134">
        <f t="shared" si="17"/>
        <v>1.0442955356366745E-3</v>
      </c>
      <c r="H1136" s="15"/>
    </row>
    <row r="1137" spans="1:8" x14ac:dyDescent="0.2">
      <c r="A1137" s="54">
        <v>41914</v>
      </c>
      <c r="B1137" s="35">
        <v>2.2570000000000001</v>
      </c>
      <c r="C1137" s="134">
        <f t="shared" si="17"/>
        <v>-1.8951577849256718E-2</v>
      </c>
      <c r="H1137" s="15"/>
    </row>
    <row r="1138" spans="1:8" x14ac:dyDescent="0.2">
      <c r="A1138" s="54">
        <v>41915</v>
      </c>
      <c r="B1138" s="35">
        <v>2.2456999999999998</v>
      </c>
      <c r="C1138" s="134">
        <f t="shared" si="17"/>
        <v>-5.0066459902526894E-3</v>
      </c>
      <c r="H1138" s="15"/>
    </row>
    <row r="1139" spans="1:8" x14ac:dyDescent="0.2">
      <c r="A1139" s="54">
        <v>41918</v>
      </c>
      <c r="B1139" s="35">
        <v>2.2193999999999998</v>
      </c>
      <c r="C1139" s="134">
        <f t="shared" si="17"/>
        <v>-1.1711270427928966E-2</v>
      </c>
      <c r="H1139" s="15"/>
    </row>
    <row r="1140" spans="1:8" x14ac:dyDescent="0.2">
      <c r="A1140" s="54">
        <v>41919</v>
      </c>
      <c r="B1140" s="35">
        <v>2.1993</v>
      </c>
      <c r="C1140" s="134">
        <f t="shared" si="17"/>
        <v>-9.0565017572316053E-3</v>
      </c>
      <c r="H1140" s="15"/>
    </row>
    <row r="1141" spans="1:8" x14ac:dyDescent="0.2">
      <c r="A1141" s="54">
        <v>41920</v>
      </c>
      <c r="B1141" s="35">
        <v>2.1739999999999999</v>
      </c>
      <c r="C1141" s="134">
        <f t="shared" si="17"/>
        <v>-1.1503660255535952E-2</v>
      </c>
      <c r="H1141" s="15"/>
    </row>
    <row r="1142" spans="1:8" x14ac:dyDescent="0.2">
      <c r="A1142" s="54">
        <v>41921</v>
      </c>
      <c r="B1142" s="35">
        <v>2.1528999999999998</v>
      </c>
      <c r="C1142" s="134">
        <f t="shared" si="17"/>
        <v>-9.7056117755290883E-3</v>
      </c>
      <c r="H1142" s="15"/>
    </row>
    <row r="1143" spans="1:8" x14ac:dyDescent="0.2">
      <c r="A1143" s="54">
        <v>41922</v>
      </c>
      <c r="B1143" s="35">
        <v>2.1528999999999998</v>
      </c>
      <c r="C1143" s="134">
        <f t="shared" si="17"/>
        <v>0</v>
      </c>
      <c r="H1143" s="15"/>
    </row>
    <row r="1144" spans="1:8" x14ac:dyDescent="0.2">
      <c r="A1144" s="54">
        <v>41925</v>
      </c>
      <c r="B1144" s="35">
        <v>2.1456</v>
      </c>
      <c r="C1144" s="134">
        <f t="shared" si="17"/>
        <v>-3.3907752334060293E-3</v>
      </c>
      <c r="H1144" s="15"/>
    </row>
    <row r="1145" spans="1:8" x14ac:dyDescent="0.2">
      <c r="A1145" s="54">
        <v>41926</v>
      </c>
      <c r="B1145" s="35">
        <v>2.1377999999999999</v>
      </c>
      <c r="C1145" s="134">
        <f t="shared" si="17"/>
        <v>-3.6353467561521802E-3</v>
      </c>
      <c r="H1145" s="15"/>
    </row>
    <row r="1146" spans="1:8" x14ac:dyDescent="0.2">
      <c r="A1146" s="54">
        <v>41927</v>
      </c>
      <c r="B1146" s="35">
        <v>2.1118999999999999</v>
      </c>
      <c r="C1146" s="134">
        <f t="shared" si="17"/>
        <v>-1.2115258677144691E-2</v>
      </c>
      <c r="H1146" s="15"/>
    </row>
    <row r="1147" spans="1:8" x14ac:dyDescent="0.2">
      <c r="A1147" s="54">
        <v>41928</v>
      </c>
      <c r="B1147" s="35">
        <v>2.1040000000000001</v>
      </c>
      <c r="C1147" s="134">
        <f t="shared" si="17"/>
        <v>-3.7407074198587686E-3</v>
      </c>
      <c r="H1147" s="15"/>
    </row>
    <row r="1148" spans="1:8" x14ac:dyDescent="0.2">
      <c r="A1148" s="54">
        <v>41929</v>
      </c>
      <c r="B1148" s="35">
        <v>2.0981999999999998</v>
      </c>
      <c r="C1148" s="134">
        <f t="shared" si="17"/>
        <v>-2.7566539923955524E-3</v>
      </c>
      <c r="H1148" s="15"/>
    </row>
    <row r="1149" spans="1:8" x14ac:dyDescent="0.2">
      <c r="A1149" s="54">
        <v>41932</v>
      </c>
      <c r="B1149" s="35">
        <v>2.0962999999999998</v>
      </c>
      <c r="C1149" s="134">
        <f t="shared" si="17"/>
        <v>-9.0553808025928273E-4</v>
      </c>
      <c r="H1149" s="15"/>
    </row>
    <row r="1150" spans="1:8" x14ac:dyDescent="0.2">
      <c r="A1150" s="54">
        <v>41933</v>
      </c>
      <c r="B1150" s="35">
        <v>2.0886999999999998</v>
      </c>
      <c r="C1150" s="134">
        <f t="shared" si="17"/>
        <v>-3.6254352907504339E-3</v>
      </c>
      <c r="H1150" s="15"/>
    </row>
    <row r="1151" spans="1:8" x14ac:dyDescent="0.2">
      <c r="A1151" s="54">
        <v>41934</v>
      </c>
      <c r="B1151" s="35">
        <v>2.0802</v>
      </c>
      <c r="C1151" s="134">
        <f t="shared" si="17"/>
        <v>-4.0695169244026053E-3</v>
      </c>
      <c r="H1151" s="15"/>
    </row>
    <row r="1152" spans="1:8" x14ac:dyDescent="0.2">
      <c r="A1152" s="54">
        <v>41935</v>
      </c>
      <c r="B1152" s="35">
        <v>2.0750000000000002</v>
      </c>
      <c r="C1152" s="134">
        <f t="shared" si="17"/>
        <v>-2.4997596384962462E-3</v>
      </c>
      <c r="H1152" s="15"/>
    </row>
    <row r="1153" spans="1:8" x14ac:dyDescent="0.2">
      <c r="A1153" s="54">
        <v>41936</v>
      </c>
      <c r="B1153" s="35">
        <v>2.0714000000000001</v>
      </c>
      <c r="C1153" s="134">
        <f t="shared" si="17"/>
        <v>-1.7349397590361582E-3</v>
      </c>
      <c r="H1153" s="15"/>
    </row>
    <row r="1154" spans="1:8" x14ac:dyDescent="0.2">
      <c r="A1154" s="54">
        <v>41939</v>
      </c>
      <c r="B1154" s="35">
        <v>2.0537999999999998</v>
      </c>
      <c r="C1154" s="134">
        <f t="shared" si="17"/>
        <v>-8.4966689195714595E-3</v>
      </c>
      <c r="H1154" s="15"/>
    </row>
    <row r="1155" spans="1:8" x14ac:dyDescent="0.2">
      <c r="A1155" s="54">
        <v>41940</v>
      </c>
      <c r="B1155" s="35">
        <v>2.0366</v>
      </c>
      <c r="C1155" s="134">
        <f t="shared" si="17"/>
        <v>-8.3747200311616865E-3</v>
      </c>
      <c r="H1155" s="15"/>
    </row>
    <row r="1156" spans="1:8" x14ac:dyDescent="0.2">
      <c r="A1156" s="54">
        <v>41941</v>
      </c>
      <c r="B1156" s="35">
        <v>2.0185</v>
      </c>
      <c r="C1156" s="134">
        <f t="shared" si="17"/>
        <v>-8.8873612884219355E-3</v>
      </c>
      <c r="H1156" s="15"/>
    </row>
    <row r="1157" spans="1:8" x14ac:dyDescent="0.2">
      <c r="A1157" s="54">
        <v>41942</v>
      </c>
      <c r="B1157" s="35">
        <v>2.0150999999999999</v>
      </c>
      <c r="C1157" s="134">
        <f t="shared" si="17"/>
        <v>-1.684419123111236E-3</v>
      </c>
      <c r="H1157" s="15"/>
    </row>
    <row r="1158" spans="1:8" x14ac:dyDescent="0.2">
      <c r="A1158" s="54">
        <v>41943</v>
      </c>
      <c r="B1158" s="35">
        <v>2.0141</v>
      </c>
      <c r="C1158" s="134">
        <f t="shared" si="17"/>
        <v>-4.9625328767799459E-4</v>
      </c>
      <c r="H1158" s="15"/>
    </row>
    <row r="1159" spans="1:8" x14ac:dyDescent="0.2">
      <c r="A1159" s="54">
        <v>41946</v>
      </c>
      <c r="B1159" s="35">
        <v>2.0104000000000002</v>
      </c>
      <c r="C1159" s="134">
        <f t="shared" ref="C1159:C1222" si="18">B1159/B1158 - 1</f>
        <v>-1.8370488059181733E-3</v>
      </c>
      <c r="H1159" s="15"/>
    </row>
    <row r="1160" spans="1:8" x14ac:dyDescent="0.2">
      <c r="A1160" s="54">
        <v>41947</v>
      </c>
      <c r="B1160" s="35">
        <v>2.0076000000000001</v>
      </c>
      <c r="C1160" s="134">
        <f t="shared" si="18"/>
        <v>-1.3927576601672209E-3</v>
      </c>
      <c r="H1160" s="15"/>
    </row>
    <row r="1161" spans="1:8" x14ac:dyDescent="0.2">
      <c r="A1161" s="54">
        <v>41948</v>
      </c>
      <c r="B1161" s="35">
        <v>2.0061</v>
      </c>
      <c r="C1161" s="134">
        <f t="shared" si="18"/>
        <v>-7.471607890018328E-4</v>
      </c>
      <c r="H1161" s="15"/>
    </row>
    <row r="1162" spans="1:8" x14ac:dyDescent="0.2">
      <c r="A1162" s="54">
        <v>41949</v>
      </c>
      <c r="B1162" s="35">
        <v>2.0061</v>
      </c>
      <c r="C1162" s="134">
        <f t="shared" si="18"/>
        <v>0</v>
      </c>
      <c r="H1162" s="15"/>
    </row>
    <row r="1163" spans="1:8" x14ac:dyDescent="0.2">
      <c r="A1163" s="54">
        <v>41950</v>
      </c>
      <c r="B1163" s="35">
        <v>2.0061</v>
      </c>
      <c r="C1163" s="134">
        <f t="shared" si="18"/>
        <v>0</v>
      </c>
      <c r="F1163" s="22"/>
      <c r="H1163" s="15"/>
    </row>
    <row r="1164" spans="1:8" x14ac:dyDescent="0.2">
      <c r="A1164" s="54">
        <v>41953</v>
      </c>
      <c r="B1164" s="35">
        <v>2.0055000000000001</v>
      </c>
      <c r="C1164" s="134">
        <f t="shared" si="18"/>
        <v>-2.9908778226406252E-4</v>
      </c>
      <c r="F1164" s="22"/>
      <c r="H1164" s="15"/>
    </row>
    <row r="1165" spans="1:8" x14ac:dyDescent="0.2">
      <c r="A1165" s="54">
        <v>41954</v>
      </c>
      <c r="B1165" s="35">
        <v>1.9962</v>
      </c>
      <c r="C1165" s="134">
        <f t="shared" si="18"/>
        <v>-4.6372475691848214E-3</v>
      </c>
      <c r="F1165" s="22"/>
      <c r="H1165" s="15"/>
    </row>
    <row r="1166" spans="1:8" x14ac:dyDescent="0.2">
      <c r="A1166" s="54">
        <v>41955</v>
      </c>
      <c r="B1166" s="35">
        <v>1.9931000000000001</v>
      </c>
      <c r="C1166" s="134">
        <f t="shared" si="18"/>
        <v>-1.5529506061516818E-3</v>
      </c>
      <c r="F1166" s="22"/>
      <c r="H1166" s="15"/>
    </row>
    <row r="1167" spans="1:8" x14ac:dyDescent="0.2">
      <c r="A1167" s="54">
        <v>41956</v>
      </c>
      <c r="B1167" s="35">
        <v>1.9906999999999999</v>
      </c>
      <c r="C1167" s="134">
        <f t="shared" si="18"/>
        <v>-1.2041543324470272E-3</v>
      </c>
      <c r="F1167" s="22"/>
      <c r="H1167" s="15"/>
    </row>
    <row r="1168" spans="1:8" x14ac:dyDescent="0.2">
      <c r="A1168" s="54">
        <v>41957</v>
      </c>
      <c r="B1168" s="35">
        <v>1.9882</v>
      </c>
      <c r="C1168" s="134">
        <f t="shared" si="18"/>
        <v>-1.2558396543929096E-3</v>
      </c>
      <c r="H1168" s="15"/>
    </row>
    <row r="1169" spans="1:8" x14ac:dyDescent="0.2">
      <c r="A1169" s="54">
        <v>41960</v>
      </c>
      <c r="B1169" s="35">
        <v>1.9858</v>
      </c>
      <c r="C1169" s="134">
        <f t="shared" si="18"/>
        <v>-1.2071220199174615E-3</v>
      </c>
      <c r="H1169" s="15"/>
    </row>
    <row r="1170" spans="1:8" x14ac:dyDescent="0.2">
      <c r="A1170" s="54">
        <v>41961</v>
      </c>
      <c r="B1170" s="35">
        <v>1.9802999999999999</v>
      </c>
      <c r="C1170" s="134">
        <f t="shared" si="18"/>
        <v>-2.7696646187934659E-3</v>
      </c>
      <c r="H1170" s="15"/>
    </row>
    <row r="1171" spans="1:8" x14ac:dyDescent="0.2">
      <c r="A1171" s="54">
        <v>41962</v>
      </c>
      <c r="B1171" s="35">
        <v>1.9776</v>
      </c>
      <c r="C1171" s="134">
        <f t="shared" si="18"/>
        <v>-1.3634297833661213E-3</v>
      </c>
      <c r="H1171" s="15"/>
    </row>
    <row r="1172" spans="1:8" x14ac:dyDescent="0.2">
      <c r="A1172" s="54">
        <v>41963</v>
      </c>
      <c r="B1172" s="35">
        <v>1.9766999999999999</v>
      </c>
      <c r="C1172" s="134">
        <f t="shared" si="18"/>
        <v>-4.5509708737867527E-4</v>
      </c>
      <c r="H1172" s="15"/>
    </row>
    <row r="1173" spans="1:8" x14ac:dyDescent="0.2">
      <c r="A1173" s="54">
        <v>41964</v>
      </c>
      <c r="B1173" s="35">
        <v>1.9736</v>
      </c>
      <c r="C1173" s="134">
        <f t="shared" si="18"/>
        <v>-1.5682703495724093E-3</v>
      </c>
      <c r="G1173" s="22"/>
      <c r="H1173" s="15"/>
    </row>
    <row r="1174" spans="1:8" x14ac:dyDescent="0.2">
      <c r="A1174" s="54">
        <v>41967</v>
      </c>
      <c r="B1174" s="35">
        <v>1.9682999999999999</v>
      </c>
      <c r="C1174" s="134">
        <f t="shared" si="18"/>
        <v>-2.6854479124442943E-3</v>
      </c>
      <c r="G1174" s="22"/>
      <c r="H1174" s="15"/>
    </row>
    <row r="1175" spans="1:8" x14ac:dyDescent="0.2">
      <c r="A1175" s="54">
        <v>41968</v>
      </c>
      <c r="B1175" s="35">
        <v>1.9682999999999999</v>
      </c>
      <c r="C1175" s="134">
        <f t="shared" si="18"/>
        <v>0</v>
      </c>
      <c r="G1175" s="22"/>
      <c r="H1175" s="15"/>
    </row>
    <row r="1176" spans="1:8" x14ac:dyDescent="0.2">
      <c r="A1176" s="54">
        <v>41969</v>
      </c>
      <c r="B1176" s="35">
        <v>1.9493</v>
      </c>
      <c r="C1176" s="134">
        <f t="shared" si="18"/>
        <v>-9.6530000508051605E-3</v>
      </c>
      <c r="G1176" s="22"/>
      <c r="H1176" s="15"/>
    </row>
    <row r="1177" spans="1:8" x14ac:dyDescent="0.2">
      <c r="A1177" s="54">
        <v>41970</v>
      </c>
      <c r="B1177" s="35">
        <v>1.9415</v>
      </c>
      <c r="C1177" s="134">
        <f t="shared" si="18"/>
        <v>-4.0014364130713798E-3</v>
      </c>
      <c r="G1177" s="22"/>
      <c r="H1177" s="15"/>
    </row>
    <row r="1178" spans="1:8" x14ac:dyDescent="0.2">
      <c r="A1178" s="54">
        <v>41971</v>
      </c>
      <c r="B1178" s="35">
        <v>1.9283999999999999</v>
      </c>
      <c r="C1178" s="134">
        <f t="shared" si="18"/>
        <v>-6.74736028843681E-3</v>
      </c>
      <c r="F1178" s="22"/>
      <c r="H1178" s="15"/>
    </row>
    <row r="1179" spans="1:8" x14ac:dyDescent="0.2">
      <c r="A1179" s="54">
        <v>41974</v>
      </c>
      <c r="B1179" s="35">
        <v>1.9200999999999999</v>
      </c>
      <c r="C1179" s="134">
        <f t="shared" si="18"/>
        <v>-4.3040862891515763E-3</v>
      </c>
      <c r="F1179" s="22"/>
      <c r="H1179" s="15"/>
    </row>
    <row r="1180" spans="1:8" x14ac:dyDescent="0.2">
      <c r="A1180" s="54">
        <v>41975</v>
      </c>
      <c r="B1180" s="35">
        <v>1.923</v>
      </c>
      <c r="C1180" s="134">
        <f t="shared" si="18"/>
        <v>1.5103380032290836E-3</v>
      </c>
      <c r="F1180" s="22"/>
      <c r="H1180" s="15"/>
    </row>
    <row r="1181" spans="1:8" x14ac:dyDescent="0.2">
      <c r="A1181" s="54">
        <v>41976</v>
      </c>
      <c r="B1181" s="35">
        <v>1.9236</v>
      </c>
      <c r="C1181" s="134">
        <f t="shared" si="18"/>
        <v>3.1201248049916863E-4</v>
      </c>
      <c r="F1181" s="22"/>
      <c r="H1181" s="15"/>
    </row>
    <row r="1182" spans="1:8" x14ac:dyDescent="0.2">
      <c r="A1182" s="54">
        <v>41977</v>
      </c>
      <c r="B1182" s="35">
        <v>1.9182999999999999</v>
      </c>
      <c r="C1182" s="134">
        <f t="shared" si="18"/>
        <v>-2.7552505718444475E-3</v>
      </c>
      <c r="F1182" s="22"/>
      <c r="H1182" s="15"/>
    </row>
    <row r="1183" spans="1:8" x14ac:dyDescent="0.2">
      <c r="A1183" s="54">
        <v>41978</v>
      </c>
      <c r="B1183" s="35">
        <v>1.9157</v>
      </c>
      <c r="C1183" s="134">
        <f t="shared" si="18"/>
        <v>-1.3553667309597062E-3</v>
      </c>
      <c r="H1183" s="15"/>
    </row>
    <row r="1184" spans="1:8" x14ac:dyDescent="0.2">
      <c r="A1184" s="54">
        <v>41981</v>
      </c>
      <c r="B1184" s="35">
        <v>1.9108000000000001</v>
      </c>
      <c r="C1184" s="134">
        <f t="shared" si="18"/>
        <v>-2.5578117659340593E-3</v>
      </c>
      <c r="H1184" s="15"/>
    </row>
    <row r="1185" spans="1:8" x14ac:dyDescent="0.2">
      <c r="A1185" s="54">
        <v>41982</v>
      </c>
      <c r="B1185" s="35">
        <v>1.9092</v>
      </c>
      <c r="C1185" s="134">
        <f t="shared" si="18"/>
        <v>-8.3734561440240718E-4</v>
      </c>
      <c r="H1185" s="15"/>
    </row>
    <row r="1186" spans="1:8" x14ac:dyDescent="0.2">
      <c r="A1186" s="54">
        <v>41983</v>
      </c>
      <c r="B1186" s="35">
        <v>1.9071</v>
      </c>
      <c r="C1186" s="134">
        <f t="shared" si="18"/>
        <v>-1.0999371464487373E-3</v>
      </c>
      <c r="H1186" s="15"/>
    </row>
    <row r="1187" spans="1:8" x14ac:dyDescent="0.2">
      <c r="A1187" s="54">
        <v>41984</v>
      </c>
      <c r="B1187" s="35">
        <v>1.903</v>
      </c>
      <c r="C1187" s="134">
        <f t="shared" si="18"/>
        <v>-2.1498610455665812E-3</v>
      </c>
      <c r="H1187" s="15"/>
    </row>
    <row r="1188" spans="1:8" x14ac:dyDescent="0.2">
      <c r="A1188" s="54">
        <v>41985</v>
      </c>
      <c r="B1188" s="35">
        <v>1.903</v>
      </c>
      <c r="C1188" s="134">
        <f t="shared" si="18"/>
        <v>0</v>
      </c>
      <c r="H1188" s="15"/>
    </row>
    <row r="1189" spans="1:8" x14ac:dyDescent="0.2">
      <c r="A1189" s="54">
        <v>41988</v>
      </c>
      <c r="B1189" s="35">
        <v>1.9051</v>
      </c>
      <c r="C1189" s="134">
        <f t="shared" si="18"/>
        <v>1.1035207566998384E-3</v>
      </c>
      <c r="H1189" s="15"/>
    </row>
    <row r="1190" spans="1:8" x14ac:dyDescent="0.2">
      <c r="A1190" s="54">
        <v>41989</v>
      </c>
      <c r="B1190" s="35">
        <v>1.903</v>
      </c>
      <c r="C1190" s="134">
        <f t="shared" si="18"/>
        <v>-1.1023043409794653E-3</v>
      </c>
      <c r="H1190" s="15"/>
    </row>
    <row r="1191" spans="1:8" x14ac:dyDescent="0.2">
      <c r="A1191" s="54">
        <v>41990</v>
      </c>
      <c r="B1191" s="35">
        <v>1.8917999999999999</v>
      </c>
      <c r="C1191" s="134">
        <f t="shared" si="18"/>
        <v>-5.8854440357331006E-3</v>
      </c>
      <c r="H1191" s="15"/>
    </row>
    <row r="1192" spans="1:8" x14ac:dyDescent="0.2">
      <c r="A1192" s="54">
        <v>41991</v>
      </c>
      <c r="B1192" s="35">
        <v>1.8817999999999999</v>
      </c>
      <c r="C1192" s="134">
        <f t="shared" si="18"/>
        <v>-5.2859710328787557E-3</v>
      </c>
      <c r="H1192" s="15"/>
    </row>
    <row r="1193" spans="1:8" x14ac:dyDescent="0.2">
      <c r="A1193" s="54">
        <v>41992</v>
      </c>
      <c r="B1193" s="35">
        <v>1.8678999999999999</v>
      </c>
      <c r="C1193" s="134">
        <f t="shared" si="18"/>
        <v>-7.3865447975343113E-3</v>
      </c>
      <c r="H1193" s="15"/>
    </row>
    <row r="1194" spans="1:8" x14ac:dyDescent="0.2">
      <c r="A1194" s="55">
        <v>41995</v>
      </c>
      <c r="B1194" s="35">
        <v>1.8676999999999999</v>
      </c>
      <c r="C1194" s="134">
        <f t="shared" si="18"/>
        <v>-1.0707211306815179E-4</v>
      </c>
      <c r="H1194" s="15"/>
    </row>
    <row r="1195" spans="1:8" x14ac:dyDescent="0.2">
      <c r="A1195" s="55">
        <v>41996</v>
      </c>
      <c r="B1195" s="35">
        <v>1.8675999999999999</v>
      </c>
      <c r="C1195" s="134">
        <f t="shared" si="18"/>
        <v>-5.3541789366562398E-5</v>
      </c>
      <c r="H1195" s="15"/>
    </row>
    <row r="1196" spans="1:8" x14ac:dyDescent="0.2">
      <c r="A1196" s="55">
        <v>41999</v>
      </c>
      <c r="B1196" s="35">
        <v>1.8694999999999999</v>
      </c>
      <c r="C1196" s="134">
        <f t="shared" si="18"/>
        <v>1.0173484686228917E-3</v>
      </c>
      <c r="H1196" s="15"/>
    </row>
    <row r="1197" spans="1:8" x14ac:dyDescent="0.2">
      <c r="A1197" s="55">
        <v>42002</v>
      </c>
      <c r="B1197" s="35">
        <v>1.869</v>
      </c>
      <c r="C1197" s="134">
        <f t="shared" si="18"/>
        <v>-2.6745119015780805E-4</v>
      </c>
      <c r="H1197" s="15"/>
    </row>
    <row r="1198" spans="1:8" x14ac:dyDescent="0.2">
      <c r="A1198" s="55">
        <v>42003</v>
      </c>
      <c r="B1198" s="35">
        <v>1.8681000000000001</v>
      </c>
      <c r="C1198" s="134">
        <f t="shared" si="18"/>
        <v>-4.8154093097907413E-4</v>
      </c>
      <c r="F1198" s="22"/>
      <c r="H1198" s="15"/>
    </row>
    <row r="1199" spans="1:8" x14ac:dyDescent="0.2">
      <c r="A1199" s="55">
        <v>42006</v>
      </c>
      <c r="B1199" s="35">
        <v>1.8621000000000001</v>
      </c>
      <c r="C1199" s="134">
        <f t="shared" si="18"/>
        <v>-3.2118194957443391E-3</v>
      </c>
      <c r="F1199" s="22"/>
      <c r="H1199" s="15"/>
    </row>
    <row r="1200" spans="1:8" x14ac:dyDescent="0.2">
      <c r="A1200" s="54">
        <v>42009</v>
      </c>
      <c r="B1200" s="35">
        <v>1.8472999999999999</v>
      </c>
      <c r="C1200" s="134">
        <f t="shared" si="18"/>
        <v>-7.9480156812201663E-3</v>
      </c>
      <c r="F1200" s="22"/>
      <c r="H1200" s="15"/>
    </row>
    <row r="1201" spans="1:8" x14ac:dyDescent="0.2">
      <c r="A1201" s="54">
        <v>42010</v>
      </c>
      <c r="B1201" s="35">
        <v>1.8342000000000001</v>
      </c>
      <c r="C1201" s="134">
        <f t="shared" si="18"/>
        <v>-7.0914307367508922E-3</v>
      </c>
      <c r="F1201" s="22"/>
      <c r="H1201" s="15"/>
    </row>
    <row r="1202" spans="1:8" x14ac:dyDescent="0.2">
      <c r="A1202" s="54">
        <v>42011</v>
      </c>
      <c r="B1202" s="35">
        <v>1.8242</v>
      </c>
      <c r="C1202" s="134">
        <f t="shared" si="18"/>
        <v>-5.4519681605059711E-3</v>
      </c>
      <c r="F1202" s="22"/>
      <c r="H1202" s="15"/>
    </row>
    <row r="1203" spans="1:8" x14ac:dyDescent="0.2">
      <c r="A1203" s="54">
        <v>42012</v>
      </c>
      <c r="B1203" s="35">
        <v>1.8203</v>
      </c>
      <c r="C1203" s="134">
        <f t="shared" si="18"/>
        <v>-2.137923473303327E-3</v>
      </c>
      <c r="H1203" s="15"/>
    </row>
    <row r="1204" spans="1:8" x14ac:dyDescent="0.2">
      <c r="A1204" s="54">
        <v>42013</v>
      </c>
      <c r="B1204" s="35">
        <v>1.8091999999999999</v>
      </c>
      <c r="C1204" s="134">
        <f t="shared" si="18"/>
        <v>-6.0978959512169029E-3</v>
      </c>
      <c r="H1204" s="15"/>
    </row>
    <row r="1205" spans="1:8" x14ac:dyDescent="0.2">
      <c r="A1205" s="54">
        <v>42016</v>
      </c>
      <c r="B1205" s="35">
        <v>1.8041</v>
      </c>
      <c r="C1205" s="134">
        <f t="shared" si="18"/>
        <v>-2.8189254919300799E-3</v>
      </c>
      <c r="H1205" s="15"/>
    </row>
    <row r="1206" spans="1:8" x14ac:dyDescent="0.2">
      <c r="A1206" s="54">
        <v>42017</v>
      </c>
      <c r="B1206" s="35">
        <v>1.7932999999999999</v>
      </c>
      <c r="C1206" s="134">
        <f t="shared" si="18"/>
        <v>-5.9863643922177801E-3</v>
      </c>
      <c r="H1206" s="15"/>
    </row>
    <row r="1207" spans="1:8" x14ac:dyDescent="0.2">
      <c r="A1207" s="54">
        <v>42018</v>
      </c>
      <c r="B1207" s="35">
        <v>1.7928999999999999</v>
      </c>
      <c r="C1207" s="134">
        <f t="shared" si="18"/>
        <v>-2.2305247309428733E-4</v>
      </c>
      <c r="H1207" s="15"/>
    </row>
    <row r="1208" spans="1:8" x14ac:dyDescent="0.2">
      <c r="A1208" s="54">
        <v>42019</v>
      </c>
      <c r="B1208" s="35">
        <v>1.7937000000000001</v>
      </c>
      <c r="C1208" s="134">
        <f t="shared" si="18"/>
        <v>4.4620447319987377E-4</v>
      </c>
      <c r="H1208" s="15"/>
    </row>
    <row r="1209" spans="1:8" x14ac:dyDescent="0.2">
      <c r="A1209" s="54">
        <v>42020</v>
      </c>
      <c r="B1209" s="35">
        <v>1.7923</v>
      </c>
      <c r="C1209" s="134">
        <f t="shared" si="18"/>
        <v>-7.8050956124220416E-4</v>
      </c>
      <c r="H1209" s="15"/>
    </row>
    <row r="1210" spans="1:8" x14ac:dyDescent="0.2">
      <c r="A1210" s="54">
        <v>42023</v>
      </c>
      <c r="B1210" s="35">
        <v>1.7855000000000001</v>
      </c>
      <c r="C1210" s="134">
        <f t="shared" si="18"/>
        <v>-3.7940076996038075E-3</v>
      </c>
      <c r="H1210" s="15"/>
    </row>
    <row r="1211" spans="1:8" x14ac:dyDescent="0.2">
      <c r="A1211" s="54">
        <v>42024</v>
      </c>
      <c r="B1211" s="35">
        <v>1.7803</v>
      </c>
      <c r="C1211" s="134">
        <f t="shared" si="18"/>
        <v>-2.9123494819378593E-3</v>
      </c>
      <c r="H1211" s="15"/>
    </row>
    <row r="1212" spans="1:8" x14ac:dyDescent="0.2">
      <c r="A1212" s="54">
        <v>42025</v>
      </c>
      <c r="B1212" s="35">
        <v>1.7805</v>
      </c>
      <c r="C1212" s="134">
        <f t="shared" si="18"/>
        <v>1.1234061675002849E-4</v>
      </c>
      <c r="H1212" s="15"/>
    </row>
    <row r="1213" spans="1:8" x14ac:dyDescent="0.2">
      <c r="A1213" s="54">
        <v>42026</v>
      </c>
      <c r="B1213" s="35">
        <v>1.7685999999999999</v>
      </c>
      <c r="C1213" s="134">
        <f t="shared" si="18"/>
        <v>-6.6835158663296479E-3</v>
      </c>
      <c r="H1213" s="15"/>
    </row>
    <row r="1214" spans="1:8" ht="12" x14ac:dyDescent="0.2">
      <c r="A1214" s="54">
        <v>42027</v>
      </c>
      <c r="B1214" s="56">
        <v>1.7687999999999999</v>
      </c>
      <c r="C1214" s="134">
        <f t="shared" si="18"/>
        <v>1.130837950922281E-4</v>
      </c>
      <c r="H1214" s="15"/>
    </row>
    <row r="1215" spans="1:8" x14ac:dyDescent="0.2">
      <c r="A1215" s="54">
        <v>42030</v>
      </c>
      <c r="B1215" s="35">
        <v>1.7707999999999999</v>
      </c>
      <c r="C1215" s="134">
        <f t="shared" si="18"/>
        <v>1.1307100859339059E-3</v>
      </c>
      <c r="H1215" s="15"/>
    </row>
    <row r="1216" spans="1:8" x14ac:dyDescent="0.2">
      <c r="A1216" s="54">
        <v>42031</v>
      </c>
      <c r="B1216" s="35">
        <v>1.7773000000000001</v>
      </c>
      <c r="C1216" s="134">
        <f t="shared" si="18"/>
        <v>3.670657330020477E-3</v>
      </c>
      <c r="H1216" s="15"/>
    </row>
    <row r="1217" spans="1:8" x14ac:dyDescent="0.2">
      <c r="A1217" s="54">
        <v>42032</v>
      </c>
      <c r="B1217" s="35">
        <v>1.7661</v>
      </c>
      <c r="C1217" s="134">
        <f t="shared" si="18"/>
        <v>-6.3016935801497587E-3</v>
      </c>
      <c r="H1217" s="15"/>
    </row>
    <row r="1218" spans="1:8" x14ac:dyDescent="0.2">
      <c r="A1218" s="54">
        <v>42033</v>
      </c>
      <c r="B1218" s="35">
        <v>1.7609999999999999</v>
      </c>
      <c r="C1218" s="134">
        <f t="shared" si="18"/>
        <v>-2.8877187022252615E-3</v>
      </c>
      <c r="H1218" s="15"/>
    </row>
    <row r="1219" spans="1:8" x14ac:dyDescent="0.2">
      <c r="A1219" s="54">
        <v>42034</v>
      </c>
      <c r="B1219" s="35">
        <v>1.7662</v>
      </c>
      <c r="C1219" s="134">
        <f t="shared" si="18"/>
        <v>2.9528676888133099E-3</v>
      </c>
      <c r="H1219" s="15"/>
    </row>
    <row r="1220" spans="1:8" x14ac:dyDescent="0.2">
      <c r="A1220" s="54">
        <v>42037</v>
      </c>
      <c r="B1220" s="35">
        <v>1.7598</v>
      </c>
      <c r="C1220" s="134">
        <f t="shared" si="18"/>
        <v>-3.6235986864454617E-3</v>
      </c>
      <c r="H1220" s="15"/>
    </row>
    <row r="1221" spans="1:8" x14ac:dyDescent="0.2">
      <c r="A1221" s="54">
        <v>42038</v>
      </c>
      <c r="B1221" s="35">
        <v>1.7647999999999999</v>
      </c>
      <c r="C1221" s="134">
        <f t="shared" si="18"/>
        <v>2.8412319581769818E-3</v>
      </c>
      <c r="H1221" s="15"/>
    </row>
    <row r="1222" spans="1:8" x14ac:dyDescent="0.2">
      <c r="A1222" s="54">
        <v>42039</v>
      </c>
      <c r="B1222" s="35">
        <v>1.7715000000000001</v>
      </c>
      <c r="C1222" s="134">
        <f t="shared" si="18"/>
        <v>3.7964641885765982E-3</v>
      </c>
      <c r="H1222" s="15"/>
    </row>
    <row r="1223" spans="1:8" x14ac:dyDescent="0.2">
      <c r="A1223" s="54">
        <v>42040</v>
      </c>
      <c r="B1223" s="35">
        <v>1.7814000000000001</v>
      </c>
      <c r="C1223" s="134">
        <f t="shared" ref="C1223:C1286" si="19">B1223/B1222 - 1</f>
        <v>5.5884843353091185E-3</v>
      </c>
      <c r="F1223" s="22"/>
      <c r="H1223" s="15"/>
    </row>
    <row r="1224" spans="1:8" x14ac:dyDescent="0.2">
      <c r="A1224" s="54">
        <v>42041</v>
      </c>
      <c r="B1224" s="35">
        <v>1.7894000000000001</v>
      </c>
      <c r="C1224" s="134">
        <f t="shared" si="19"/>
        <v>4.4908498933422525E-3</v>
      </c>
      <c r="F1224" s="22"/>
      <c r="H1224" s="15"/>
    </row>
    <row r="1225" spans="1:8" x14ac:dyDescent="0.2">
      <c r="A1225" s="54">
        <v>42044</v>
      </c>
      <c r="B1225" s="35">
        <v>1.7975000000000001</v>
      </c>
      <c r="C1225" s="134">
        <f t="shared" si="19"/>
        <v>4.5266569799933265E-3</v>
      </c>
      <c r="F1225" s="22"/>
      <c r="H1225" s="15"/>
    </row>
    <row r="1226" spans="1:8" x14ac:dyDescent="0.2">
      <c r="A1226" s="54">
        <v>42045</v>
      </c>
      <c r="B1226" s="35">
        <v>1.802</v>
      </c>
      <c r="C1226" s="134">
        <f t="shared" si="19"/>
        <v>2.5034770514602567E-3</v>
      </c>
      <c r="F1226" s="22"/>
      <c r="H1226" s="15"/>
    </row>
    <row r="1227" spans="1:8" x14ac:dyDescent="0.2">
      <c r="A1227" s="54">
        <v>42046</v>
      </c>
      <c r="B1227" s="57">
        <v>1.8083</v>
      </c>
      <c r="C1227" s="134">
        <f t="shared" si="19"/>
        <v>3.4961154273029926E-3</v>
      </c>
      <c r="F1227" s="22"/>
      <c r="H1227" s="15"/>
    </row>
    <row r="1228" spans="1:8" x14ac:dyDescent="0.2">
      <c r="A1228" s="54">
        <v>42047</v>
      </c>
      <c r="B1228" s="57">
        <v>1.8142</v>
      </c>
      <c r="C1228" s="134">
        <f t="shared" si="19"/>
        <v>3.2627329536027982E-3</v>
      </c>
      <c r="H1228" s="15"/>
    </row>
    <row r="1229" spans="1:8" x14ac:dyDescent="0.2">
      <c r="A1229" s="54">
        <v>42048</v>
      </c>
      <c r="B1229" s="58">
        <v>1.8160000000000001</v>
      </c>
      <c r="C1229" s="134">
        <f t="shared" si="19"/>
        <v>9.9217285856023629E-4</v>
      </c>
      <c r="H1229" s="15"/>
    </row>
    <row r="1230" spans="1:8" x14ac:dyDescent="0.2">
      <c r="A1230" s="54">
        <v>42053</v>
      </c>
      <c r="B1230" s="57">
        <v>1.8289</v>
      </c>
      <c r="C1230" s="134">
        <f t="shared" si="19"/>
        <v>7.1035242290748979E-3</v>
      </c>
      <c r="H1230" s="15"/>
    </row>
    <row r="1231" spans="1:8" x14ac:dyDescent="0.2">
      <c r="A1231" s="54">
        <v>42054</v>
      </c>
      <c r="B1231" s="35">
        <v>1.8332999999999999</v>
      </c>
      <c r="C1231" s="134">
        <f t="shared" si="19"/>
        <v>2.405817704631108E-3</v>
      </c>
      <c r="H1231" s="15"/>
    </row>
    <row r="1232" spans="1:8" x14ac:dyDescent="0.2">
      <c r="A1232" s="54">
        <v>42055</v>
      </c>
      <c r="B1232" s="35">
        <v>1.8495999999999999</v>
      </c>
      <c r="C1232" s="134">
        <f t="shared" si="19"/>
        <v>8.8910707467408923E-3</v>
      </c>
      <c r="H1232" s="15"/>
    </row>
    <row r="1233" spans="1:8" x14ac:dyDescent="0.2">
      <c r="A1233" s="54">
        <v>42058</v>
      </c>
      <c r="B1233" s="35">
        <v>1.8643000000000001</v>
      </c>
      <c r="C1233" s="134">
        <f t="shared" si="19"/>
        <v>7.9476643598617169E-3</v>
      </c>
      <c r="H1233" s="15"/>
    </row>
    <row r="1234" spans="1:8" x14ac:dyDescent="0.2">
      <c r="A1234" s="54">
        <v>42059</v>
      </c>
      <c r="B1234" s="35">
        <v>1.8783000000000001</v>
      </c>
      <c r="C1234" s="134">
        <f t="shared" si="19"/>
        <v>7.5095209998390366E-3</v>
      </c>
      <c r="H1234" s="15"/>
    </row>
    <row r="1235" spans="1:8" x14ac:dyDescent="0.2">
      <c r="A1235" s="54">
        <v>42060</v>
      </c>
      <c r="B1235" s="35">
        <v>1.8923000000000001</v>
      </c>
      <c r="C1235" s="134">
        <f t="shared" si="19"/>
        <v>7.4535484214448555E-3</v>
      </c>
      <c r="H1235" s="15"/>
    </row>
    <row r="1236" spans="1:8" x14ac:dyDescent="0.2">
      <c r="A1236" s="54">
        <v>42061</v>
      </c>
      <c r="B1236" s="35">
        <v>1.8948</v>
      </c>
      <c r="C1236" s="134">
        <f t="shared" si="19"/>
        <v>1.3211435818845096E-3</v>
      </c>
      <c r="H1236" s="15"/>
    </row>
    <row r="1237" spans="1:8" x14ac:dyDescent="0.2">
      <c r="A1237" s="54">
        <v>42062</v>
      </c>
      <c r="B1237" s="35">
        <v>1.9036</v>
      </c>
      <c r="C1237" s="134">
        <f t="shared" si="19"/>
        <v>4.6442896347897999E-3</v>
      </c>
      <c r="H1237" s="15"/>
    </row>
    <row r="1238" spans="1:8" x14ac:dyDescent="0.2">
      <c r="A1238" s="54">
        <v>42065</v>
      </c>
      <c r="B1238" s="35">
        <v>1.9198</v>
      </c>
      <c r="C1238" s="134">
        <f t="shared" si="19"/>
        <v>8.5101912166420934E-3</v>
      </c>
      <c r="H1238" s="15"/>
    </row>
    <row r="1239" spans="1:8" x14ac:dyDescent="0.2">
      <c r="A1239" s="54">
        <v>42066</v>
      </c>
      <c r="B1239" s="35">
        <v>1.9558</v>
      </c>
      <c r="C1239" s="134">
        <f t="shared" si="19"/>
        <v>1.8751953328471682E-2</v>
      </c>
      <c r="H1239" s="15"/>
    </row>
    <row r="1240" spans="1:8" x14ac:dyDescent="0.2">
      <c r="A1240" s="54">
        <v>42067</v>
      </c>
      <c r="B1240" s="35">
        <v>1.9805999999999999</v>
      </c>
      <c r="C1240" s="134">
        <f t="shared" si="19"/>
        <v>1.2680233152674081E-2</v>
      </c>
      <c r="H1240" s="15"/>
    </row>
    <row r="1241" spans="1:8" x14ac:dyDescent="0.2">
      <c r="A1241" s="54">
        <v>42068</v>
      </c>
      <c r="B1241" s="35">
        <v>1.9998</v>
      </c>
      <c r="C1241" s="134">
        <f t="shared" si="19"/>
        <v>9.6940321114813433E-3</v>
      </c>
      <c r="H1241" s="15"/>
    </row>
    <row r="1242" spans="1:8" x14ac:dyDescent="0.2">
      <c r="A1242" s="54">
        <v>42069</v>
      </c>
      <c r="B1242" s="35">
        <v>2.0217999999999998</v>
      </c>
      <c r="C1242" s="134">
        <f t="shared" si="19"/>
        <v>1.1001100110010986E-2</v>
      </c>
      <c r="H1242" s="15"/>
    </row>
    <row r="1243" spans="1:8" x14ac:dyDescent="0.2">
      <c r="A1243" s="54">
        <v>42072</v>
      </c>
      <c r="B1243" s="35">
        <v>2.0468000000000002</v>
      </c>
      <c r="C1243" s="134">
        <f t="shared" si="19"/>
        <v>1.2365219111682757E-2</v>
      </c>
      <c r="H1243" s="15"/>
    </row>
    <row r="1244" spans="1:8" x14ac:dyDescent="0.2">
      <c r="A1244" s="54">
        <v>42073</v>
      </c>
      <c r="B1244" s="35">
        <v>2.0592999999999999</v>
      </c>
      <c r="C1244" s="134">
        <f t="shared" si="19"/>
        <v>6.1070940003906671E-3</v>
      </c>
      <c r="H1244" s="15"/>
    </row>
    <row r="1245" spans="1:8" x14ac:dyDescent="0.2">
      <c r="A1245" s="54">
        <v>42074</v>
      </c>
      <c r="B1245" s="35">
        <v>2.0832000000000002</v>
      </c>
      <c r="C1245" s="134">
        <f t="shared" si="19"/>
        <v>1.1605885495071355E-2</v>
      </c>
      <c r="H1245" s="15"/>
    </row>
    <row r="1246" spans="1:8" x14ac:dyDescent="0.2">
      <c r="A1246" s="54">
        <v>42075</v>
      </c>
      <c r="B1246" s="35">
        <v>2.1048</v>
      </c>
      <c r="C1246" s="134">
        <f t="shared" si="19"/>
        <v>1.0368663594469973E-2</v>
      </c>
      <c r="H1246" s="23"/>
    </row>
    <row r="1247" spans="1:8" x14ac:dyDescent="0.2">
      <c r="A1247" s="54">
        <v>42076</v>
      </c>
      <c r="B1247" s="35">
        <v>2.1114000000000002</v>
      </c>
      <c r="C1247" s="134">
        <f t="shared" si="19"/>
        <v>3.1356898517673759E-3</v>
      </c>
      <c r="H1247" s="23"/>
    </row>
    <row r="1248" spans="1:8" x14ac:dyDescent="0.2">
      <c r="A1248" s="54">
        <v>42079</v>
      </c>
      <c r="B1248" s="35">
        <v>2.1244999999999998</v>
      </c>
      <c r="C1248" s="134">
        <f t="shared" si="19"/>
        <v>6.2044141328028157E-3</v>
      </c>
      <c r="F1248" s="9"/>
      <c r="G1248" s="9"/>
      <c r="H1248" s="15"/>
    </row>
    <row r="1249" spans="1:8" x14ac:dyDescent="0.2">
      <c r="A1249" s="54">
        <v>42080</v>
      </c>
      <c r="B1249" s="35">
        <v>2.1185</v>
      </c>
      <c r="C1249" s="134">
        <f t="shared" si="19"/>
        <v>-2.8241939279829431E-3</v>
      </c>
      <c r="F1249" s="9"/>
      <c r="G1249" s="9"/>
      <c r="H1249" s="15"/>
    </row>
    <row r="1250" spans="1:8" x14ac:dyDescent="0.2">
      <c r="A1250" s="54">
        <v>42081</v>
      </c>
      <c r="B1250" s="35">
        <v>2.1095999999999999</v>
      </c>
      <c r="C1250" s="134">
        <f t="shared" si="19"/>
        <v>-4.2010856738259328E-3</v>
      </c>
      <c r="F1250" s="9"/>
      <c r="G1250" s="9"/>
      <c r="H1250" s="23"/>
    </row>
    <row r="1251" spans="1:8" x14ac:dyDescent="0.2">
      <c r="A1251" s="54">
        <v>42082</v>
      </c>
      <c r="B1251" s="35">
        <v>2.1137999999999999</v>
      </c>
      <c r="C1251" s="134">
        <f t="shared" si="19"/>
        <v>1.9908987485779406E-3</v>
      </c>
      <c r="F1251" s="9"/>
      <c r="G1251" s="9"/>
      <c r="H1251" s="23"/>
    </row>
    <row r="1252" spans="1:8" x14ac:dyDescent="0.2">
      <c r="A1252" s="54">
        <v>42083</v>
      </c>
      <c r="B1252" s="35">
        <v>2.113</v>
      </c>
      <c r="C1252" s="134">
        <f t="shared" si="19"/>
        <v>-3.7846532311469616E-4</v>
      </c>
      <c r="F1252" s="9"/>
      <c r="G1252" s="9"/>
      <c r="H1252" s="23"/>
    </row>
    <row r="1253" spans="1:8" x14ac:dyDescent="0.2">
      <c r="A1253" s="54">
        <v>42086</v>
      </c>
      <c r="B1253" s="35">
        <v>2.1082999999999998</v>
      </c>
      <c r="C1253" s="134">
        <f t="shared" si="19"/>
        <v>-2.2243256034075731E-3</v>
      </c>
      <c r="F1253" s="9"/>
      <c r="G1253" s="9"/>
      <c r="H1253" s="15"/>
    </row>
    <row r="1254" spans="1:8" x14ac:dyDescent="0.2">
      <c r="A1254" s="54">
        <v>42087</v>
      </c>
      <c r="B1254" s="35">
        <v>2.1214</v>
      </c>
      <c r="C1254" s="134">
        <f t="shared" si="19"/>
        <v>6.2135369729166001E-3</v>
      </c>
      <c r="F1254" s="9"/>
      <c r="G1254" s="9"/>
      <c r="H1254" s="15"/>
    </row>
    <row r="1255" spans="1:8" x14ac:dyDescent="0.2">
      <c r="A1255" s="54">
        <v>42088</v>
      </c>
      <c r="B1255" s="35">
        <v>2.1255999999999999</v>
      </c>
      <c r="C1255" s="134">
        <f t="shared" si="19"/>
        <v>1.9798246441029566E-3</v>
      </c>
      <c r="F1255" s="9"/>
      <c r="G1255" s="9"/>
      <c r="H1255" s="15"/>
    </row>
    <row r="1256" spans="1:8" x14ac:dyDescent="0.2">
      <c r="A1256" s="54">
        <v>42089</v>
      </c>
      <c r="B1256" s="35">
        <v>2.1248999999999998</v>
      </c>
      <c r="C1256" s="134">
        <f t="shared" si="19"/>
        <v>-3.2931878057962383E-4</v>
      </c>
      <c r="F1256" s="9"/>
      <c r="G1256" s="9"/>
      <c r="H1256" s="15"/>
    </row>
    <row r="1257" spans="1:8" x14ac:dyDescent="0.2">
      <c r="A1257" s="54">
        <v>42090</v>
      </c>
      <c r="B1257" s="35">
        <v>2.1061999999999999</v>
      </c>
      <c r="C1257" s="134">
        <f t="shared" si="19"/>
        <v>-8.8004141371358369E-3</v>
      </c>
      <c r="F1257" s="9"/>
      <c r="G1257" s="9"/>
      <c r="H1257" s="15"/>
    </row>
    <row r="1258" spans="1:8" x14ac:dyDescent="0.2">
      <c r="A1258" s="54">
        <v>42093</v>
      </c>
      <c r="B1258" s="35">
        <v>2.1118000000000001</v>
      </c>
      <c r="C1258" s="134">
        <f t="shared" si="19"/>
        <v>2.6588168265122558E-3</v>
      </c>
      <c r="F1258" s="15"/>
      <c r="G1258" s="9"/>
      <c r="H1258" s="15"/>
    </row>
    <row r="1259" spans="1:8" x14ac:dyDescent="0.2">
      <c r="A1259" s="54">
        <v>42094</v>
      </c>
      <c r="B1259" s="35">
        <v>2.1234999999999999</v>
      </c>
      <c r="C1259" s="134">
        <f t="shared" si="19"/>
        <v>5.5402973766454089E-3</v>
      </c>
      <c r="F1259" s="15"/>
      <c r="G1259" s="9"/>
      <c r="H1259" s="15"/>
    </row>
    <row r="1260" spans="1:8" x14ac:dyDescent="0.2">
      <c r="A1260" s="54">
        <v>42095</v>
      </c>
      <c r="B1260" s="35">
        <v>2.1324000000000001</v>
      </c>
      <c r="C1260" s="134">
        <f t="shared" si="19"/>
        <v>4.1911937838474689E-3</v>
      </c>
      <c r="F1260" s="15"/>
      <c r="G1260" s="9"/>
      <c r="H1260" s="15"/>
    </row>
    <row r="1261" spans="1:8" x14ac:dyDescent="0.2">
      <c r="A1261" s="54">
        <v>42096</v>
      </c>
      <c r="B1261" s="35">
        <v>2.1337000000000002</v>
      </c>
      <c r="C1261" s="134">
        <f t="shared" si="19"/>
        <v>6.0964171825172997E-4</v>
      </c>
      <c r="F1261" s="15"/>
      <c r="G1261" s="9"/>
      <c r="H1261" s="15"/>
    </row>
    <row r="1262" spans="1:8" x14ac:dyDescent="0.2">
      <c r="A1262" s="54">
        <v>42100</v>
      </c>
      <c r="B1262" s="35">
        <v>2.1396999999999999</v>
      </c>
      <c r="C1262" s="134">
        <f t="shared" si="19"/>
        <v>2.812016684632157E-3</v>
      </c>
      <c r="F1262" s="15"/>
      <c r="G1262" s="9"/>
      <c r="H1262" s="15"/>
    </row>
    <row r="1263" spans="1:8" x14ac:dyDescent="0.2">
      <c r="A1263" s="54">
        <v>42101</v>
      </c>
      <c r="B1263" s="35">
        <v>2.1345999999999998</v>
      </c>
      <c r="C1263" s="134">
        <f t="shared" si="19"/>
        <v>-2.3835117072487089E-3</v>
      </c>
      <c r="F1263" s="9"/>
      <c r="G1263" s="9"/>
      <c r="H1263" s="15"/>
    </row>
    <row r="1264" spans="1:8" x14ac:dyDescent="0.2">
      <c r="A1264" s="54">
        <v>42102</v>
      </c>
      <c r="B1264" s="35">
        <v>2.1408999999999998</v>
      </c>
      <c r="C1264" s="134">
        <f t="shared" si="19"/>
        <v>2.9513726225054437E-3</v>
      </c>
      <c r="F1264" s="9"/>
      <c r="G1264" s="9"/>
      <c r="H1264" s="15"/>
    </row>
    <row r="1265" spans="1:8" x14ac:dyDescent="0.2">
      <c r="A1265" s="54">
        <v>42103</v>
      </c>
      <c r="B1265" s="35">
        <v>2.1421000000000001</v>
      </c>
      <c r="C1265" s="134">
        <f t="shared" si="19"/>
        <v>5.6051193423334311E-4</v>
      </c>
      <c r="F1265" s="9"/>
      <c r="G1265" s="9"/>
      <c r="H1265" s="15"/>
    </row>
    <row r="1266" spans="1:8" x14ac:dyDescent="0.2">
      <c r="A1266" s="54">
        <v>42104</v>
      </c>
      <c r="B1266" s="35">
        <v>2.1307</v>
      </c>
      <c r="C1266" s="134">
        <f t="shared" si="19"/>
        <v>-5.3218803977406193E-3</v>
      </c>
      <c r="F1266" s="9"/>
      <c r="G1266" s="9"/>
      <c r="H1266" s="15"/>
    </row>
    <row r="1267" spans="1:8" x14ac:dyDescent="0.2">
      <c r="A1267" s="54">
        <v>42107</v>
      </c>
      <c r="B1267" s="35">
        <v>2.1267</v>
      </c>
      <c r="C1267" s="134">
        <f t="shared" si="19"/>
        <v>-1.8773173135588905E-3</v>
      </c>
      <c r="F1267" s="9"/>
      <c r="G1267" s="9"/>
      <c r="H1267" s="15"/>
    </row>
    <row r="1268" spans="1:8" x14ac:dyDescent="0.2">
      <c r="A1268" s="54">
        <v>42108</v>
      </c>
      <c r="B1268" s="35">
        <v>2.1343000000000001</v>
      </c>
      <c r="C1268" s="134">
        <f t="shared" si="19"/>
        <v>3.5736116988762667E-3</v>
      </c>
      <c r="F1268" s="9"/>
      <c r="G1268" s="9"/>
      <c r="H1268" s="23"/>
    </row>
    <row r="1269" spans="1:8" x14ac:dyDescent="0.2">
      <c r="A1269" s="54">
        <v>42109</v>
      </c>
      <c r="B1269" s="35">
        <v>2.1427</v>
      </c>
      <c r="C1269" s="134">
        <f t="shared" si="19"/>
        <v>3.9357166284026412E-3</v>
      </c>
      <c r="F1269" s="9"/>
      <c r="G1269" s="9"/>
      <c r="H1269" s="23"/>
    </row>
    <row r="1270" spans="1:8" x14ac:dyDescent="0.2">
      <c r="A1270" s="54">
        <v>42110</v>
      </c>
      <c r="B1270" s="35">
        <v>2.1385999999999998</v>
      </c>
      <c r="C1270" s="134">
        <f t="shared" si="19"/>
        <v>-1.9134736547348208E-3</v>
      </c>
      <c r="F1270" s="9"/>
      <c r="G1270" s="9"/>
      <c r="H1270" s="15"/>
    </row>
    <row r="1271" spans="1:8" x14ac:dyDescent="0.2">
      <c r="A1271" s="54">
        <v>42111</v>
      </c>
      <c r="B1271" s="35">
        <v>2.1322999999999999</v>
      </c>
      <c r="C1271" s="134">
        <f t="shared" si="19"/>
        <v>-2.9458524268213271E-3</v>
      </c>
      <c r="F1271" s="9"/>
      <c r="G1271" s="9"/>
      <c r="H1271" s="15"/>
    </row>
    <row r="1272" spans="1:8" x14ac:dyDescent="0.2">
      <c r="A1272" s="54">
        <v>42114</v>
      </c>
      <c r="B1272" s="35">
        <v>2.1288</v>
      </c>
      <c r="C1272" s="134">
        <f t="shared" si="19"/>
        <v>-1.6414200628428466E-3</v>
      </c>
      <c r="F1272" s="9"/>
      <c r="G1272" s="9"/>
      <c r="H1272" s="23"/>
    </row>
    <row r="1273" spans="1:8" x14ac:dyDescent="0.2">
      <c r="A1273" s="54">
        <v>42116</v>
      </c>
      <c r="B1273" s="35">
        <v>2.1311</v>
      </c>
      <c r="C1273" s="134">
        <f t="shared" si="19"/>
        <v>1.0804208944006355E-3</v>
      </c>
      <c r="F1273" s="9"/>
      <c r="G1273" s="9"/>
      <c r="H1273" s="15"/>
    </row>
    <row r="1274" spans="1:8" x14ac:dyDescent="0.2">
      <c r="A1274" s="54">
        <v>42117</v>
      </c>
      <c r="B1274" s="35">
        <v>2.1316999999999999</v>
      </c>
      <c r="C1274" s="134">
        <f t="shared" si="19"/>
        <v>2.8154474215180691E-4</v>
      </c>
      <c r="F1274" s="9"/>
      <c r="G1274" s="9"/>
      <c r="H1274" s="15"/>
    </row>
    <row r="1275" spans="1:8" x14ac:dyDescent="0.2">
      <c r="A1275" s="54">
        <v>42118</v>
      </c>
      <c r="B1275" s="35">
        <v>2.1288</v>
      </c>
      <c r="C1275" s="134">
        <f t="shared" si="19"/>
        <v>-1.3604165689355963E-3</v>
      </c>
      <c r="F1275" s="9"/>
      <c r="G1275" s="9"/>
      <c r="H1275" s="15"/>
    </row>
    <row r="1276" spans="1:8" x14ac:dyDescent="0.2">
      <c r="A1276" s="54">
        <v>42121</v>
      </c>
      <c r="B1276" s="35">
        <v>2.1246</v>
      </c>
      <c r="C1276" s="134">
        <f t="shared" si="19"/>
        <v>-1.9729425028184311E-3</v>
      </c>
      <c r="F1276" s="9"/>
      <c r="G1276" s="9"/>
      <c r="H1276" s="15"/>
    </row>
    <row r="1277" spans="1:8" x14ac:dyDescent="0.2">
      <c r="A1277" s="54">
        <v>42122</v>
      </c>
      <c r="B1277" s="35">
        <v>2.1160000000000001</v>
      </c>
      <c r="C1277" s="134">
        <f t="shared" si="19"/>
        <v>-4.047820766261867E-3</v>
      </c>
      <c r="F1277" s="9"/>
      <c r="G1277" s="9"/>
    </row>
    <row r="1278" spans="1:8" x14ac:dyDescent="0.2">
      <c r="A1278" s="54">
        <v>42123</v>
      </c>
      <c r="B1278" s="35">
        <v>2.1156999999999999</v>
      </c>
      <c r="C1278" s="134">
        <f t="shared" si="19"/>
        <v>-1.4177693761818766E-4</v>
      </c>
      <c r="F1278" s="9"/>
      <c r="G1278" s="15"/>
    </row>
    <row r="1279" spans="1:8" x14ac:dyDescent="0.2">
      <c r="A1279" s="54">
        <v>42124</v>
      </c>
      <c r="B1279" s="35">
        <v>2.1173999999999999</v>
      </c>
      <c r="C1279" s="134">
        <f t="shared" si="19"/>
        <v>8.0351656662092097E-4</v>
      </c>
      <c r="F1279" s="9"/>
      <c r="G1279" s="15"/>
    </row>
    <row r="1280" spans="1:8" x14ac:dyDescent="0.2">
      <c r="A1280" s="55">
        <v>42128</v>
      </c>
      <c r="B1280" s="35">
        <v>2.1343999999999999</v>
      </c>
      <c r="C1280" s="134">
        <f t="shared" si="19"/>
        <v>8.0287144611315142E-3</v>
      </c>
      <c r="F1280" s="9"/>
      <c r="G1280" s="15"/>
    </row>
    <row r="1281" spans="1:8" x14ac:dyDescent="0.2">
      <c r="A1281" s="55">
        <v>42129</v>
      </c>
      <c r="B1281" s="35">
        <v>2.1475</v>
      </c>
      <c r="C1281" s="134">
        <f t="shared" si="19"/>
        <v>6.1375562218890511E-3</v>
      </c>
      <c r="F1281" s="9"/>
      <c r="G1281" s="15"/>
      <c r="H1281" s="15"/>
    </row>
    <row r="1282" spans="1:8" x14ac:dyDescent="0.2">
      <c r="A1282" s="55">
        <v>42130</v>
      </c>
      <c r="B1282" s="35">
        <v>2.1539999999999999</v>
      </c>
      <c r="C1282" s="134">
        <f t="shared" si="19"/>
        <v>3.0267753201396186E-3</v>
      </c>
      <c r="F1282" s="9"/>
      <c r="G1282" s="15"/>
      <c r="H1282" s="15"/>
    </row>
    <row r="1283" spans="1:8" x14ac:dyDescent="0.2">
      <c r="A1283" s="55">
        <v>42131</v>
      </c>
      <c r="B1283" s="35">
        <v>2.1539000000000001</v>
      </c>
      <c r="C1283" s="134">
        <f t="shared" si="19"/>
        <v>-4.6425255338822247E-5</v>
      </c>
      <c r="F1283" s="9"/>
      <c r="G1283" s="9"/>
      <c r="H1283" s="15"/>
    </row>
    <row r="1284" spans="1:8" x14ac:dyDescent="0.2">
      <c r="A1284" s="54">
        <v>42132</v>
      </c>
      <c r="B1284" s="35">
        <v>2.1515</v>
      </c>
      <c r="C1284" s="134">
        <f t="shared" si="19"/>
        <v>-1.1142578578393625E-3</v>
      </c>
      <c r="F1284" s="9"/>
      <c r="G1284" s="9"/>
      <c r="H1284" s="24"/>
    </row>
    <row r="1285" spans="1:8" x14ac:dyDescent="0.2">
      <c r="A1285" s="54">
        <v>42135</v>
      </c>
      <c r="B1285" s="35">
        <v>2.1686999999999999</v>
      </c>
      <c r="C1285" s="134">
        <f t="shared" si="19"/>
        <v>7.9944224959329624E-3</v>
      </c>
      <c r="F1285" s="9"/>
      <c r="G1285" s="9"/>
      <c r="H1285" s="15"/>
    </row>
    <row r="1286" spans="1:8" x14ac:dyDescent="0.2">
      <c r="A1286" s="54">
        <v>42136</v>
      </c>
      <c r="B1286" s="35">
        <v>2.1880999999999999</v>
      </c>
      <c r="C1286" s="134">
        <f t="shared" si="19"/>
        <v>8.9454511919584423E-3</v>
      </c>
      <c r="F1286" s="9"/>
      <c r="G1286" s="9"/>
      <c r="H1286" s="15"/>
    </row>
    <row r="1287" spans="1:8" x14ac:dyDescent="0.2">
      <c r="A1287" s="54">
        <v>42137</v>
      </c>
      <c r="B1287" s="35">
        <v>2.1955</v>
      </c>
      <c r="C1287" s="134">
        <f t="shared" ref="C1287:C1350" si="20">B1287/B1286 - 1</f>
        <v>3.3819295279009509E-3</v>
      </c>
      <c r="F1287" s="9"/>
      <c r="G1287" s="9"/>
      <c r="H1287" s="15"/>
    </row>
    <row r="1288" spans="1:8" x14ac:dyDescent="0.2">
      <c r="A1288" s="54">
        <v>42138</v>
      </c>
      <c r="B1288" s="35">
        <v>2.1941999999999999</v>
      </c>
      <c r="C1288" s="134">
        <f t="shared" si="20"/>
        <v>-5.9212024595767243E-4</v>
      </c>
      <c r="F1288" s="9"/>
      <c r="G1288" s="9"/>
      <c r="H1288" s="15"/>
    </row>
    <row r="1289" spans="1:8" x14ac:dyDescent="0.2">
      <c r="A1289" s="54">
        <v>42139</v>
      </c>
      <c r="B1289" s="35">
        <v>2.2132999999999998</v>
      </c>
      <c r="C1289" s="134">
        <f t="shared" si="20"/>
        <v>8.7047671132987059E-3</v>
      </c>
      <c r="F1289" s="9"/>
      <c r="G1289" s="9"/>
      <c r="H1289" s="15"/>
    </row>
    <row r="1290" spans="1:8" x14ac:dyDescent="0.2">
      <c r="A1290" s="54">
        <v>42142</v>
      </c>
      <c r="B1290" s="35">
        <v>2.2204999999999999</v>
      </c>
      <c r="C1290" s="134">
        <f t="shared" si="20"/>
        <v>3.2530610400760551E-3</v>
      </c>
      <c r="F1290" s="9"/>
      <c r="G1290" s="9"/>
      <c r="H1290" s="15"/>
    </row>
    <row r="1291" spans="1:8" x14ac:dyDescent="0.2">
      <c r="A1291" s="54">
        <v>42143</v>
      </c>
      <c r="B1291" s="35">
        <v>2.2355999999999998</v>
      </c>
      <c r="C1291" s="134">
        <f t="shared" si="20"/>
        <v>6.800270209412318E-3</v>
      </c>
      <c r="F1291" s="9"/>
      <c r="G1291" s="9"/>
      <c r="H1291" s="15"/>
    </row>
    <row r="1292" spans="1:8" x14ac:dyDescent="0.2">
      <c r="A1292" s="54">
        <v>42144</v>
      </c>
      <c r="B1292" s="35">
        <v>2.2507000000000001</v>
      </c>
      <c r="C1292" s="134">
        <f t="shared" si="20"/>
        <v>6.7543388799429227E-3</v>
      </c>
      <c r="F1292" s="9"/>
      <c r="G1292" s="9"/>
      <c r="H1292" s="15"/>
    </row>
    <row r="1293" spans="1:8" x14ac:dyDescent="0.2">
      <c r="A1293" s="54">
        <v>42145</v>
      </c>
      <c r="B1293" s="35">
        <v>2.266</v>
      </c>
      <c r="C1293" s="134">
        <f t="shared" si="20"/>
        <v>6.7978851024124154E-3</v>
      </c>
      <c r="F1293" s="9"/>
      <c r="G1293" s="9"/>
      <c r="H1293" s="15"/>
    </row>
    <row r="1294" spans="1:8" x14ac:dyDescent="0.2">
      <c r="A1294" s="54">
        <v>42146</v>
      </c>
      <c r="B1294" s="35">
        <v>2.2894999999999999</v>
      </c>
      <c r="C1294" s="134">
        <f t="shared" si="20"/>
        <v>1.0370697263901052E-2</v>
      </c>
      <c r="F1294" s="9"/>
      <c r="G1294" s="9"/>
      <c r="H1294" s="15"/>
    </row>
    <row r="1295" spans="1:8" x14ac:dyDescent="0.2">
      <c r="A1295" s="54">
        <v>42149</v>
      </c>
      <c r="B1295" s="35">
        <v>2.294</v>
      </c>
      <c r="C1295" s="134">
        <f t="shared" si="20"/>
        <v>1.9654946494869208E-3</v>
      </c>
      <c r="F1295" s="9"/>
      <c r="G1295" s="9"/>
      <c r="H1295" s="15"/>
    </row>
    <row r="1296" spans="1:8" x14ac:dyDescent="0.2">
      <c r="A1296" s="54">
        <v>42150</v>
      </c>
      <c r="B1296" s="35">
        <v>2.2951999999999999</v>
      </c>
      <c r="C1296" s="134">
        <f t="shared" si="20"/>
        <v>5.2310374891018085E-4</v>
      </c>
      <c r="F1296" s="9"/>
      <c r="G1296" s="9"/>
      <c r="H1296" s="15"/>
    </row>
    <row r="1297" spans="1:8" x14ac:dyDescent="0.2">
      <c r="A1297" s="54">
        <v>42151</v>
      </c>
      <c r="B1297" s="35">
        <v>2.2993999999999999</v>
      </c>
      <c r="C1297" s="134">
        <f t="shared" si="20"/>
        <v>1.8299058905542065E-3</v>
      </c>
      <c r="F1297" s="9"/>
      <c r="G1297" s="9"/>
      <c r="H1297" s="15"/>
    </row>
    <row r="1298" spans="1:8" x14ac:dyDescent="0.2">
      <c r="A1298" s="54">
        <v>42152</v>
      </c>
      <c r="B1298" s="35">
        <v>2.3347000000000002</v>
      </c>
      <c r="C1298" s="134">
        <f t="shared" si="20"/>
        <v>1.5351830912412101E-2</v>
      </c>
      <c r="F1298" s="15"/>
      <c r="G1298" s="15"/>
      <c r="H1298" s="15"/>
    </row>
    <row r="1299" spans="1:8" x14ac:dyDescent="0.2">
      <c r="A1299" s="54">
        <v>42153</v>
      </c>
      <c r="B1299" s="35">
        <v>2.3460000000000001</v>
      </c>
      <c r="C1299" s="134">
        <f t="shared" si="20"/>
        <v>4.8400222726687758E-3</v>
      </c>
      <c r="F1299" s="15"/>
      <c r="G1299" s="15"/>
      <c r="H1299" s="15"/>
    </row>
    <row r="1300" spans="1:8" x14ac:dyDescent="0.2">
      <c r="A1300" s="54">
        <v>42156</v>
      </c>
      <c r="B1300" s="35">
        <v>2.3679999999999999</v>
      </c>
      <c r="C1300" s="134">
        <f t="shared" si="20"/>
        <v>9.377664109121886E-3</v>
      </c>
      <c r="F1300" s="15"/>
      <c r="G1300" s="15"/>
      <c r="H1300" s="15"/>
    </row>
    <row r="1301" spans="1:8" x14ac:dyDescent="0.2">
      <c r="A1301" s="54">
        <v>42157</v>
      </c>
      <c r="B1301" s="35">
        <v>2.3871000000000002</v>
      </c>
      <c r="C1301" s="134">
        <f t="shared" si="20"/>
        <v>8.065878378378466E-3</v>
      </c>
      <c r="F1301" s="15"/>
      <c r="G1301" s="15"/>
      <c r="H1301" s="15"/>
    </row>
    <row r="1302" spans="1:8" x14ac:dyDescent="0.2">
      <c r="A1302" s="54">
        <v>42158</v>
      </c>
      <c r="B1302" s="35">
        <v>2.4047999999999998</v>
      </c>
      <c r="C1302" s="134">
        <f t="shared" si="20"/>
        <v>7.4148548447905416E-3</v>
      </c>
      <c r="F1302" s="15"/>
      <c r="G1302" s="15"/>
      <c r="H1302" s="15"/>
    </row>
    <row r="1303" spans="1:8" x14ac:dyDescent="0.2">
      <c r="A1303" s="54">
        <v>42160</v>
      </c>
      <c r="B1303" s="35">
        <v>2.4079999999999999</v>
      </c>
      <c r="C1303" s="134">
        <f t="shared" si="20"/>
        <v>1.3306719893546592E-3</v>
      </c>
      <c r="F1303" s="9"/>
      <c r="G1303" s="9"/>
      <c r="H1303" s="15"/>
    </row>
    <row r="1304" spans="1:8" x14ac:dyDescent="0.2">
      <c r="A1304" s="54">
        <v>42163</v>
      </c>
      <c r="B1304" s="35">
        <v>2.4146999999999998</v>
      </c>
      <c r="C1304" s="134">
        <f t="shared" si="20"/>
        <v>2.782392026578151E-3</v>
      </c>
      <c r="F1304" s="9"/>
      <c r="G1304" s="9"/>
      <c r="H1304" s="15"/>
    </row>
    <row r="1305" spans="1:8" x14ac:dyDescent="0.2">
      <c r="A1305" s="54">
        <v>42164</v>
      </c>
      <c r="B1305" s="35">
        <v>2.4174000000000002</v>
      </c>
      <c r="C1305" s="134">
        <f t="shared" si="20"/>
        <v>1.1181513231459661E-3</v>
      </c>
      <c r="F1305" s="9"/>
      <c r="G1305" s="9"/>
      <c r="H1305" s="15"/>
    </row>
    <row r="1306" spans="1:8" x14ac:dyDescent="0.2">
      <c r="A1306" s="54">
        <v>42165</v>
      </c>
      <c r="B1306" s="35">
        <v>2.4127000000000001</v>
      </c>
      <c r="C1306" s="134">
        <f t="shared" si="20"/>
        <v>-1.9442376106560966E-3</v>
      </c>
      <c r="F1306" s="9"/>
      <c r="G1306" s="9"/>
      <c r="H1306" s="15"/>
    </row>
    <row r="1307" spans="1:8" x14ac:dyDescent="0.2">
      <c r="A1307" s="54">
        <v>42166</v>
      </c>
      <c r="B1307" s="35">
        <v>2.4297</v>
      </c>
      <c r="C1307" s="134">
        <f t="shared" si="20"/>
        <v>7.0460479960210431E-3</v>
      </c>
      <c r="F1307" s="9"/>
      <c r="G1307" s="9"/>
      <c r="H1307" s="15"/>
    </row>
    <row r="1308" spans="1:8" x14ac:dyDescent="0.2">
      <c r="A1308" s="54">
        <v>42167</v>
      </c>
      <c r="B1308" s="35">
        <v>2.4622000000000002</v>
      </c>
      <c r="C1308" s="134">
        <f t="shared" si="20"/>
        <v>1.3376136971642749E-2</v>
      </c>
      <c r="F1308" s="9"/>
      <c r="G1308" s="9"/>
      <c r="H1308" s="15"/>
    </row>
    <row r="1309" spans="1:8" x14ac:dyDescent="0.2">
      <c r="A1309" s="54">
        <v>42170</v>
      </c>
      <c r="B1309" s="35">
        <v>2.4742999999999999</v>
      </c>
      <c r="C1309" s="134">
        <f t="shared" si="20"/>
        <v>4.9143042807244797E-3</v>
      </c>
      <c r="F1309" s="9"/>
      <c r="G1309" s="9"/>
      <c r="H1309" s="15"/>
    </row>
    <row r="1310" spans="1:8" x14ac:dyDescent="0.2">
      <c r="A1310" s="54">
        <v>42171</v>
      </c>
      <c r="B1310" s="35">
        <v>2.4784999999999999</v>
      </c>
      <c r="C1310" s="134">
        <f t="shared" si="20"/>
        <v>1.6974497837771718E-3</v>
      </c>
      <c r="F1310" s="9"/>
      <c r="G1310" s="9"/>
      <c r="H1310" s="15"/>
    </row>
    <row r="1311" spans="1:8" x14ac:dyDescent="0.2">
      <c r="A1311" s="54">
        <v>42172</v>
      </c>
      <c r="B1311" s="35">
        <v>2.4857999999999998</v>
      </c>
      <c r="C1311" s="134">
        <f t="shared" si="20"/>
        <v>2.945329836594679E-3</v>
      </c>
      <c r="F1311" s="9"/>
      <c r="G1311" s="9"/>
      <c r="H1311" s="15"/>
    </row>
    <row r="1312" spans="1:8" x14ac:dyDescent="0.2">
      <c r="A1312" s="54">
        <v>42173</v>
      </c>
      <c r="B1312" s="35">
        <v>2.4912999999999998</v>
      </c>
      <c r="C1312" s="134">
        <f t="shared" si="20"/>
        <v>2.2125673827340098E-3</v>
      </c>
      <c r="F1312" s="9"/>
      <c r="G1312" s="9"/>
    </row>
    <row r="1313" spans="1:8" x14ac:dyDescent="0.2">
      <c r="A1313" s="54">
        <v>42174</v>
      </c>
      <c r="B1313" s="35">
        <v>2.4923000000000002</v>
      </c>
      <c r="C1313" s="134">
        <f t="shared" si="20"/>
        <v>4.0139686107676376E-4</v>
      </c>
      <c r="F1313" s="9"/>
      <c r="G1313" s="9"/>
      <c r="H1313" s="15"/>
    </row>
    <row r="1314" spans="1:8" x14ac:dyDescent="0.2">
      <c r="A1314" s="54">
        <v>42177</v>
      </c>
      <c r="B1314" s="35">
        <v>2.4889999999999999</v>
      </c>
      <c r="C1314" s="134">
        <f t="shared" si="20"/>
        <v>-1.3240781607352092E-3</v>
      </c>
      <c r="F1314" s="9"/>
      <c r="G1314" s="9"/>
      <c r="H1314" s="15"/>
    </row>
    <row r="1315" spans="1:8" x14ac:dyDescent="0.2">
      <c r="A1315" s="54">
        <v>42178</v>
      </c>
      <c r="B1315" s="35">
        <v>2.4977</v>
      </c>
      <c r="C1315" s="134">
        <f t="shared" si="20"/>
        <v>3.4953796705505802E-3</v>
      </c>
      <c r="F1315" s="9"/>
      <c r="G1315" s="9"/>
      <c r="H1315" s="15"/>
    </row>
    <row r="1316" spans="1:8" x14ac:dyDescent="0.2">
      <c r="A1316" s="54">
        <v>42179</v>
      </c>
      <c r="B1316" s="35">
        <v>2.4921000000000002</v>
      </c>
      <c r="C1316" s="134">
        <f t="shared" si="20"/>
        <v>-2.2420626976817903E-3</v>
      </c>
      <c r="F1316" s="9"/>
      <c r="G1316" s="9"/>
      <c r="H1316" s="15"/>
    </row>
    <row r="1317" spans="1:8" x14ac:dyDescent="0.2">
      <c r="A1317" s="54">
        <v>42180</v>
      </c>
      <c r="B1317" s="35">
        <v>2.4746999999999999</v>
      </c>
      <c r="C1317" s="134">
        <f t="shared" si="20"/>
        <v>-6.9820633200916582E-3</v>
      </c>
      <c r="F1317" s="9"/>
      <c r="G1317" s="9"/>
      <c r="H1317" s="15"/>
    </row>
    <row r="1318" spans="1:8" x14ac:dyDescent="0.2">
      <c r="A1318" s="54">
        <v>42181</v>
      </c>
      <c r="B1318" s="35">
        <v>2.4807000000000001</v>
      </c>
      <c r="C1318" s="134">
        <f t="shared" si="20"/>
        <v>2.4245363074313353E-3</v>
      </c>
      <c r="F1318" s="9"/>
      <c r="G1318" s="15"/>
      <c r="H1318" s="15"/>
    </row>
    <row r="1319" spans="1:8" x14ac:dyDescent="0.2">
      <c r="A1319" s="54">
        <v>42184</v>
      </c>
      <c r="B1319" s="35">
        <v>2.4735999999999998</v>
      </c>
      <c r="C1319" s="134">
        <f t="shared" si="20"/>
        <v>-2.8620953763052182E-3</v>
      </c>
      <c r="F1319" s="9"/>
      <c r="G1319" s="15"/>
      <c r="H1319" s="15"/>
    </row>
    <row r="1320" spans="1:8" x14ac:dyDescent="0.2">
      <c r="A1320" s="54">
        <v>42185</v>
      </c>
      <c r="B1320" s="35">
        <v>2.4716</v>
      </c>
      <c r="C1320" s="134">
        <f t="shared" si="20"/>
        <v>-8.0853816300119341E-4</v>
      </c>
      <c r="F1320" s="9"/>
      <c r="G1320" s="15"/>
      <c r="H1320" s="15"/>
    </row>
    <row r="1321" spans="1:8" x14ac:dyDescent="0.2">
      <c r="A1321" s="54">
        <v>42186</v>
      </c>
      <c r="B1321" s="35">
        <v>2.4655999999999998</v>
      </c>
      <c r="C1321" s="134">
        <f t="shared" si="20"/>
        <v>-2.4275772778767912E-3</v>
      </c>
      <c r="F1321" s="9"/>
      <c r="G1321" s="15"/>
      <c r="H1321" s="15"/>
    </row>
    <row r="1322" spans="1:8" x14ac:dyDescent="0.2">
      <c r="A1322" s="54">
        <v>42187</v>
      </c>
      <c r="B1322" s="35">
        <v>2.4708999999999999</v>
      </c>
      <c r="C1322" s="134">
        <f t="shared" si="20"/>
        <v>2.1495781959766092E-3</v>
      </c>
      <c r="F1322" s="9"/>
      <c r="G1322" s="15"/>
      <c r="H1322" s="15"/>
    </row>
    <row r="1323" spans="1:8" x14ac:dyDescent="0.2">
      <c r="A1323" s="54">
        <v>42188</v>
      </c>
      <c r="B1323" s="35">
        <v>2.4735</v>
      </c>
      <c r="C1323" s="134">
        <f t="shared" si="20"/>
        <v>1.052248168683434E-3</v>
      </c>
      <c r="F1323" s="9"/>
      <c r="G1323" s="9"/>
      <c r="H1323" s="15"/>
    </row>
    <row r="1324" spans="1:8" x14ac:dyDescent="0.2">
      <c r="A1324" s="54">
        <v>42191</v>
      </c>
      <c r="B1324" s="35">
        <v>2.4693000000000001</v>
      </c>
      <c r="C1324" s="134">
        <f t="shared" si="20"/>
        <v>-1.6979987871437174E-3</v>
      </c>
      <c r="F1324" s="9"/>
      <c r="G1324" s="9"/>
      <c r="H1324" s="15"/>
    </row>
    <row r="1325" spans="1:8" x14ac:dyDescent="0.2">
      <c r="A1325" s="54">
        <v>42192</v>
      </c>
      <c r="B1325" s="35">
        <v>2.4655999999999998</v>
      </c>
      <c r="C1325" s="134">
        <f t="shared" si="20"/>
        <v>-1.4984003563763837E-3</v>
      </c>
      <c r="F1325" s="9"/>
      <c r="G1325" s="9"/>
      <c r="H1325" s="15"/>
    </row>
    <row r="1326" spans="1:8" x14ac:dyDescent="0.2">
      <c r="A1326" s="54">
        <v>42193</v>
      </c>
      <c r="B1326" s="35">
        <v>2.4649999999999999</v>
      </c>
      <c r="C1326" s="134">
        <f t="shared" si="20"/>
        <v>-2.4334847501616963E-4</v>
      </c>
      <c r="F1326" s="9"/>
      <c r="G1326" s="9"/>
      <c r="H1326" s="15"/>
    </row>
    <row r="1327" spans="1:8" x14ac:dyDescent="0.2">
      <c r="A1327" s="54">
        <v>42195</v>
      </c>
      <c r="B1327" s="35">
        <v>2.4607999999999999</v>
      </c>
      <c r="C1327" s="134">
        <f t="shared" si="20"/>
        <v>-1.7038539553752008E-3</v>
      </c>
      <c r="F1327" s="9"/>
      <c r="G1327" s="9"/>
      <c r="H1327" s="15"/>
    </row>
    <row r="1328" spans="1:8" x14ac:dyDescent="0.2">
      <c r="A1328" s="54">
        <v>42198</v>
      </c>
      <c r="B1328" s="35">
        <v>2.4453</v>
      </c>
      <c r="C1328" s="134">
        <f t="shared" si="20"/>
        <v>-6.2987646293887201E-3</v>
      </c>
      <c r="F1328" s="9"/>
      <c r="G1328" s="15"/>
      <c r="H1328" s="15"/>
    </row>
    <row r="1329" spans="1:8" x14ac:dyDescent="0.2">
      <c r="A1329" s="54">
        <v>42199</v>
      </c>
      <c r="B1329" s="35">
        <v>2.4390999999999998</v>
      </c>
      <c r="C1329" s="134">
        <f t="shared" si="20"/>
        <v>-2.5354762196868608E-3</v>
      </c>
      <c r="F1329" s="9"/>
      <c r="G1329" s="15"/>
      <c r="H1329" s="15"/>
    </row>
    <row r="1330" spans="1:8" x14ac:dyDescent="0.2">
      <c r="A1330" s="54">
        <v>42200</v>
      </c>
      <c r="B1330" s="35">
        <v>2.4451999999999998</v>
      </c>
      <c r="C1330" s="134">
        <f t="shared" si="20"/>
        <v>2.5009224714034328E-3</v>
      </c>
      <c r="F1330" s="9"/>
      <c r="G1330" s="15"/>
      <c r="H1330" s="15"/>
    </row>
    <row r="1331" spans="1:8" x14ac:dyDescent="0.2">
      <c r="A1331" s="54">
        <v>42201</v>
      </c>
      <c r="B1331" s="35">
        <v>2.4275000000000002</v>
      </c>
      <c r="C1331" s="134">
        <f t="shared" si="20"/>
        <v>-7.238671683297726E-3</v>
      </c>
      <c r="F1331" s="9"/>
      <c r="G1331" s="15"/>
    </row>
    <row r="1332" spans="1:8" x14ac:dyDescent="0.2">
      <c r="A1332" s="54">
        <v>42202</v>
      </c>
      <c r="B1332" s="35">
        <v>2.4289999999999998</v>
      </c>
      <c r="C1332" s="134">
        <f t="shared" si="20"/>
        <v>6.1791967044277918E-4</v>
      </c>
      <c r="F1332" s="9"/>
      <c r="G1332" s="15"/>
    </row>
    <row r="1333" spans="1:8" x14ac:dyDescent="0.2">
      <c r="A1333" s="54">
        <v>42205</v>
      </c>
      <c r="B1333" s="35">
        <v>2.4161999999999999</v>
      </c>
      <c r="C1333" s="134">
        <f t="shared" si="20"/>
        <v>-5.2696582955948923E-3</v>
      </c>
      <c r="F1333" s="9"/>
      <c r="G1333" s="9"/>
      <c r="H1333" s="15"/>
    </row>
    <row r="1334" spans="1:8" x14ac:dyDescent="0.2">
      <c r="A1334" s="54">
        <v>42206</v>
      </c>
      <c r="B1334" s="35">
        <v>2.4152</v>
      </c>
      <c r="C1334" s="134">
        <f t="shared" si="20"/>
        <v>-4.1387302375628376E-4</v>
      </c>
      <c r="F1334" s="9"/>
      <c r="G1334" s="9"/>
      <c r="H1334" s="15"/>
    </row>
    <row r="1335" spans="1:8" x14ac:dyDescent="0.2">
      <c r="A1335" s="54">
        <v>42207</v>
      </c>
      <c r="B1335" s="35">
        <v>2.4192999999999998</v>
      </c>
      <c r="C1335" s="134">
        <f t="shared" si="20"/>
        <v>1.6975819807882875E-3</v>
      </c>
      <c r="F1335" s="9"/>
      <c r="G1335" s="9"/>
      <c r="H1335" s="15"/>
    </row>
    <row r="1336" spans="1:8" x14ac:dyDescent="0.2">
      <c r="A1336" s="54">
        <v>42208</v>
      </c>
      <c r="B1336" s="35">
        <v>2.4178000000000002</v>
      </c>
      <c r="C1336" s="134">
        <f t="shared" si="20"/>
        <v>-6.2001405365175177E-4</v>
      </c>
      <c r="F1336" s="9"/>
      <c r="G1336" s="9"/>
      <c r="H1336" s="15"/>
    </row>
    <row r="1337" spans="1:8" x14ac:dyDescent="0.2">
      <c r="A1337" s="54">
        <v>42209</v>
      </c>
      <c r="B1337" s="35">
        <v>2.4138999999999999</v>
      </c>
      <c r="C1337" s="134">
        <f t="shared" si="20"/>
        <v>-1.6130366448838807E-3</v>
      </c>
      <c r="F1337" s="9"/>
      <c r="G1337" s="9"/>
      <c r="H1337" s="15"/>
    </row>
    <row r="1338" spans="1:8" x14ac:dyDescent="0.2">
      <c r="A1338" s="54">
        <v>42212</v>
      </c>
      <c r="B1338" s="35">
        <v>2.407</v>
      </c>
      <c r="C1338" s="134">
        <f t="shared" si="20"/>
        <v>-2.8584448402998452E-3</v>
      </c>
      <c r="F1338" s="9"/>
      <c r="G1338" s="9"/>
      <c r="H1338" s="15"/>
    </row>
    <row r="1339" spans="1:8" x14ac:dyDescent="0.2">
      <c r="A1339" s="54">
        <v>42213</v>
      </c>
      <c r="B1339" s="35">
        <v>2.4028</v>
      </c>
      <c r="C1339" s="134">
        <f t="shared" si="20"/>
        <v>-1.7449106771915135E-3</v>
      </c>
      <c r="F1339" s="9"/>
      <c r="G1339" s="9"/>
      <c r="H1339" s="15"/>
    </row>
    <row r="1340" spans="1:8" x14ac:dyDescent="0.2">
      <c r="A1340" s="54">
        <v>42214</v>
      </c>
      <c r="B1340" s="35">
        <v>2.3864999999999998</v>
      </c>
      <c r="C1340" s="134">
        <f t="shared" si="20"/>
        <v>-6.7837522889963031E-3</v>
      </c>
      <c r="F1340" s="9"/>
      <c r="G1340" s="9"/>
      <c r="H1340" s="15"/>
    </row>
    <row r="1341" spans="1:8" x14ac:dyDescent="0.2">
      <c r="A1341" s="54">
        <v>42215</v>
      </c>
      <c r="B1341" s="35">
        <v>2.3835999999999999</v>
      </c>
      <c r="C1341" s="134">
        <f t="shared" si="20"/>
        <v>-1.2151686570290865E-3</v>
      </c>
      <c r="F1341" s="9"/>
      <c r="G1341" s="9"/>
      <c r="H1341" s="15"/>
    </row>
    <row r="1342" spans="1:8" x14ac:dyDescent="0.2">
      <c r="A1342" s="54">
        <v>42216</v>
      </c>
      <c r="B1342" s="35">
        <v>2.3902000000000001</v>
      </c>
      <c r="C1342" s="134">
        <f t="shared" si="20"/>
        <v>2.7689209598926734E-3</v>
      </c>
      <c r="F1342" s="9"/>
      <c r="G1342" s="9"/>
      <c r="H1342" s="15"/>
    </row>
    <row r="1343" spans="1:8" x14ac:dyDescent="0.2">
      <c r="A1343" s="54">
        <v>42219</v>
      </c>
      <c r="B1343" s="35">
        <v>2.3837999999999999</v>
      </c>
      <c r="C1343" s="134">
        <f t="shared" si="20"/>
        <v>-2.677600200820085E-3</v>
      </c>
      <c r="F1343" s="9"/>
      <c r="G1343" s="9"/>
      <c r="H1343" s="15"/>
    </row>
    <row r="1344" spans="1:8" x14ac:dyDescent="0.2">
      <c r="A1344" s="54">
        <v>42220</v>
      </c>
      <c r="B1344" s="35">
        <v>2.3711000000000002</v>
      </c>
      <c r="C1344" s="134">
        <f t="shared" si="20"/>
        <v>-5.3276281567243844E-3</v>
      </c>
      <c r="F1344" s="9"/>
      <c r="G1344" s="9"/>
      <c r="H1344" s="15"/>
    </row>
    <row r="1345" spans="1:8" x14ac:dyDescent="0.2">
      <c r="A1345" s="54">
        <v>42221</v>
      </c>
      <c r="B1345" s="35">
        <v>2.3635000000000002</v>
      </c>
      <c r="C1345" s="134">
        <f t="shared" si="20"/>
        <v>-3.2052633798659302E-3</v>
      </c>
      <c r="F1345" s="9"/>
      <c r="G1345" s="9"/>
      <c r="H1345" s="15"/>
    </row>
    <row r="1346" spans="1:8" x14ac:dyDescent="0.2">
      <c r="A1346" s="54">
        <v>42222</v>
      </c>
      <c r="B1346" s="35">
        <v>2.3531</v>
      </c>
      <c r="C1346" s="134">
        <f t="shared" si="20"/>
        <v>-4.4002538607997854E-3</v>
      </c>
      <c r="F1346" s="9"/>
      <c r="G1346" s="9"/>
      <c r="H1346" s="15"/>
    </row>
    <row r="1347" spans="1:8" x14ac:dyDescent="0.2">
      <c r="A1347" s="54">
        <v>42223</v>
      </c>
      <c r="B1347" s="35">
        <v>2.3502000000000001</v>
      </c>
      <c r="C1347" s="134">
        <f t="shared" si="20"/>
        <v>-1.2324168118651446E-3</v>
      </c>
      <c r="F1347" s="9"/>
      <c r="G1347" s="9"/>
      <c r="H1347" s="15"/>
    </row>
    <row r="1348" spans="1:8" x14ac:dyDescent="0.2">
      <c r="A1348" s="54">
        <v>42226</v>
      </c>
      <c r="B1348" s="35">
        <v>2.3445</v>
      </c>
      <c r="C1348" s="134">
        <f t="shared" si="20"/>
        <v>-2.4253255042123723E-3</v>
      </c>
      <c r="F1348" s="9"/>
      <c r="G1348" s="9"/>
      <c r="H1348" s="15"/>
    </row>
    <row r="1349" spans="1:8" x14ac:dyDescent="0.2">
      <c r="A1349" s="54">
        <v>42227</v>
      </c>
      <c r="B1349" s="35">
        <v>2.3431000000000002</v>
      </c>
      <c r="C1349" s="134">
        <f t="shared" si="20"/>
        <v>-5.9714224781393099E-4</v>
      </c>
      <c r="F1349" s="9"/>
      <c r="G1349" s="9"/>
      <c r="H1349" s="15"/>
    </row>
    <row r="1350" spans="1:8" x14ac:dyDescent="0.2">
      <c r="A1350" s="54">
        <v>42228</v>
      </c>
      <c r="B1350" s="35">
        <v>2.3380999999999998</v>
      </c>
      <c r="C1350" s="134">
        <f t="shared" si="20"/>
        <v>-2.1339251419061345E-3</v>
      </c>
      <c r="F1350" s="9"/>
      <c r="G1350" s="9"/>
      <c r="H1350" s="15"/>
    </row>
    <row r="1351" spans="1:8" x14ac:dyDescent="0.2">
      <c r="A1351" s="54">
        <v>42229</v>
      </c>
      <c r="B1351" s="35">
        <v>2.3201999999999998</v>
      </c>
      <c r="C1351" s="134">
        <f t="shared" ref="C1351:C1414" si="21">B1351/B1350 - 1</f>
        <v>-7.6557888884136727E-3</v>
      </c>
      <c r="F1351" s="9"/>
      <c r="G1351" s="9"/>
      <c r="H1351" s="15"/>
    </row>
    <row r="1352" spans="1:8" x14ac:dyDescent="0.2">
      <c r="A1352" s="54">
        <v>42230</v>
      </c>
      <c r="B1352" s="35">
        <v>2.3201000000000001</v>
      </c>
      <c r="C1352" s="134">
        <f t="shared" si="21"/>
        <v>-4.3099732781604061E-5</v>
      </c>
      <c r="F1352" s="9"/>
      <c r="G1352" s="9"/>
      <c r="H1352" s="15"/>
    </row>
    <row r="1353" spans="1:8" x14ac:dyDescent="0.2">
      <c r="A1353" s="54">
        <v>42233</v>
      </c>
      <c r="B1353" s="35">
        <v>2.3109000000000002</v>
      </c>
      <c r="C1353" s="134">
        <f t="shared" si="21"/>
        <v>-3.9653463212792062E-3</v>
      </c>
      <c r="F1353" s="9"/>
      <c r="G1353" s="9"/>
      <c r="H1353" s="15"/>
    </row>
    <row r="1354" spans="1:8" x14ac:dyDescent="0.2">
      <c r="A1354" s="54">
        <v>42234</v>
      </c>
      <c r="B1354" s="35">
        <v>2.3018999999999998</v>
      </c>
      <c r="C1354" s="134">
        <f t="shared" si="21"/>
        <v>-3.8945865247307365E-3</v>
      </c>
      <c r="F1354" s="9"/>
      <c r="G1354" s="9"/>
      <c r="H1354" s="15"/>
    </row>
    <row r="1355" spans="1:8" x14ac:dyDescent="0.2">
      <c r="A1355" s="54">
        <v>42235</v>
      </c>
      <c r="B1355" s="35">
        <v>2.2928999999999999</v>
      </c>
      <c r="C1355" s="134">
        <f t="shared" si="21"/>
        <v>-3.9098136322168742E-3</v>
      </c>
      <c r="F1355" s="9"/>
      <c r="G1355" s="9"/>
      <c r="H1355" s="15"/>
    </row>
    <row r="1356" spans="1:8" x14ac:dyDescent="0.2">
      <c r="A1356" s="54">
        <v>42236</v>
      </c>
      <c r="B1356" s="35">
        <v>2.2928999999999999</v>
      </c>
      <c r="C1356" s="134">
        <f t="shared" si="21"/>
        <v>0</v>
      </c>
      <c r="F1356" s="9"/>
      <c r="G1356" s="9"/>
    </row>
    <row r="1357" spans="1:8" x14ac:dyDescent="0.2">
      <c r="A1357" s="54">
        <v>42237</v>
      </c>
      <c r="B1357" s="35">
        <v>2.2909000000000002</v>
      </c>
      <c r="C1357" s="134">
        <f t="shared" si="21"/>
        <v>-8.7225783941724533E-4</v>
      </c>
      <c r="F1357" s="9"/>
      <c r="G1357" s="9"/>
    </row>
    <row r="1358" spans="1:8" x14ac:dyDescent="0.2">
      <c r="A1358" s="54">
        <v>42240</v>
      </c>
      <c r="B1358" s="35">
        <v>2.2856999999999998</v>
      </c>
      <c r="C1358" s="134">
        <f t="shared" si="21"/>
        <v>-2.2698502771837381E-3</v>
      </c>
      <c r="F1358" s="9"/>
      <c r="G1358" s="9"/>
      <c r="H1358" s="15"/>
    </row>
    <row r="1359" spans="1:8" x14ac:dyDescent="0.2">
      <c r="A1359" s="54">
        <v>42241</v>
      </c>
      <c r="B1359" s="35">
        <v>2.2772999999999999</v>
      </c>
      <c r="C1359" s="134">
        <f t="shared" si="21"/>
        <v>-3.6750229688935487E-3</v>
      </c>
      <c r="F1359" s="9"/>
      <c r="G1359" s="9"/>
      <c r="H1359" s="15"/>
    </row>
    <row r="1360" spans="1:8" x14ac:dyDescent="0.2">
      <c r="A1360" s="54">
        <v>42242</v>
      </c>
      <c r="B1360" s="35">
        <v>2.2703000000000002</v>
      </c>
      <c r="C1360" s="134">
        <f t="shared" si="21"/>
        <v>-3.0738154832475884E-3</v>
      </c>
      <c r="F1360" s="9"/>
      <c r="G1360" s="9"/>
      <c r="H1360" s="15"/>
    </row>
    <row r="1361" spans="1:8" x14ac:dyDescent="0.2">
      <c r="A1361" s="54">
        <v>42243</v>
      </c>
      <c r="B1361" s="35">
        <v>2.2685</v>
      </c>
      <c r="C1361" s="134">
        <f t="shared" si="21"/>
        <v>-7.9284676034019341E-4</v>
      </c>
      <c r="F1361" s="9"/>
      <c r="G1361" s="9"/>
      <c r="H1361" s="15"/>
    </row>
    <row r="1362" spans="1:8" x14ac:dyDescent="0.2">
      <c r="A1362" s="54">
        <v>42244</v>
      </c>
      <c r="B1362" s="35">
        <v>2.2658999999999998</v>
      </c>
      <c r="C1362" s="134">
        <f t="shared" si="21"/>
        <v>-1.1461318051576574E-3</v>
      </c>
      <c r="F1362" s="9"/>
      <c r="G1362" s="9"/>
      <c r="H1362" s="15"/>
    </row>
    <row r="1363" spans="1:8" x14ac:dyDescent="0.2">
      <c r="A1363" s="54">
        <v>42247</v>
      </c>
      <c r="B1363" s="35">
        <v>2.2570999999999999</v>
      </c>
      <c r="C1363" s="134">
        <f t="shared" si="21"/>
        <v>-3.8836665342688592E-3</v>
      </c>
      <c r="F1363" s="9"/>
      <c r="G1363" s="9"/>
      <c r="H1363" s="15"/>
    </row>
    <row r="1364" spans="1:8" x14ac:dyDescent="0.2">
      <c r="A1364" s="54">
        <v>42248</v>
      </c>
      <c r="B1364" s="35">
        <v>2.2543000000000002</v>
      </c>
      <c r="C1364" s="134">
        <f t="shared" si="21"/>
        <v>-1.2405298834786693E-3</v>
      </c>
      <c r="F1364" s="9"/>
      <c r="G1364" s="9"/>
      <c r="H1364" s="15"/>
    </row>
    <row r="1365" spans="1:8" x14ac:dyDescent="0.2">
      <c r="A1365" s="54">
        <v>42249</v>
      </c>
      <c r="B1365" s="35">
        <v>2.2505999999999999</v>
      </c>
      <c r="C1365" s="134">
        <f t="shared" si="21"/>
        <v>-1.6413077230182926E-3</v>
      </c>
      <c r="F1365" s="9"/>
      <c r="G1365" s="9"/>
      <c r="H1365" s="15"/>
    </row>
    <row r="1366" spans="1:8" x14ac:dyDescent="0.2">
      <c r="A1366" s="54">
        <v>42250</v>
      </c>
      <c r="B1366" s="35">
        <v>2.2503000000000002</v>
      </c>
      <c r="C1366" s="134">
        <f t="shared" si="21"/>
        <v>-1.3329778725656993E-4</v>
      </c>
      <c r="F1366" s="9"/>
      <c r="G1366" s="9"/>
      <c r="H1366" s="15"/>
    </row>
    <row r="1367" spans="1:8" x14ac:dyDescent="0.2">
      <c r="A1367" s="54">
        <v>42251</v>
      </c>
      <c r="B1367" s="35">
        <v>2.2492999999999999</v>
      </c>
      <c r="C1367" s="134">
        <f t="shared" si="21"/>
        <v>-4.4438519308553914E-4</v>
      </c>
      <c r="F1367" s="9"/>
      <c r="G1367" s="9"/>
      <c r="H1367" s="15"/>
    </row>
    <row r="1368" spans="1:8" x14ac:dyDescent="0.2">
      <c r="A1368" s="54">
        <v>42255</v>
      </c>
      <c r="B1368" s="35">
        <v>2.2587999999999999</v>
      </c>
      <c r="C1368" s="134">
        <f t="shared" si="21"/>
        <v>4.2235362112656993E-3</v>
      </c>
      <c r="F1368" s="9"/>
      <c r="G1368" s="9"/>
      <c r="H1368" s="15"/>
    </row>
    <row r="1369" spans="1:8" x14ac:dyDescent="0.2">
      <c r="A1369" s="54">
        <v>42256</v>
      </c>
      <c r="B1369" s="35">
        <v>2.2637999999999998</v>
      </c>
      <c r="C1369" s="134">
        <f t="shared" si="21"/>
        <v>2.2135647246324108E-3</v>
      </c>
      <c r="F1369" s="9"/>
      <c r="G1369" s="9"/>
      <c r="H1369" s="15"/>
    </row>
    <row r="1370" spans="1:8" x14ac:dyDescent="0.2">
      <c r="A1370" s="54">
        <v>42257</v>
      </c>
      <c r="B1370" s="35">
        <v>2.2677</v>
      </c>
      <c r="C1370" s="134">
        <f t="shared" si="21"/>
        <v>1.7227670288895158E-3</v>
      </c>
      <c r="F1370" s="9"/>
      <c r="G1370" s="9"/>
      <c r="H1370" s="15"/>
    </row>
    <row r="1371" spans="1:8" x14ac:dyDescent="0.2">
      <c r="A1371" s="54">
        <v>42258</v>
      </c>
      <c r="B1371" s="35">
        <v>2.2719</v>
      </c>
      <c r="C1371" s="134">
        <f t="shared" si="21"/>
        <v>1.8520968382060854E-3</v>
      </c>
      <c r="F1371" s="9"/>
      <c r="G1371" s="9"/>
      <c r="H1371" s="15"/>
    </row>
    <row r="1372" spans="1:8" x14ac:dyDescent="0.2">
      <c r="A1372" s="54">
        <v>42261</v>
      </c>
      <c r="B1372" s="35">
        <v>2.2730999999999999</v>
      </c>
      <c r="C1372" s="134">
        <f t="shared" si="21"/>
        <v>5.2819226198330682E-4</v>
      </c>
      <c r="F1372" s="9"/>
      <c r="G1372" s="9"/>
      <c r="H1372" s="15"/>
    </row>
    <row r="1373" spans="1:8" x14ac:dyDescent="0.2">
      <c r="A1373" s="54">
        <v>42262</v>
      </c>
      <c r="B1373" s="35">
        <v>2.2637</v>
      </c>
      <c r="C1373" s="134">
        <f t="shared" si="21"/>
        <v>-4.1353218072235354E-3</v>
      </c>
      <c r="F1373" s="9"/>
      <c r="G1373" s="9"/>
      <c r="H1373" s="15"/>
    </row>
    <row r="1374" spans="1:8" x14ac:dyDescent="0.2">
      <c r="A1374" s="54">
        <v>42263</v>
      </c>
      <c r="B1374" s="35">
        <v>2.262</v>
      </c>
      <c r="C1374" s="134">
        <f t="shared" si="21"/>
        <v>-7.5098290409503221E-4</v>
      </c>
      <c r="F1374" s="9"/>
      <c r="G1374" s="9"/>
      <c r="H1374" s="15"/>
    </row>
    <row r="1375" spans="1:8" x14ac:dyDescent="0.2">
      <c r="A1375" s="54">
        <v>42264</v>
      </c>
      <c r="B1375" s="35">
        <v>2.2511999999999999</v>
      </c>
      <c r="C1375" s="134">
        <f t="shared" si="21"/>
        <v>-4.774535809018654E-3</v>
      </c>
      <c r="F1375" s="9"/>
      <c r="G1375" s="9"/>
      <c r="H1375" s="15"/>
    </row>
    <row r="1376" spans="1:8" x14ac:dyDescent="0.2">
      <c r="A1376" s="54">
        <v>42265</v>
      </c>
      <c r="B1376" s="35">
        <v>2.2496</v>
      </c>
      <c r="C1376" s="134">
        <f t="shared" si="21"/>
        <v>-7.1073205401550599E-4</v>
      </c>
      <c r="F1376" s="9"/>
      <c r="G1376" s="9"/>
      <c r="H1376" s="23"/>
    </row>
    <row r="1377" spans="1:8" x14ac:dyDescent="0.2">
      <c r="A1377" s="54">
        <v>42268</v>
      </c>
      <c r="B1377" s="35">
        <v>2.2294999999999998</v>
      </c>
      <c r="C1377" s="134">
        <f t="shared" si="21"/>
        <v>-8.9349217638692302E-3</v>
      </c>
      <c r="F1377" s="9"/>
      <c r="G1377" s="9"/>
      <c r="H1377" s="15"/>
    </row>
    <row r="1378" spans="1:8" x14ac:dyDescent="0.2">
      <c r="A1378" s="54">
        <v>42269</v>
      </c>
      <c r="B1378" s="35">
        <v>2.234</v>
      </c>
      <c r="C1378" s="134">
        <f t="shared" si="21"/>
        <v>2.0183897734917799E-3</v>
      </c>
      <c r="F1378" s="9"/>
      <c r="G1378" s="9"/>
      <c r="H1378" s="15"/>
    </row>
    <row r="1379" spans="1:8" x14ac:dyDescent="0.2">
      <c r="A1379" s="54">
        <v>42270</v>
      </c>
      <c r="B1379" s="35">
        <v>2.2410999999999999</v>
      </c>
      <c r="C1379" s="134">
        <f t="shared" si="21"/>
        <v>3.17815577439573E-3</v>
      </c>
      <c r="F1379" s="9"/>
      <c r="G1379" s="9"/>
      <c r="H1379" s="15"/>
    </row>
    <row r="1380" spans="1:8" x14ac:dyDescent="0.2">
      <c r="A1380" s="54">
        <v>42271</v>
      </c>
      <c r="B1380" s="35">
        <v>2.222</v>
      </c>
      <c r="C1380" s="134">
        <f t="shared" si="21"/>
        <v>-8.5226005086787016E-3</v>
      </c>
      <c r="F1380" s="9"/>
      <c r="G1380" s="9"/>
      <c r="H1380" s="15"/>
    </row>
    <row r="1381" spans="1:8" x14ac:dyDescent="0.2">
      <c r="A1381" s="54">
        <v>42272</v>
      </c>
      <c r="B1381" s="35">
        <v>2.2176</v>
      </c>
      <c r="C1381" s="134">
        <f t="shared" si="21"/>
        <v>-1.980198019801982E-3</v>
      </c>
      <c r="F1381" s="9"/>
      <c r="G1381" s="9"/>
      <c r="H1381" s="15"/>
    </row>
    <row r="1382" spans="1:8" x14ac:dyDescent="0.2">
      <c r="A1382" s="54">
        <v>42275</v>
      </c>
      <c r="B1382" s="35">
        <v>2.2113999999999998</v>
      </c>
      <c r="C1382" s="134">
        <f t="shared" si="21"/>
        <v>-2.795815295815407E-3</v>
      </c>
      <c r="F1382" s="9"/>
      <c r="G1382" s="9"/>
      <c r="H1382" s="15"/>
    </row>
    <row r="1383" spans="1:8" x14ac:dyDescent="0.2">
      <c r="A1383" s="54">
        <v>42276</v>
      </c>
      <c r="B1383" s="35">
        <v>2.1936</v>
      </c>
      <c r="C1383" s="134">
        <f t="shared" si="21"/>
        <v>-8.0491996020619627E-3</v>
      </c>
      <c r="F1383" s="9"/>
      <c r="G1383" s="9"/>
      <c r="H1383" s="15"/>
    </row>
    <row r="1384" spans="1:8" x14ac:dyDescent="0.2">
      <c r="A1384" s="54">
        <v>42277</v>
      </c>
      <c r="B1384" s="35">
        <v>2.1916000000000002</v>
      </c>
      <c r="C1384" s="134">
        <f t="shared" si="21"/>
        <v>-9.1174325309983928E-4</v>
      </c>
      <c r="F1384" s="9"/>
      <c r="G1384" s="9"/>
      <c r="H1384" s="15"/>
    </row>
    <row r="1385" spans="1:8" x14ac:dyDescent="0.2">
      <c r="A1385" s="54">
        <v>42278</v>
      </c>
      <c r="B1385" s="35">
        <v>2.1894</v>
      </c>
      <c r="C1385" s="134">
        <f t="shared" si="21"/>
        <v>-1.0038328162074173E-3</v>
      </c>
      <c r="F1385" s="9"/>
      <c r="G1385" s="9"/>
      <c r="H1385" s="15"/>
    </row>
    <row r="1386" spans="1:8" x14ac:dyDescent="0.2">
      <c r="A1386" s="54">
        <v>42279</v>
      </c>
      <c r="B1386" s="35">
        <v>2.1855000000000002</v>
      </c>
      <c r="C1386" s="134">
        <f t="shared" si="21"/>
        <v>-1.7813099479307981E-3</v>
      </c>
      <c r="F1386" s="9"/>
      <c r="G1386" s="9"/>
      <c r="H1386" s="15"/>
    </row>
    <row r="1387" spans="1:8" x14ac:dyDescent="0.2">
      <c r="A1387" s="54">
        <v>42282</v>
      </c>
      <c r="B1387" s="35">
        <v>2.1818</v>
      </c>
      <c r="C1387" s="134">
        <f t="shared" si="21"/>
        <v>-1.6929764355984034E-3</v>
      </c>
      <c r="F1387" s="9"/>
      <c r="G1387" s="9"/>
      <c r="H1387" s="15"/>
    </row>
    <row r="1388" spans="1:8" x14ac:dyDescent="0.2">
      <c r="A1388" s="54">
        <v>42283</v>
      </c>
      <c r="B1388" s="35">
        <v>2.1682999999999999</v>
      </c>
      <c r="C1388" s="134">
        <f t="shared" si="21"/>
        <v>-6.1875515629297162E-3</v>
      </c>
      <c r="F1388" s="9"/>
      <c r="G1388" s="9"/>
      <c r="H1388" s="15"/>
    </row>
    <row r="1389" spans="1:8" x14ac:dyDescent="0.2">
      <c r="A1389" s="54">
        <v>42284</v>
      </c>
      <c r="B1389" s="35">
        <v>2.1631</v>
      </c>
      <c r="C1389" s="134">
        <f t="shared" si="21"/>
        <v>-2.3981921320850308E-3</v>
      </c>
      <c r="F1389" s="9"/>
      <c r="G1389" s="9"/>
      <c r="H1389" s="23"/>
    </row>
    <row r="1390" spans="1:8" x14ac:dyDescent="0.2">
      <c r="A1390" s="54">
        <v>42285</v>
      </c>
      <c r="B1390" s="41">
        <v>2.1604000000000001</v>
      </c>
      <c r="C1390" s="134">
        <f t="shared" si="21"/>
        <v>-1.2482085895242356E-3</v>
      </c>
      <c r="F1390" s="9"/>
      <c r="G1390" s="9"/>
      <c r="H1390" s="23"/>
    </row>
    <row r="1391" spans="1:8" x14ac:dyDescent="0.2">
      <c r="A1391" s="54">
        <v>42286</v>
      </c>
      <c r="B1391" s="41">
        <v>2.1617999999999999</v>
      </c>
      <c r="C1391" s="134">
        <f t="shared" si="21"/>
        <v>6.4802814293640765E-4</v>
      </c>
      <c r="F1391" s="9"/>
      <c r="G1391" s="9"/>
      <c r="H1391" s="15"/>
    </row>
    <row r="1392" spans="1:8" x14ac:dyDescent="0.2">
      <c r="A1392" s="54">
        <v>42290</v>
      </c>
      <c r="B1392" s="41">
        <v>2.1766999999999999</v>
      </c>
      <c r="C1392" s="134">
        <f t="shared" si="21"/>
        <v>6.8924044777500804E-3</v>
      </c>
      <c r="F1392" s="9"/>
      <c r="G1392" s="9"/>
      <c r="H1392" s="23"/>
    </row>
    <row r="1393" spans="1:8" x14ac:dyDescent="0.2">
      <c r="A1393" s="54">
        <v>42291</v>
      </c>
      <c r="B1393" s="41">
        <v>2.1796000000000002</v>
      </c>
      <c r="C1393" s="134">
        <f t="shared" si="21"/>
        <v>1.3322920016540785E-3</v>
      </c>
      <c r="F1393" s="9"/>
      <c r="G1393" s="9"/>
      <c r="H1393" s="15"/>
    </row>
    <row r="1394" spans="1:8" x14ac:dyDescent="0.2">
      <c r="A1394" s="54">
        <v>42292</v>
      </c>
      <c r="B1394" s="35">
        <v>2.1766999999999999</v>
      </c>
      <c r="C1394" s="134">
        <f t="shared" si="21"/>
        <v>-1.3305193613508681E-3</v>
      </c>
      <c r="F1394" s="9"/>
      <c r="G1394" s="9"/>
      <c r="H1394" s="15"/>
    </row>
    <row r="1395" spans="1:8" x14ac:dyDescent="0.2">
      <c r="A1395" s="54">
        <v>42293</v>
      </c>
      <c r="B1395" s="41">
        <v>2.1785999999999999</v>
      </c>
      <c r="C1395" s="134">
        <f t="shared" si="21"/>
        <v>8.728809666007642E-4</v>
      </c>
      <c r="F1395" s="9"/>
      <c r="G1395" s="9"/>
      <c r="H1395" s="15"/>
    </row>
    <row r="1396" spans="1:8" x14ac:dyDescent="0.2">
      <c r="A1396" s="54">
        <v>42296</v>
      </c>
      <c r="B1396" s="41">
        <v>2.1815000000000002</v>
      </c>
      <c r="C1396" s="134">
        <f t="shared" si="21"/>
        <v>1.331130083540133E-3</v>
      </c>
      <c r="F1396" s="9"/>
      <c r="G1396" s="9"/>
      <c r="H1396" s="15"/>
    </row>
    <row r="1397" spans="1:8" x14ac:dyDescent="0.2">
      <c r="A1397" s="54">
        <v>42297</v>
      </c>
      <c r="B1397" s="41">
        <v>2.1812</v>
      </c>
      <c r="C1397" s="134">
        <f t="shared" si="21"/>
        <v>-1.3752005500811126E-4</v>
      </c>
      <c r="F1397" s="9"/>
      <c r="G1397" s="9"/>
      <c r="H1397" s="23"/>
    </row>
    <row r="1398" spans="1:8" x14ac:dyDescent="0.2">
      <c r="A1398" s="54">
        <v>42298</v>
      </c>
      <c r="B1398" s="41">
        <v>2.1920000000000002</v>
      </c>
      <c r="C1398" s="134">
        <f t="shared" si="21"/>
        <v>4.9514028974877444E-3</v>
      </c>
      <c r="F1398" s="9"/>
      <c r="G1398" s="9"/>
      <c r="H1398" s="15"/>
    </row>
    <row r="1399" spans="1:8" x14ac:dyDescent="0.2">
      <c r="A1399" s="54">
        <v>42299</v>
      </c>
      <c r="B1399" s="41">
        <v>2.2018</v>
      </c>
      <c r="C1399" s="134">
        <f t="shared" si="21"/>
        <v>4.4708029197080279E-3</v>
      </c>
      <c r="F1399" s="9"/>
      <c r="G1399" s="9"/>
      <c r="H1399" s="15"/>
    </row>
    <row r="1400" spans="1:8" x14ac:dyDescent="0.2">
      <c r="A1400" s="54">
        <v>42300</v>
      </c>
      <c r="B1400" s="41">
        <v>2.1964999999999999</v>
      </c>
      <c r="C1400" s="134">
        <f t="shared" si="21"/>
        <v>-2.4071214460895662E-3</v>
      </c>
      <c r="F1400" s="9"/>
      <c r="G1400" s="9"/>
      <c r="H1400" s="15"/>
    </row>
    <row r="1401" spans="1:8" x14ac:dyDescent="0.2">
      <c r="A1401" s="54">
        <v>42303</v>
      </c>
      <c r="B1401" s="41">
        <v>2.2050999999999998</v>
      </c>
      <c r="C1401" s="134">
        <f t="shared" si="21"/>
        <v>3.9153198269974432E-3</v>
      </c>
      <c r="F1401" s="9"/>
      <c r="G1401" s="9"/>
      <c r="H1401" s="15"/>
    </row>
    <row r="1402" spans="1:8" x14ac:dyDescent="0.2">
      <c r="A1402" s="54">
        <v>42304</v>
      </c>
      <c r="B1402" s="41">
        <v>2.2118000000000002</v>
      </c>
      <c r="C1402" s="134">
        <f t="shared" si="21"/>
        <v>3.038410956419435E-3</v>
      </c>
      <c r="F1402" s="9"/>
      <c r="G1402" s="9"/>
      <c r="H1402" s="15"/>
    </row>
    <row r="1403" spans="1:8" x14ac:dyDescent="0.2">
      <c r="A1403" s="54">
        <v>42305</v>
      </c>
      <c r="B1403" s="41">
        <v>2.2198000000000002</v>
      </c>
      <c r="C1403" s="134">
        <f t="shared" si="21"/>
        <v>3.6169635590921345E-3</v>
      </c>
      <c r="F1403" s="15"/>
      <c r="G1403" s="9"/>
      <c r="H1403" s="15"/>
    </row>
    <row r="1404" spans="1:8" x14ac:dyDescent="0.2">
      <c r="A1404" s="54">
        <v>42306</v>
      </c>
      <c r="B1404" s="41">
        <v>2.2231000000000001</v>
      </c>
      <c r="C1404" s="134">
        <f t="shared" si="21"/>
        <v>1.4866204162535812E-3</v>
      </c>
      <c r="F1404" s="15"/>
      <c r="G1404" s="9"/>
      <c r="H1404" s="23"/>
    </row>
    <row r="1405" spans="1:8" x14ac:dyDescent="0.2">
      <c r="A1405" s="54">
        <v>42307</v>
      </c>
      <c r="B1405" s="41">
        <v>2.2254999999999998</v>
      </c>
      <c r="C1405" s="134">
        <f t="shared" si="21"/>
        <v>1.0795735684403507E-3</v>
      </c>
      <c r="F1405" s="15"/>
      <c r="G1405" s="9"/>
      <c r="H1405" s="23"/>
    </row>
    <row r="1406" spans="1:8" x14ac:dyDescent="0.2">
      <c r="A1406" s="54">
        <v>42311</v>
      </c>
      <c r="B1406" s="41">
        <v>2.2395</v>
      </c>
      <c r="C1406" s="134">
        <f t="shared" si="21"/>
        <v>6.2907211862504031E-3</v>
      </c>
      <c r="F1406" s="15"/>
      <c r="G1406" s="9"/>
      <c r="H1406" s="23"/>
    </row>
    <row r="1407" spans="1:8" x14ac:dyDescent="0.2">
      <c r="A1407" s="54">
        <v>42312</v>
      </c>
      <c r="B1407" s="35">
        <v>2.2448999999999999</v>
      </c>
      <c r="C1407" s="134">
        <f t="shared" si="21"/>
        <v>2.4112525117212513E-3</v>
      </c>
      <c r="F1407" s="15"/>
      <c r="G1407" s="9"/>
      <c r="H1407" s="23"/>
    </row>
    <row r="1408" spans="1:8" x14ac:dyDescent="0.2">
      <c r="A1408" s="54">
        <v>42313</v>
      </c>
      <c r="B1408" s="35">
        <v>2.2536999999999998</v>
      </c>
      <c r="C1408" s="134">
        <f t="shared" si="21"/>
        <v>3.9199964363667572E-3</v>
      </c>
      <c r="H1408" s="15"/>
    </row>
    <row r="1409" spans="1:8" x14ac:dyDescent="0.2">
      <c r="A1409" s="54">
        <v>42314</v>
      </c>
      <c r="B1409" s="35">
        <v>2.2685</v>
      </c>
      <c r="C1409" s="134">
        <f t="shared" si="21"/>
        <v>6.5669787460620466E-3</v>
      </c>
      <c r="H1409" s="15"/>
    </row>
    <row r="1410" spans="1:8" x14ac:dyDescent="0.2">
      <c r="A1410" s="54">
        <v>42317</v>
      </c>
      <c r="B1410" s="41">
        <v>2.2805</v>
      </c>
      <c r="C1410" s="134">
        <f t="shared" si="21"/>
        <v>5.2898391007274448E-3</v>
      </c>
      <c r="H1410" s="15"/>
    </row>
    <row r="1411" spans="1:8" x14ac:dyDescent="0.2">
      <c r="A1411" s="54">
        <v>42318</v>
      </c>
      <c r="B1411" s="41">
        <v>2.2759999999999998</v>
      </c>
      <c r="C1411" s="134">
        <f t="shared" si="21"/>
        <v>-1.9732514799386536E-3</v>
      </c>
      <c r="H1411" s="15"/>
    </row>
    <row r="1412" spans="1:8" x14ac:dyDescent="0.2">
      <c r="A1412" s="54">
        <v>42319</v>
      </c>
      <c r="B1412" s="41">
        <v>2.2757999999999998</v>
      </c>
      <c r="C1412" s="134">
        <f t="shared" si="21"/>
        <v>-8.787346221439396E-5</v>
      </c>
      <c r="H1412" s="15"/>
    </row>
    <row r="1413" spans="1:8" x14ac:dyDescent="0.2">
      <c r="A1413" s="54">
        <v>42320</v>
      </c>
      <c r="B1413" s="41">
        <v>2.2646999999999999</v>
      </c>
      <c r="C1413" s="134">
        <f t="shared" si="21"/>
        <v>-4.877405747429453E-3</v>
      </c>
      <c r="F1413" s="15"/>
      <c r="G1413" s="15"/>
      <c r="H1413" s="15"/>
    </row>
    <row r="1414" spans="1:8" x14ac:dyDescent="0.2">
      <c r="A1414" s="54">
        <v>42321</v>
      </c>
      <c r="B1414" s="41">
        <v>2.2732000000000001</v>
      </c>
      <c r="C1414" s="134">
        <f t="shared" si="21"/>
        <v>3.7532565019651187E-3</v>
      </c>
      <c r="F1414" s="15"/>
      <c r="G1414" s="15"/>
      <c r="H1414" s="15"/>
    </row>
    <row r="1415" spans="1:8" x14ac:dyDescent="0.2">
      <c r="A1415" s="54">
        <v>42324</v>
      </c>
      <c r="B1415" s="41">
        <v>2.2906</v>
      </c>
      <c r="C1415" s="134">
        <f t="shared" ref="C1415:C1478" si="22">B1415/B1414 - 1</f>
        <v>7.6544078831601858E-3</v>
      </c>
      <c r="F1415" s="15"/>
      <c r="G1415" s="15"/>
      <c r="H1415" s="15"/>
    </row>
    <row r="1416" spans="1:8" x14ac:dyDescent="0.2">
      <c r="A1416" s="54">
        <v>42325</v>
      </c>
      <c r="B1416" s="41">
        <v>2.2732999999999999</v>
      </c>
      <c r="C1416" s="134">
        <f t="shared" si="22"/>
        <v>-7.5526063040252112E-3</v>
      </c>
      <c r="F1416" s="15"/>
      <c r="G1416" s="15"/>
      <c r="H1416" s="11"/>
    </row>
    <row r="1417" spans="1:8" x14ac:dyDescent="0.2">
      <c r="A1417" s="54">
        <v>42326</v>
      </c>
      <c r="B1417" s="41">
        <v>2.2706</v>
      </c>
      <c r="C1417" s="134">
        <f t="shared" si="22"/>
        <v>-1.1877006994237549E-3</v>
      </c>
      <c r="F1417" s="15"/>
      <c r="G1417" s="15"/>
      <c r="H1417" s="11"/>
    </row>
    <row r="1418" spans="1:8" x14ac:dyDescent="0.2">
      <c r="A1418" s="54">
        <v>42327</v>
      </c>
      <c r="B1418" s="41">
        <v>2.2801999999999998</v>
      </c>
      <c r="C1418" s="134">
        <f t="shared" si="22"/>
        <v>4.2279573680965576E-3</v>
      </c>
      <c r="F1418" s="15"/>
      <c r="G1418" s="15"/>
      <c r="H1418" s="11"/>
    </row>
    <row r="1419" spans="1:8" x14ac:dyDescent="0.2">
      <c r="A1419" s="54">
        <v>42328</v>
      </c>
      <c r="B1419" s="41">
        <v>2.2698</v>
      </c>
      <c r="C1419" s="134">
        <f t="shared" si="22"/>
        <v>-4.5610034207524963E-3</v>
      </c>
      <c r="F1419" s="15"/>
      <c r="G1419" s="15"/>
      <c r="H1419" s="11"/>
    </row>
    <row r="1420" spans="1:8" x14ac:dyDescent="0.2">
      <c r="A1420" s="54">
        <v>42331</v>
      </c>
      <c r="B1420" s="41">
        <v>2.2602000000000002</v>
      </c>
      <c r="C1420" s="134">
        <f t="shared" si="22"/>
        <v>-4.2294475284164745E-3</v>
      </c>
      <c r="F1420" s="15"/>
      <c r="G1420" s="15"/>
      <c r="H1420" s="11"/>
    </row>
    <row r="1421" spans="1:8" x14ac:dyDescent="0.2">
      <c r="A1421" s="54">
        <v>42332</v>
      </c>
      <c r="B1421" s="41">
        <v>2.2544</v>
      </c>
      <c r="C1421" s="134">
        <f t="shared" si="22"/>
        <v>-2.5661445889745282E-3</v>
      </c>
      <c r="F1421" s="15"/>
      <c r="G1421" s="15"/>
      <c r="H1421" s="11"/>
    </row>
    <row r="1422" spans="1:8" x14ac:dyDescent="0.2">
      <c r="A1422" s="54">
        <v>42333</v>
      </c>
      <c r="B1422" s="41">
        <v>2.2414999999999998</v>
      </c>
      <c r="C1422" s="134">
        <f t="shared" si="22"/>
        <v>-5.7221433640880504E-3</v>
      </c>
      <c r="F1422" s="15"/>
      <c r="G1422" s="15"/>
      <c r="H1422" s="11"/>
    </row>
    <row r="1423" spans="1:8" x14ac:dyDescent="0.2">
      <c r="A1423" s="54">
        <v>42334</v>
      </c>
      <c r="B1423" s="41">
        <v>2.2389000000000001</v>
      </c>
      <c r="C1423" s="134">
        <f t="shared" si="22"/>
        <v>-1.1599375418245295E-3</v>
      </c>
      <c r="F1423" s="15"/>
      <c r="G1423" s="15"/>
      <c r="H1423" s="11"/>
    </row>
    <row r="1424" spans="1:8" x14ac:dyDescent="0.2">
      <c r="A1424" s="54">
        <v>42335</v>
      </c>
      <c r="B1424" s="41">
        <v>2.2378999999999998</v>
      </c>
      <c r="C1424" s="134">
        <f t="shared" si="22"/>
        <v>-4.466479074547447E-4</v>
      </c>
      <c r="F1424" s="15"/>
      <c r="G1424" s="15"/>
      <c r="H1424" s="11"/>
    </row>
    <row r="1425" spans="1:8" x14ac:dyDescent="0.2">
      <c r="A1425" s="54">
        <v>42338</v>
      </c>
      <c r="B1425" s="41">
        <v>2.2416</v>
      </c>
      <c r="C1425" s="134">
        <f t="shared" si="22"/>
        <v>1.6533357165200435E-3</v>
      </c>
      <c r="F1425" s="15"/>
      <c r="G1425" s="15"/>
      <c r="H1425" s="11"/>
    </row>
    <row r="1426" spans="1:8" x14ac:dyDescent="0.2">
      <c r="A1426" s="54">
        <v>42339</v>
      </c>
      <c r="B1426" s="41">
        <v>2.2345999999999999</v>
      </c>
      <c r="C1426" s="134">
        <f t="shared" si="22"/>
        <v>-3.1227694503925818E-3</v>
      </c>
      <c r="F1426" s="15"/>
      <c r="G1426" s="15"/>
      <c r="H1426" s="15"/>
    </row>
    <row r="1427" spans="1:8" x14ac:dyDescent="0.2">
      <c r="A1427" s="54">
        <v>42340</v>
      </c>
      <c r="B1427" s="41">
        <v>2.2328999999999999</v>
      </c>
      <c r="C1427" s="134">
        <f t="shared" si="22"/>
        <v>-7.6076255258217262E-4</v>
      </c>
      <c r="F1427" s="15"/>
      <c r="G1427" s="15"/>
      <c r="H1427" s="15"/>
    </row>
    <row r="1428" spans="1:8" x14ac:dyDescent="0.2">
      <c r="A1428" s="54">
        <v>42341</v>
      </c>
      <c r="B1428" s="41">
        <v>2.2328000000000001</v>
      </c>
      <c r="C1428" s="134">
        <f t="shared" si="22"/>
        <v>-4.4784808992726077E-5</v>
      </c>
      <c r="F1428" s="9"/>
      <c r="G1428" s="9"/>
      <c r="H1428" s="15"/>
    </row>
    <row r="1429" spans="1:8" x14ac:dyDescent="0.2">
      <c r="A1429" s="54">
        <v>42342</v>
      </c>
      <c r="B1429" s="41">
        <v>2.2265000000000001</v>
      </c>
      <c r="C1429" s="134">
        <f t="shared" si="22"/>
        <v>-2.8215693299892264E-3</v>
      </c>
      <c r="F1429" s="9"/>
      <c r="G1429" s="9"/>
      <c r="H1429" s="15"/>
    </row>
    <row r="1430" spans="1:8" x14ac:dyDescent="0.2">
      <c r="A1430" s="54">
        <v>42345</v>
      </c>
      <c r="B1430" s="41">
        <v>2.2307999999999999</v>
      </c>
      <c r="C1430" s="134">
        <f t="shared" si="22"/>
        <v>1.9312822816077713E-3</v>
      </c>
      <c r="F1430" s="9"/>
      <c r="G1430" s="9"/>
      <c r="H1430" s="15"/>
    </row>
    <row r="1431" spans="1:8" x14ac:dyDescent="0.2">
      <c r="A1431" s="54">
        <v>42346</v>
      </c>
      <c r="B1431" s="41">
        <v>2.2191000000000001</v>
      </c>
      <c r="C1431" s="134">
        <f t="shared" si="22"/>
        <v>-5.2447552447552059E-3</v>
      </c>
      <c r="F1431" s="9"/>
      <c r="G1431" s="9"/>
      <c r="H1431" s="15"/>
    </row>
    <row r="1432" spans="1:8" x14ac:dyDescent="0.2">
      <c r="A1432" s="54">
        <v>42347</v>
      </c>
      <c r="B1432" s="41">
        <v>2.2212999999999998</v>
      </c>
      <c r="C1432" s="134">
        <f t="shared" si="22"/>
        <v>9.9139290703420535E-4</v>
      </c>
      <c r="F1432" s="9"/>
      <c r="G1432" s="9"/>
      <c r="H1432" s="15"/>
    </row>
    <row r="1433" spans="1:8" x14ac:dyDescent="0.2">
      <c r="A1433" s="54">
        <v>42348</v>
      </c>
      <c r="B1433" s="41">
        <v>2.2200000000000002</v>
      </c>
      <c r="C1433" s="134">
        <f t="shared" si="22"/>
        <v>-5.8524287579331258E-4</v>
      </c>
      <c r="F1433" s="9"/>
      <c r="G1433" s="9"/>
    </row>
    <row r="1434" spans="1:8" x14ac:dyDescent="0.2">
      <c r="A1434" s="54">
        <v>42349</v>
      </c>
      <c r="B1434" s="41">
        <v>2.2227000000000001</v>
      </c>
      <c r="C1434" s="134">
        <f t="shared" si="22"/>
        <v>1.2162162162161483E-3</v>
      </c>
      <c r="F1434" s="9"/>
      <c r="G1434" s="9"/>
    </row>
    <row r="1435" spans="1:8" x14ac:dyDescent="0.2">
      <c r="A1435" s="54">
        <v>42352</v>
      </c>
      <c r="B1435" s="41">
        <v>2.2218</v>
      </c>
      <c r="C1435" s="134">
        <f t="shared" si="22"/>
        <v>-4.0491294371713948E-4</v>
      </c>
      <c r="F1435" s="9"/>
      <c r="G1435" s="9"/>
    </row>
    <row r="1436" spans="1:8" x14ac:dyDescent="0.2">
      <c r="A1436" s="54">
        <v>42353</v>
      </c>
      <c r="B1436" s="41">
        <v>2.2170000000000001</v>
      </c>
      <c r="C1436" s="134">
        <f t="shared" si="22"/>
        <v>-2.1604104779907596E-3</v>
      </c>
      <c r="F1436" s="9"/>
      <c r="G1436" s="9"/>
    </row>
    <row r="1437" spans="1:8" x14ac:dyDescent="0.2">
      <c r="A1437" s="54">
        <v>42354</v>
      </c>
      <c r="B1437" s="41">
        <v>2.2124999999999999</v>
      </c>
      <c r="C1437" s="134">
        <f t="shared" si="22"/>
        <v>-2.0297699594046259E-3</v>
      </c>
      <c r="F1437" s="9"/>
      <c r="G1437" s="9"/>
    </row>
    <row r="1438" spans="1:8" x14ac:dyDescent="0.2">
      <c r="A1438" s="54">
        <v>42355</v>
      </c>
      <c r="B1438" s="41">
        <v>2.2210999999999999</v>
      </c>
      <c r="C1438" s="134">
        <f t="shared" si="22"/>
        <v>3.8870056497175565E-3</v>
      </c>
      <c r="F1438" s="9"/>
      <c r="G1438" s="9"/>
    </row>
    <row r="1439" spans="1:8" x14ac:dyDescent="0.2">
      <c r="A1439" s="54">
        <v>42356</v>
      </c>
      <c r="B1439" s="41">
        <v>2.2155</v>
      </c>
      <c r="C1439" s="134">
        <f t="shared" si="22"/>
        <v>-2.5212732429876761E-3</v>
      </c>
      <c r="F1439" s="9"/>
      <c r="G1439" s="9"/>
    </row>
    <row r="1440" spans="1:8" x14ac:dyDescent="0.2">
      <c r="A1440" s="54">
        <v>42359</v>
      </c>
      <c r="B1440" s="41">
        <v>2.2143999999999999</v>
      </c>
      <c r="C1440" s="134">
        <f t="shared" si="22"/>
        <v>-4.9650191830286072E-4</v>
      </c>
      <c r="F1440" s="9"/>
      <c r="G1440" s="9"/>
    </row>
    <row r="1441" spans="1:8" x14ac:dyDescent="0.2">
      <c r="A1441" s="54">
        <v>42360</v>
      </c>
      <c r="B1441" s="41">
        <v>2.2198000000000002</v>
      </c>
      <c r="C1441" s="134">
        <f t="shared" si="22"/>
        <v>2.4385838150289274E-3</v>
      </c>
      <c r="F1441" s="9"/>
      <c r="G1441" s="9"/>
    </row>
    <row r="1442" spans="1:8" x14ac:dyDescent="0.2">
      <c r="A1442" s="54">
        <v>42361</v>
      </c>
      <c r="B1442" s="41">
        <v>2.2084000000000001</v>
      </c>
      <c r="C1442" s="134">
        <f t="shared" si="22"/>
        <v>-5.1355978016037751E-3</v>
      </c>
      <c r="F1442" s="9"/>
      <c r="G1442" s="9"/>
      <c r="H1442" s="15"/>
    </row>
    <row r="1443" spans="1:8" x14ac:dyDescent="0.2">
      <c r="A1443" s="54">
        <v>42366</v>
      </c>
      <c r="B1443" s="41">
        <v>2.2216999999999998</v>
      </c>
      <c r="C1443" s="134">
        <f t="shared" si="22"/>
        <v>6.0224596993296853E-3</v>
      </c>
      <c r="F1443" s="9"/>
      <c r="G1443" s="9"/>
    </row>
    <row r="1444" spans="1:8" x14ac:dyDescent="0.2">
      <c r="A1444" s="54">
        <v>42367</v>
      </c>
      <c r="B1444" s="41">
        <v>2.2042000000000002</v>
      </c>
      <c r="C1444" s="134">
        <f t="shared" si="22"/>
        <v>-7.8768510599989128E-3</v>
      </c>
      <c r="F1444" s="9"/>
      <c r="G1444" s="9"/>
    </row>
    <row r="1445" spans="1:8" x14ac:dyDescent="0.2">
      <c r="A1445" s="54">
        <v>42368</v>
      </c>
      <c r="B1445" s="41">
        <v>2.2042000000000002</v>
      </c>
      <c r="C1445" s="134">
        <f t="shared" si="22"/>
        <v>0</v>
      </c>
      <c r="F1445" s="9"/>
      <c r="G1445" s="9"/>
    </row>
    <row r="1446" spans="1:8" x14ac:dyDescent="0.2">
      <c r="A1446" s="54">
        <v>42373</v>
      </c>
      <c r="B1446" s="41">
        <v>2.2071999999999998</v>
      </c>
      <c r="C1446" s="134">
        <f t="shared" si="22"/>
        <v>1.361038018328431E-3</v>
      </c>
      <c r="F1446" s="9"/>
      <c r="G1446" s="9"/>
    </row>
    <row r="1447" spans="1:8" x14ac:dyDescent="0.2">
      <c r="A1447" s="54">
        <v>42374</v>
      </c>
      <c r="B1447" s="41">
        <v>2.2139000000000002</v>
      </c>
      <c r="C1447" s="134">
        <f t="shared" si="22"/>
        <v>3.0355201159841805E-3</v>
      </c>
      <c r="F1447" s="9"/>
      <c r="G1447" s="9"/>
    </row>
    <row r="1448" spans="1:8" x14ac:dyDescent="0.2">
      <c r="A1448" s="54">
        <v>42375</v>
      </c>
      <c r="B1448" s="41">
        <v>2.2185000000000001</v>
      </c>
      <c r="C1448" s="134">
        <f t="shared" si="22"/>
        <v>2.0777812909344995E-3</v>
      </c>
      <c r="F1448" s="9"/>
      <c r="G1448" s="9"/>
    </row>
    <row r="1449" spans="1:8" x14ac:dyDescent="0.2">
      <c r="A1449" s="54">
        <v>42376</v>
      </c>
      <c r="B1449" s="41">
        <v>2.2107999999999999</v>
      </c>
      <c r="C1449" s="134">
        <f t="shared" si="22"/>
        <v>-3.4708136128015488E-3</v>
      </c>
      <c r="F1449" s="9"/>
      <c r="G1449" s="9"/>
    </row>
    <row r="1450" spans="1:8" x14ac:dyDescent="0.2">
      <c r="A1450" s="54">
        <v>42377</v>
      </c>
      <c r="B1450" s="41">
        <v>2.2185999999999999</v>
      </c>
      <c r="C1450" s="134">
        <f t="shared" si="22"/>
        <v>3.5281346119051538E-3</v>
      </c>
      <c r="F1450" s="9"/>
      <c r="G1450" s="9"/>
    </row>
    <row r="1451" spans="1:8" x14ac:dyDescent="0.2">
      <c r="A1451" s="54">
        <v>42380</v>
      </c>
      <c r="B1451" s="41">
        <v>2.2233000000000001</v>
      </c>
      <c r="C1451" s="134">
        <f t="shared" si="22"/>
        <v>2.1184530785181011E-3</v>
      </c>
      <c r="F1451" s="9"/>
      <c r="G1451" s="9"/>
    </row>
    <row r="1452" spans="1:8" x14ac:dyDescent="0.2">
      <c r="A1452" s="54">
        <v>42381</v>
      </c>
      <c r="B1452" s="41">
        <v>2.2288999999999999</v>
      </c>
      <c r="C1452" s="134">
        <f t="shared" si="22"/>
        <v>2.5187783924796037E-3</v>
      </c>
      <c r="F1452" s="9"/>
      <c r="G1452" s="9"/>
    </row>
    <row r="1453" spans="1:8" x14ac:dyDescent="0.2">
      <c r="A1453" s="54">
        <v>42382</v>
      </c>
      <c r="B1453" s="41">
        <v>2.2262</v>
      </c>
      <c r="C1453" s="134">
        <f t="shared" si="22"/>
        <v>-1.2113598636098732E-3</v>
      </c>
      <c r="F1453" s="9"/>
      <c r="G1453" s="9"/>
    </row>
    <row r="1454" spans="1:8" x14ac:dyDescent="0.2">
      <c r="A1454" s="54">
        <v>42383</v>
      </c>
      <c r="B1454" s="41">
        <v>2.2265000000000001</v>
      </c>
      <c r="C1454" s="134">
        <f t="shared" si="22"/>
        <v>1.347587817805973E-4</v>
      </c>
      <c r="F1454" s="9"/>
      <c r="G1454" s="9"/>
    </row>
    <row r="1455" spans="1:8" x14ac:dyDescent="0.2">
      <c r="A1455" s="54">
        <v>42384</v>
      </c>
      <c r="B1455" s="41">
        <v>2.2286000000000001</v>
      </c>
      <c r="C1455" s="134">
        <f t="shared" si="22"/>
        <v>9.4318437008755751E-4</v>
      </c>
      <c r="F1455" s="9"/>
      <c r="G1455" s="9"/>
    </row>
    <row r="1456" spans="1:8" x14ac:dyDescent="0.2">
      <c r="A1456" s="54">
        <v>42387</v>
      </c>
      <c r="B1456" s="41">
        <v>2.2339000000000002</v>
      </c>
      <c r="C1456" s="134">
        <f t="shared" si="22"/>
        <v>2.3781746387867564E-3</v>
      </c>
      <c r="F1456" s="9"/>
      <c r="G1456" s="9"/>
      <c r="H1456" s="15"/>
    </row>
    <row r="1457" spans="1:8" x14ac:dyDescent="0.2">
      <c r="A1457" s="54">
        <v>42388</v>
      </c>
      <c r="B1457" s="41">
        <v>2.2410000000000001</v>
      </c>
      <c r="C1457" s="134">
        <f t="shared" si="22"/>
        <v>3.1782980437797814E-3</v>
      </c>
      <c r="F1457" s="9"/>
      <c r="G1457" s="9"/>
      <c r="H1457" s="15"/>
    </row>
    <row r="1458" spans="1:8" x14ac:dyDescent="0.2">
      <c r="A1458" s="54">
        <v>42389</v>
      </c>
      <c r="B1458" s="41">
        <v>2.2494999999999998</v>
      </c>
      <c r="C1458" s="134">
        <f t="shared" si="22"/>
        <v>3.7929495760820053E-3</v>
      </c>
      <c r="F1458" s="9"/>
      <c r="G1458" s="9"/>
      <c r="H1458" s="15"/>
    </row>
    <row r="1459" spans="1:8" x14ac:dyDescent="0.2">
      <c r="A1459" s="54">
        <v>42390</v>
      </c>
      <c r="B1459" s="41">
        <v>2.2538</v>
      </c>
      <c r="C1459" s="134">
        <f t="shared" si="22"/>
        <v>1.9115358968659901E-3</v>
      </c>
      <c r="F1459" s="9"/>
      <c r="G1459" s="9"/>
      <c r="H1459" s="15"/>
    </row>
    <row r="1460" spans="1:8" x14ac:dyDescent="0.2">
      <c r="A1460" s="54">
        <v>42391</v>
      </c>
      <c r="B1460" s="41">
        <v>2.2513999999999998</v>
      </c>
      <c r="C1460" s="134">
        <f t="shared" si="22"/>
        <v>-1.0648682225575801E-3</v>
      </c>
      <c r="F1460" s="9"/>
      <c r="G1460" s="9"/>
      <c r="H1460" s="15"/>
    </row>
    <row r="1461" spans="1:8" x14ac:dyDescent="0.2">
      <c r="A1461" s="54">
        <v>42394</v>
      </c>
      <c r="B1461" s="41">
        <v>2.2627999999999999</v>
      </c>
      <c r="C1461" s="134">
        <f t="shared" si="22"/>
        <v>5.063516034467419E-3</v>
      </c>
      <c r="F1461" s="9"/>
      <c r="G1461" s="9"/>
      <c r="H1461" s="15"/>
    </row>
    <row r="1462" spans="1:8" x14ac:dyDescent="0.2">
      <c r="A1462" s="54">
        <v>42395</v>
      </c>
      <c r="B1462" s="41">
        <v>2.2747999999999999</v>
      </c>
      <c r="C1462" s="134">
        <f t="shared" si="22"/>
        <v>5.3031642213188235E-3</v>
      </c>
      <c r="F1462" s="9"/>
      <c r="G1462" s="9"/>
      <c r="H1462" s="15"/>
    </row>
    <row r="1463" spans="1:8" x14ac:dyDescent="0.2">
      <c r="A1463" s="54">
        <v>42396</v>
      </c>
      <c r="B1463" s="41">
        <v>2.2801</v>
      </c>
      <c r="C1463" s="134">
        <f t="shared" si="22"/>
        <v>2.3298751538596285E-3</v>
      </c>
      <c r="F1463" s="9"/>
      <c r="G1463" s="9"/>
      <c r="H1463" s="15"/>
    </row>
    <row r="1464" spans="1:8" x14ac:dyDescent="0.2">
      <c r="A1464" s="54">
        <v>42397</v>
      </c>
      <c r="B1464" s="41">
        <v>2.2900999999999998</v>
      </c>
      <c r="C1464" s="134">
        <f t="shared" si="22"/>
        <v>4.3857725538352099E-3</v>
      </c>
      <c r="F1464" s="9"/>
      <c r="G1464" s="9"/>
      <c r="H1464" s="15"/>
    </row>
    <row r="1465" spans="1:8" x14ac:dyDescent="0.2">
      <c r="A1465" s="54">
        <v>42398</v>
      </c>
      <c r="B1465" s="41">
        <v>2.2856999999999998</v>
      </c>
      <c r="C1465" s="134">
        <f t="shared" si="22"/>
        <v>-1.9213134797606557E-3</v>
      </c>
      <c r="F1465" s="9"/>
      <c r="G1465" s="9"/>
      <c r="H1465" s="15"/>
    </row>
    <row r="1466" spans="1:8" x14ac:dyDescent="0.2">
      <c r="A1466" s="54">
        <v>42401</v>
      </c>
      <c r="B1466" s="41">
        <v>2.2970000000000002</v>
      </c>
      <c r="C1466" s="134">
        <f t="shared" si="22"/>
        <v>4.9437808986307896E-3</v>
      </c>
      <c r="F1466" s="9"/>
      <c r="G1466" s="9"/>
    </row>
    <row r="1467" spans="1:8" x14ac:dyDescent="0.2">
      <c r="A1467" s="54">
        <v>42402</v>
      </c>
      <c r="B1467" s="41">
        <v>2.3045</v>
      </c>
      <c r="C1467" s="134">
        <f t="shared" si="22"/>
        <v>3.2651284283848891E-3</v>
      </c>
      <c r="F1467" s="9"/>
      <c r="G1467" s="9"/>
    </row>
    <row r="1468" spans="1:8" x14ac:dyDescent="0.2">
      <c r="A1468" s="54">
        <v>42403</v>
      </c>
      <c r="B1468" s="41">
        <v>2.3165</v>
      </c>
      <c r="C1468" s="134">
        <f t="shared" si="22"/>
        <v>5.2072032978953686E-3</v>
      </c>
      <c r="F1468" s="9"/>
      <c r="G1468" s="9"/>
    </row>
    <row r="1469" spans="1:8" x14ac:dyDescent="0.2">
      <c r="A1469" s="54">
        <v>42404</v>
      </c>
      <c r="B1469" s="41">
        <v>2.3607999999999998</v>
      </c>
      <c r="C1469" s="134">
        <f t="shared" si="22"/>
        <v>1.9123677962443297E-2</v>
      </c>
      <c r="F1469" s="9"/>
      <c r="G1469" s="9"/>
    </row>
    <row r="1470" spans="1:8" x14ac:dyDescent="0.2">
      <c r="A1470" s="54">
        <v>42405</v>
      </c>
      <c r="B1470" s="41">
        <v>2.3656999999999999</v>
      </c>
      <c r="C1470" s="134">
        <f t="shared" si="22"/>
        <v>2.0755676042019111E-3</v>
      </c>
      <c r="F1470" s="9"/>
      <c r="G1470" s="9"/>
    </row>
    <row r="1471" spans="1:8" x14ac:dyDescent="0.2">
      <c r="A1471" s="54">
        <v>42410</v>
      </c>
      <c r="B1471" s="41">
        <v>2.3923999999999999</v>
      </c>
      <c r="C1471" s="134">
        <f t="shared" si="22"/>
        <v>1.1286300038043651E-2</v>
      </c>
      <c r="F1471" s="9"/>
      <c r="G1471" s="9"/>
    </row>
    <row r="1472" spans="1:8" x14ac:dyDescent="0.2">
      <c r="A1472" s="54">
        <v>42411</v>
      </c>
      <c r="B1472" s="41">
        <v>2.4117000000000002</v>
      </c>
      <c r="C1472" s="134">
        <f t="shared" si="22"/>
        <v>8.0672128406622523E-3</v>
      </c>
      <c r="F1472" s="9"/>
      <c r="G1472" s="9"/>
      <c r="H1472" s="15"/>
    </row>
    <row r="1473" spans="1:8" x14ac:dyDescent="0.2">
      <c r="A1473" s="54">
        <v>42412</v>
      </c>
      <c r="B1473" s="41">
        <v>2.4365999999999999</v>
      </c>
      <c r="C1473" s="134">
        <f t="shared" si="22"/>
        <v>1.0324667247169961E-2</v>
      </c>
      <c r="F1473" s="9"/>
      <c r="G1473" s="9"/>
      <c r="H1473" s="15"/>
    </row>
    <row r="1474" spans="1:8" x14ac:dyDescent="0.2">
      <c r="A1474" s="54">
        <v>42415</v>
      </c>
      <c r="B1474" s="41">
        <v>2.4363000000000001</v>
      </c>
      <c r="C1474" s="134">
        <f t="shared" si="22"/>
        <v>-1.2312238364919903E-4</v>
      </c>
      <c r="F1474" s="9"/>
      <c r="G1474" s="9"/>
      <c r="H1474" s="15"/>
    </row>
    <row r="1475" spans="1:8" x14ac:dyDescent="0.2">
      <c r="A1475" s="54">
        <v>42416</v>
      </c>
      <c r="B1475" s="41">
        <v>2.4617</v>
      </c>
      <c r="C1475" s="134">
        <f t="shared" si="22"/>
        <v>1.0425645445963028E-2</v>
      </c>
      <c r="F1475" s="9"/>
      <c r="G1475" s="9"/>
      <c r="H1475" s="15"/>
    </row>
    <row r="1476" spans="1:8" x14ac:dyDescent="0.2">
      <c r="A1476" s="54">
        <v>42417</v>
      </c>
      <c r="B1476" s="41">
        <v>2.5032000000000001</v>
      </c>
      <c r="C1476" s="134">
        <f t="shared" si="22"/>
        <v>1.685826867611806E-2</v>
      </c>
      <c r="F1476" s="9"/>
      <c r="G1476" s="9"/>
      <c r="H1476" s="15"/>
    </row>
    <row r="1477" spans="1:8" x14ac:dyDescent="0.2">
      <c r="A1477" s="54">
        <v>42418</v>
      </c>
      <c r="B1477" s="41">
        <v>2.5156999999999998</v>
      </c>
      <c r="C1477" s="134">
        <f t="shared" si="22"/>
        <v>4.993608181527609E-3</v>
      </c>
      <c r="F1477" s="9"/>
      <c r="G1477" s="9"/>
    </row>
    <row r="1478" spans="1:8" x14ac:dyDescent="0.2">
      <c r="A1478" s="54">
        <v>42419</v>
      </c>
      <c r="B1478" s="41">
        <v>2.5131000000000001</v>
      </c>
      <c r="C1478" s="134">
        <f t="shared" si="22"/>
        <v>-1.033509559963286E-3</v>
      </c>
      <c r="F1478" s="9"/>
      <c r="G1478" s="9"/>
    </row>
    <row r="1479" spans="1:8" x14ac:dyDescent="0.2">
      <c r="A1479" s="54">
        <v>42422</v>
      </c>
      <c r="B1479" s="41">
        <v>2.5213999999999999</v>
      </c>
      <c r="C1479" s="134">
        <f t="shared" ref="C1479:C1542" si="23">B1479/B1478 - 1</f>
        <v>3.3026938840474696E-3</v>
      </c>
      <c r="F1479" s="9"/>
      <c r="G1479" s="9"/>
    </row>
    <row r="1480" spans="1:8" x14ac:dyDescent="0.2">
      <c r="A1480" s="54">
        <v>42423</v>
      </c>
      <c r="B1480" s="41">
        <v>2.5325000000000002</v>
      </c>
      <c r="C1480" s="134">
        <f t="shared" si="23"/>
        <v>4.4023161735544658E-3</v>
      </c>
      <c r="F1480" s="9"/>
      <c r="G1480" s="9"/>
    </row>
    <row r="1481" spans="1:8" x14ac:dyDescent="0.2">
      <c r="A1481" s="54">
        <v>42424</v>
      </c>
      <c r="B1481" s="41">
        <v>2.5365000000000002</v>
      </c>
      <c r="C1481" s="134">
        <f t="shared" si="23"/>
        <v>1.5794669299111774E-3</v>
      </c>
      <c r="F1481" s="9"/>
      <c r="G1481" s="9"/>
    </row>
    <row r="1482" spans="1:8" x14ac:dyDescent="0.2">
      <c r="A1482" s="54">
        <v>42425</v>
      </c>
      <c r="B1482" s="41">
        <v>2.5558999999999998</v>
      </c>
      <c r="C1482" s="134">
        <f t="shared" si="23"/>
        <v>7.6483343189432951E-3</v>
      </c>
      <c r="F1482" s="9"/>
      <c r="G1482" s="9"/>
    </row>
    <row r="1483" spans="1:8" x14ac:dyDescent="0.2">
      <c r="A1483" s="54">
        <v>42426</v>
      </c>
      <c r="B1483" s="41">
        <v>2.5579000000000001</v>
      </c>
      <c r="C1483" s="134">
        <f t="shared" si="23"/>
        <v>7.8250322782591475E-4</v>
      </c>
      <c r="F1483" s="9"/>
      <c r="G1483" s="9"/>
    </row>
    <row r="1484" spans="1:8" x14ac:dyDescent="0.2">
      <c r="A1484" s="54">
        <v>42429</v>
      </c>
      <c r="B1484" s="41">
        <v>2.5684</v>
      </c>
      <c r="C1484" s="134">
        <f t="shared" si="23"/>
        <v>4.1049298252473498E-3</v>
      </c>
      <c r="F1484" s="9"/>
      <c r="G1484" s="9"/>
    </row>
    <row r="1485" spans="1:8" x14ac:dyDescent="0.2">
      <c r="A1485" s="54">
        <v>42430</v>
      </c>
      <c r="B1485" s="41">
        <v>2.5956000000000001</v>
      </c>
      <c r="C1485" s="134">
        <f t="shared" si="23"/>
        <v>1.0590250739760165E-2</v>
      </c>
      <c r="F1485" s="9"/>
      <c r="G1485" s="9"/>
    </row>
    <row r="1486" spans="1:8" x14ac:dyDescent="0.2">
      <c r="A1486" s="54">
        <v>42431</v>
      </c>
      <c r="B1486" s="41">
        <v>2.5991</v>
      </c>
      <c r="C1486" s="134">
        <f t="shared" si="23"/>
        <v>1.3484358144550956E-3</v>
      </c>
      <c r="F1486" s="9"/>
      <c r="G1486" s="9"/>
    </row>
    <row r="1487" spans="1:8" x14ac:dyDescent="0.2">
      <c r="A1487" s="54">
        <v>42432</v>
      </c>
      <c r="B1487" s="41">
        <v>2.5985</v>
      </c>
      <c r="C1487" s="134">
        <f t="shared" si="23"/>
        <v>-2.3084914008697499E-4</v>
      </c>
      <c r="F1487" s="9"/>
      <c r="G1487" s="9"/>
    </row>
    <row r="1488" spans="1:8" x14ac:dyDescent="0.2">
      <c r="A1488" s="54">
        <v>42433</v>
      </c>
      <c r="B1488" s="41">
        <v>2.6017000000000001</v>
      </c>
      <c r="C1488" s="134">
        <f t="shared" si="23"/>
        <v>1.2314796998269539E-3</v>
      </c>
      <c r="F1488" s="9"/>
      <c r="G1488" s="15"/>
    </row>
    <row r="1489" spans="1:8" x14ac:dyDescent="0.2">
      <c r="A1489" s="54">
        <v>42436</v>
      </c>
      <c r="B1489" s="41">
        <v>2.6175999999999999</v>
      </c>
      <c r="C1489" s="134">
        <f t="shared" si="23"/>
        <v>6.1113887073835915E-3</v>
      </c>
      <c r="F1489" s="9"/>
      <c r="G1489" s="15"/>
    </row>
    <row r="1490" spans="1:8" x14ac:dyDescent="0.2">
      <c r="A1490" s="54">
        <v>42437</v>
      </c>
      <c r="B1490" s="41">
        <v>2.6322000000000001</v>
      </c>
      <c r="C1490" s="134">
        <f t="shared" si="23"/>
        <v>5.5776283618582667E-3</v>
      </c>
      <c r="F1490" s="9"/>
      <c r="G1490" s="15"/>
    </row>
    <row r="1491" spans="1:8" x14ac:dyDescent="0.2">
      <c r="A1491" s="54">
        <v>42438</v>
      </c>
      <c r="B1491" s="41">
        <v>2.6276000000000002</v>
      </c>
      <c r="C1491" s="134">
        <f t="shared" si="23"/>
        <v>-1.7475875693335752E-3</v>
      </c>
      <c r="F1491" s="9"/>
      <c r="G1491" s="15"/>
    </row>
    <row r="1492" spans="1:8" x14ac:dyDescent="0.2">
      <c r="A1492" s="54">
        <v>42439</v>
      </c>
      <c r="B1492" s="41">
        <v>2.6343000000000001</v>
      </c>
      <c r="C1492" s="134">
        <f t="shared" si="23"/>
        <v>2.5498553813365632E-3</v>
      </c>
      <c r="F1492" s="9"/>
      <c r="G1492" s="15"/>
      <c r="H1492" s="15"/>
    </row>
    <row r="1493" spans="1:8" x14ac:dyDescent="0.2">
      <c r="A1493" s="54">
        <v>42440</v>
      </c>
      <c r="B1493" s="41">
        <v>2.6341999999999999</v>
      </c>
      <c r="C1493" s="134">
        <f t="shared" si="23"/>
        <v>-3.7960748586085558E-5</v>
      </c>
      <c r="F1493" s="9"/>
      <c r="G1493" s="9"/>
      <c r="H1493" s="15"/>
    </row>
    <row r="1494" spans="1:8" x14ac:dyDescent="0.2">
      <c r="A1494" s="54">
        <v>42443</v>
      </c>
      <c r="B1494" s="41">
        <v>2.6421999999999999</v>
      </c>
      <c r="C1494" s="134">
        <f t="shared" si="23"/>
        <v>3.0369751727279404E-3</v>
      </c>
      <c r="F1494" s="9"/>
      <c r="G1494" s="9"/>
      <c r="H1494" s="15"/>
    </row>
    <row r="1495" spans="1:8" x14ac:dyDescent="0.2">
      <c r="A1495" s="54">
        <v>42444</v>
      </c>
      <c r="B1495" s="41">
        <v>2.6396000000000002</v>
      </c>
      <c r="C1495" s="134">
        <f t="shared" si="23"/>
        <v>-9.8402846113077036E-4</v>
      </c>
      <c r="F1495" s="9"/>
      <c r="G1495" s="9"/>
      <c r="H1495" s="15"/>
    </row>
    <row r="1496" spans="1:8" x14ac:dyDescent="0.2">
      <c r="A1496" s="54">
        <v>42445</v>
      </c>
      <c r="B1496" s="41">
        <v>2.6435</v>
      </c>
      <c r="C1496" s="134">
        <f t="shared" si="23"/>
        <v>1.4774965903923132E-3</v>
      </c>
      <c r="F1496" s="9"/>
      <c r="G1496" s="9"/>
      <c r="H1496" s="15"/>
    </row>
    <row r="1497" spans="1:8" x14ac:dyDescent="0.2">
      <c r="A1497" s="54">
        <v>42446</v>
      </c>
      <c r="B1497" s="41">
        <v>2.6423999999999999</v>
      </c>
      <c r="C1497" s="134">
        <f t="shared" si="23"/>
        <v>-4.1611499905436222E-4</v>
      </c>
      <c r="F1497" s="9"/>
      <c r="G1497" s="9"/>
    </row>
    <row r="1498" spans="1:8" x14ac:dyDescent="0.2">
      <c r="A1498" s="54">
        <v>42447</v>
      </c>
      <c r="B1498" s="41">
        <v>2.64</v>
      </c>
      <c r="C1498" s="134">
        <f t="shared" si="23"/>
        <v>-9.0826521344222755E-4</v>
      </c>
      <c r="F1498" s="9"/>
      <c r="G1498" s="9"/>
    </row>
    <row r="1499" spans="1:8" x14ac:dyDescent="0.2">
      <c r="A1499" s="54">
        <v>42450</v>
      </c>
      <c r="B1499" s="41">
        <v>2.6433</v>
      </c>
      <c r="C1499" s="134">
        <f t="shared" si="23"/>
        <v>1.2499999999999734E-3</v>
      </c>
      <c r="F1499" s="9"/>
      <c r="G1499" s="9"/>
    </row>
    <row r="1500" spans="1:8" x14ac:dyDescent="0.2">
      <c r="A1500" s="54">
        <v>42451</v>
      </c>
      <c r="B1500" s="41">
        <v>2.6501999999999999</v>
      </c>
      <c r="C1500" s="134">
        <f t="shared" si="23"/>
        <v>2.6103733968902976E-3</v>
      </c>
      <c r="F1500" s="9"/>
      <c r="G1500" s="9"/>
      <c r="H1500" s="15"/>
    </row>
    <row r="1501" spans="1:8" x14ac:dyDescent="0.2">
      <c r="A1501" s="54">
        <v>42452</v>
      </c>
      <c r="B1501" s="41">
        <v>2.6665000000000001</v>
      </c>
      <c r="C1501" s="134">
        <f t="shared" si="23"/>
        <v>6.1504792091162663E-3</v>
      </c>
      <c r="F1501" s="9"/>
      <c r="G1501" s="9"/>
      <c r="H1501" s="15"/>
    </row>
    <row r="1502" spans="1:8" x14ac:dyDescent="0.2">
      <c r="A1502" s="54">
        <v>42453</v>
      </c>
      <c r="B1502" s="41">
        <v>2.6650999999999998</v>
      </c>
      <c r="C1502" s="134">
        <f t="shared" si="23"/>
        <v>-5.2503281455096307E-4</v>
      </c>
      <c r="F1502" s="9"/>
      <c r="G1502" s="9"/>
      <c r="H1502" s="15"/>
    </row>
    <row r="1503" spans="1:8" x14ac:dyDescent="0.2">
      <c r="A1503" s="54">
        <v>42457</v>
      </c>
      <c r="B1503" s="41">
        <v>2.6777000000000002</v>
      </c>
      <c r="C1503" s="134">
        <f t="shared" si="23"/>
        <v>4.7277775693221891E-3</v>
      </c>
      <c r="F1503" s="9"/>
      <c r="G1503" s="9"/>
      <c r="H1503" s="15"/>
    </row>
    <row r="1504" spans="1:8" x14ac:dyDescent="0.2">
      <c r="A1504" s="54">
        <v>42458</v>
      </c>
      <c r="B1504" s="41">
        <v>2.6758999999999999</v>
      </c>
      <c r="C1504" s="134">
        <f t="shared" si="23"/>
        <v>-6.722186951488851E-4</v>
      </c>
      <c r="F1504" s="9"/>
      <c r="G1504" s="9"/>
      <c r="H1504" s="15"/>
    </row>
    <row r="1505" spans="1:7" x14ac:dyDescent="0.2">
      <c r="A1505" s="54">
        <v>42459</v>
      </c>
      <c r="B1505" s="41">
        <v>2.6901000000000002</v>
      </c>
      <c r="C1505" s="134">
        <f t="shared" si="23"/>
        <v>5.3066258081393425E-3</v>
      </c>
      <c r="F1505" s="9"/>
      <c r="G1505" s="9"/>
    </row>
    <row r="1506" spans="1:7" x14ac:dyDescent="0.2">
      <c r="A1506" s="54">
        <v>42460</v>
      </c>
      <c r="B1506" s="41">
        <v>2.6956000000000002</v>
      </c>
      <c r="C1506" s="134">
        <f t="shared" si="23"/>
        <v>2.0445336604586473E-3</v>
      </c>
      <c r="F1506" s="9"/>
      <c r="G1506" s="9"/>
    </row>
    <row r="1507" spans="1:7" x14ac:dyDescent="0.2">
      <c r="A1507" s="54">
        <v>42461</v>
      </c>
      <c r="B1507" s="41">
        <v>2.7056</v>
      </c>
      <c r="C1507" s="134">
        <f t="shared" si="23"/>
        <v>3.709749220952574E-3</v>
      </c>
      <c r="F1507" s="9"/>
      <c r="G1507" s="9"/>
    </row>
    <row r="1508" spans="1:7" x14ac:dyDescent="0.2">
      <c r="A1508" s="54">
        <v>42464</v>
      </c>
      <c r="B1508" s="41">
        <v>2.7101000000000002</v>
      </c>
      <c r="C1508" s="134">
        <f t="shared" si="23"/>
        <v>1.6632170313424233E-3</v>
      </c>
      <c r="F1508" s="9"/>
      <c r="G1508" s="9"/>
    </row>
    <row r="1509" spans="1:7" x14ac:dyDescent="0.2">
      <c r="A1509" s="54">
        <v>42465</v>
      </c>
      <c r="B1509" s="41">
        <v>2.7111000000000001</v>
      </c>
      <c r="C1509" s="134">
        <f t="shared" si="23"/>
        <v>3.6899007416701934E-4</v>
      </c>
      <c r="F1509" s="9"/>
      <c r="G1509" s="9"/>
    </row>
    <row r="1510" spans="1:7" x14ac:dyDescent="0.2">
      <c r="A1510" s="54">
        <v>42466</v>
      </c>
      <c r="B1510" s="41">
        <v>2.7097000000000002</v>
      </c>
      <c r="C1510" s="134">
        <f t="shared" si="23"/>
        <v>-5.163955589981839E-4</v>
      </c>
      <c r="F1510" s="9"/>
      <c r="G1510" s="9"/>
    </row>
    <row r="1511" spans="1:7" x14ac:dyDescent="0.2">
      <c r="A1511" s="54">
        <v>42467</v>
      </c>
      <c r="B1511" s="41">
        <v>2.7181999999999999</v>
      </c>
      <c r="C1511" s="134">
        <f t="shared" si="23"/>
        <v>3.1368786212495614E-3</v>
      </c>
      <c r="F1511" s="9"/>
      <c r="G1511" s="9"/>
    </row>
    <row r="1512" spans="1:7" x14ac:dyDescent="0.2">
      <c r="A1512" s="54">
        <v>42468</v>
      </c>
      <c r="B1512" s="41">
        <v>2.7208000000000001</v>
      </c>
      <c r="C1512" s="134">
        <f t="shared" si="23"/>
        <v>9.5651534103446956E-4</v>
      </c>
      <c r="F1512" s="9"/>
      <c r="G1512" s="9"/>
    </row>
    <row r="1513" spans="1:7" x14ac:dyDescent="0.2">
      <c r="A1513" s="54">
        <v>42471</v>
      </c>
      <c r="B1513" s="41">
        <v>2.7262</v>
      </c>
      <c r="C1513" s="134">
        <f t="shared" si="23"/>
        <v>1.9847103793002585E-3</v>
      </c>
      <c r="F1513" s="15"/>
      <c r="G1513" s="9"/>
    </row>
    <row r="1514" spans="1:7" x14ac:dyDescent="0.2">
      <c r="A1514" s="54">
        <v>42472</v>
      </c>
      <c r="B1514" s="41">
        <v>2.7201</v>
      </c>
      <c r="C1514" s="134">
        <f t="shared" si="23"/>
        <v>-2.2375467683956041E-3</v>
      </c>
      <c r="F1514" s="15"/>
      <c r="G1514" s="9"/>
    </row>
    <row r="1515" spans="1:7" x14ac:dyDescent="0.2">
      <c r="A1515" s="54">
        <v>42473</v>
      </c>
      <c r="B1515" s="41">
        <v>2.7301000000000002</v>
      </c>
      <c r="C1515" s="134">
        <f t="shared" si="23"/>
        <v>3.6763354288447125E-3</v>
      </c>
      <c r="F1515" s="15"/>
      <c r="G1515" s="9"/>
    </row>
    <row r="1516" spans="1:7" x14ac:dyDescent="0.2">
      <c r="A1516" s="54">
        <v>42474</v>
      </c>
      <c r="B1516" s="41">
        <v>2.7290999999999999</v>
      </c>
      <c r="C1516" s="134">
        <f t="shared" si="23"/>
        <v>-3.6628694919615956E-4</v>
      </c>
      <c r="F1516" s="9"/>
      <c r="G1516" s="9"/>
    </row>
    <row r="1517" spans="1:7" x14ac:dyDescent="0.2">
      <c r="A1517" s="54">
        <v>42475</v>
      </c>
      <c r="B1517" s="41">
        <v>2.7286000000000001</v>
      </c>
      <c r="C1517" s="134">
        <f t="shared" si="23"/>
        <v>-1.832105822431318E-4</v>
      </c>
      <c r="F1517" s="9"/>
      <c r="G1517" s="9"/>
    </row>
    <row r="1518" spans="1:7" x14ac:dyDescent="0.2">
      <c r="A1518" s="54">
        <v>42478</v>
      </c>
      <c r="B1518" s="41">
        <v>2.7269000000000001</v>
      </c>
      <c r="C1518" s="134">
        <f t="shared" si="23"/>
        <v>-6.2303012533904134E-4</v>
      </c>
      <c r="F1518" s="9"/>
      <c r="G1518" s="9"/>
    </row>
    <row r="1519" spans="1:7" x14ac:dyDescent="0.2">
      <c r="A1519" s="54">
        <v>42479</v>
      </c>
      <c r="B1519" s="41">
        <v>2.7524999999999999</v>
      </c>
      <c r="C1519" s="134">
        <f t="shared" si="23"/>
        <v>9.3879496864570644E-3</v>
      </c>
      <c r="F1519" s="9"/>
      <c r="G1519" s="9"/>
    </row>
    <row r="1520" spans="1:7" x14ac:dyDescent="0.2">
      <c r="A1520" s="54">
        <v>42480</v>
      </c>
      <c r="B1520" s="41">
        <v>2.7505000000000002</v>
      </c>
      <c r="C1520" s="134">
        <f t="shared" si="23"/>
        <v>-7.2661217075375983E-4</v>
      </c>
      <c r="F1520" s="9"/>
      <c r="G1520" s="9"/>
    </row>
    <row r="1521" spans="1:7" x14ac:dyDescent="0.2">
      <c r="A1521" s="54">
        <v>42482</v>
      </c>
      <c r="B1521" s="41">
        <v>2.7504</v>
      </c>
      <c r="C1521" s="134">
        <f t="shared" si="23"/>
        <v>-3.6357025995359393E-5</v>
      </c>
      <c r="F1521" s="9"/>
      <c r="G1521" s="9"/>
    </row>
    <row r="1522" spans="1:7" x14ac:dyDescent="0.2">
      <c r="A1522" s="54">
        <v>42485</v>
      </c>
      <c r="B1522" s="41">
        <v>2.7642000000000002</v>
      </c>
      <c r="C1522" s="134">
        <f t="shared" si="23"/>
        <v>5.0174520069810047E-3</v>
      </c>
      <c r="F1522" s="9"/>
      <c r="G1522" s="9"/>
    </row>
    <row r="1523" spans="1:7" x14ac:dyDescent="0.2">
      <c r="A1523" s="54">
        <v>42486</v>
      </c>
      <c r="B1523" s="41">
        <v>2.7654999999999998</v>
      </c>
      <c r="C1523" s="134">
        <f t="shared" si="23"/>
        <v>4.7029882063509554E-4</v>
      </c>
      <c r="F1523" s="9"/>
      <c r="G1523" s="9"/>
    </row>
    <row r="1524" spans="1:7" x14ac:dyDescent="0.2">
      <c r="A1524" s="54">
        <v>42487</v>
      </c>
      <c r="B1524" s="41">
        <v>2.7692999999999999</v>
      </c>
      <c r="C1524" s="134">
        <f t="shared" si="23"/>
        <v>1.3740734044476177E-3</v>
      </c>
      <c r="F1524" s="9"/>
      <c r="G1524" s="9"/>
    </row>
    <row r="1525" spans="1:7" x14ac:dyDescent="0.2">
      <c r="A1525" s="54">
        <v>42488</v>
      </c>
      <c r="B1525" s="41">
        <v>2.7751000000000001</v>
      </c>
      <c r="C1525" s="134">
        <f t="shared" si="23"/>
        <v>2.0943920846423492E-3</v>
      </c>
      <c r="F1525" s="9"/>
      <c r="G1525" s="9"/>
    </row>
    <row r="1526" spans="1:7" x14ac:dyDescent="0.2">
      <c r="A1526" s="54">
        <v>42489</v>
      </c>
      <c r="B1526" s="41">
        <v>2.7696999999999998</v>
      </c>
      <c r="C1526" s="134">
        <f t="shared" si="23"/>
        <v>-1.9458758242947294E-3</v>
      </c>
      <c r="F1526" s="9"/>
      <c r="G1526" s="9"/>
    </row>
    <row r="1527" spans="1:7" x14ac:dyDescent="0.2">
      <c r="A1527" s="54">
        <v>42492</v>
      </c>
      <c r="B1527" s="41">
        <v>2.7871999999999999</v>
      </c>
      <c r="C1527" s="134">
        <f t="shared" si="23"/>
        <v>6.3183738311007875E-3</v>
      </c>
      <c r="F1527" s="15"/>
      <c r="G1527" s="9"/>
    </row>
    <row r="1528" spans="1:7" x14ac:dyDescent="0.2">
      <c r="A1528" s="54">
        <v>42493</v>
      </c>
      <c r="B1528" s="41">
        <v>2.7995999999999999</v>
      </c>
      <c r="C1528" s="134">
        <f t="shared" si="23"/>
        <v>4.448909299655579E-3</v>
      </c>
      <c r="F1528" s="15"/>
      <c r="G1528" s="9"/>
    </row>
    <row r="1529" spans="1:7" x14ac:dyDescent="0.2">
      <c r="A1529" s="54">
        <v>42494</v>
      </c>
      <c r="B1529" s="41">
        <v>2.7946</v>
      </c>
      <c r="C1529" s="134">
        <f t="shared" si="23"/>
        <v>-1.785969424203393E-3</v>
      </c>
      <c r="F1529" s="15"/>
      <c r="G1529" s="9"/>
    </row>
    <row r="1530" spans="1:7" x14ac:dyDescent="0.2">
      <c r="A1530" s="54">
        <v>42495</v>
      </c>
      <c r="B1530" s="41">
        <v>2.8079999999999998</v>
      </c>
      <c r="C1530" s="134">
        <f t="shared" si="23"/>
        <v>4.7949617118727694E-3</v>
      </c>
      <c r="F1530" s="15"/>
      <c r="G1530" s="9"/>
    </row>
    <row r="1531" spans="1:7" x14ac:dyDescent="0.2">
      <c r="A1531" s="54">
        <v>42496</v>
      </c>
      <c r="B1531" s="41">
        <v>2.8102999999999998</v>
      </c>
      <c r="C1531" s="134">
        <f t="shared" si="23"/>
        <v>8.1908831908839019E-4</v>
      </c>
      <c r="F1531" s="9"/>
      <c r="G1531" s="9"/>
    </row>
    <row r="1532" spans="1:7" x14ac:dyDescent="0.2">
      <c r="A1532" s="54">
        <v>42499</v>
      </c>
      <c r="B1532" s="41">
        <v>2.831</v>
      </c>
      <c r="C1532" s="134">
        <f t="shared" si="23"/>
        <v>7.3657616624560607E-3</v>
      </c>
      <c r="F1532" s="9"/>
      <c r="G1532" s="9"/>
    </row>
    <row r="1533" spans="1:7" x14ac:dyDescent="0.2">
      <c r="A1533" s="54">
        <v>42500</v>
      </c>
      <c r="B1533" s="41">
        <v>2.8445</v>
      </c>
      <c r="C1533" s="134">
        <f t="shared" si="23"/>
        <v>4.7686329918756876E-3</v>
      </c>
      <c r="F1533" s="9"/>
      <c r="G1533" s="9"/>
    </row>
    <row r="1534" spans="1:7" x14ac:dyDescent="0.2">
      <c r="A1534" s="54">
        <v>42501</v>
      </c>
      <c r="B1534" s="41">
        <v>2.8632</v>
      </c>
      <c r="C1534" s="134">
        <f t="shared" si="23"/>
        <v>6.5740903497977232E-3</v>
      </c>
      <c r="F1534" s="15"/>
      <c r="G1534" s="15"/>
    </row>
    <row r="1535" spans="1:7" x14ac:dyDescent="0.2">
      <c r="A1535" s="54">
        <v>42502</v>
      </c>
      <c r="B1535" s="41">
        <v>2.8852000000000002</v>
      </c>
      <c r="C1535" s="134">
        <f t="shared" si="23"/>
        <v>7.6837105336686751E-3</v>
      </c>
      <c r="F1535" s="15"/>
      <c r="G1535" s="15"/>
    </row>
    <row r="1536" spans="1:7" x14ac:dyDescent="0.2">
      <c r="A1536" s="54">
        <v>42503</v>
      </c>
      <c r="B1536" s="41">
        <v>2.9</v>
      </c>
      <c r="C1536" s="134">
        <f t="shared" si="23"/>
        <v>5.1296270622485096E-3</v>
      </c>
      <c r="F1536" s="15"/>
      <c r="G1536" s="15"/>
    </row>
    <row r="1537" spans="1:8" x14ac:dyDescent="0.2">
      <c r="A1537" s="54">
        <v>42506</v>
      </c>
      <c r="B1537" s="41">
        <v>2.9134000000000002</v>
      </c>
      <c r="C1537" s="134">
        <f t="shared" si="23"/>
        <v>4.620689655172594E-3</v>
      </c>
      <c r="F1537" s="15"/>
      <c r="G1537" s="15"/>
    </row>
    <row r="1538" spans="1:8" x14ac:dyDescent="0.2">
      <c r="A1538" s="54">
        <v>42507</v>
      </c>
      <c r="B1538" s="41">
        <v>2.9554</v>
      </c>
      <c r="C1538" s="134">
        <f t="shared" si="23"/>
        <v>1.4416146083613635E-2</v>
      </c>
      <c r="F1538" s="15"/>
      <c r="G1538" s="15"/>
    </row>
    <row r="1539" spans="1:8" x14ac:dyDescent="0.2">
      <c r="A1539" s="54">
        <v>42508</v>
      </c>
      <c r="B1539" s="41">
        <v>2.9554</v>
      </c>
      <c r="C1539" s="134">
        <f t="shared" si="23"/>
        <v>0</v>
      </c>
      <c r="F1539" s="15"/>
      <c r="G1539" s="15"/>
    </row>
    <row r="1540" spans="1:8" x14ac:dyDescent="0.2">
      <c r="A1540" s="54">
        <v>42509</v>
      </c>
      <c r="B1540" s="41">
        <v>2.9592999999999998</v>
      </c>
      <c r="C1540" s="134">
        <f t="shared" si="23"/>
        <v>1.3196183257764282E-3</v>
      </c>
      <c r="F1540" s="15"/>
      <c r="G1540" s="15"/>
    </row>
    <row r="1541" spans="1:8" x14ac:dyDescent="0.2">
      <c r="A1541" s="54">
        <v>42510</v>
      </c>
      <c r="B1541" s="41">
        <v>2.9733999999999998</v>
      </c>
      <c r="C1541" s="134">
        <f t="shared" si="23"/>
        <v>4.7646402865542115E-3</v>
      </c>
      <c r="F1541" s="15"/>
      <c r="G1541" s="15"/>
    </row>
    <row r="1542" spans="1:8" x14ac:dyDescent="0.2">
      <c r="A1542" s="54">
        <v>42513</v>
      </c>
      <c r="B1542" s="41">
        <v>3.0171999999999999</v>
      </c>
      <c r="C1542" s="134">
        <f t="shared" si="23"/>
        <v>1.4730611421268636E-2</v>
      </c>
      <c r="F1542" s="9"/>
      <c r="G1542" s="9"/>
    </row>
    <row r="1543" spans="1:8" x14ac:dyDescent="0.2">
      <c r="A1543" s="54">
        <v>42514</v>
      </c>
      <c r="B1543" s="41">
        <v>3.05</v>
      </c>
      <c r="C1543" s="134">
        <f t="shared" ref="C1543:C1606" si="24">B1543/B1542 - 1</f>
        <v>1.0871006230942504E-2</v>
      </c>
      <c r="F1543" s="9"/>
      <c r="G1543" s="9"/>
    </row>
    <row r="1544" spans="1:8" x14ac:dyDescent="0.2">
      <c r="A1544" s="54">
        <v>42515</v>
      </c>
      <c r="B1544" s="41">
        <v>3.0853999999999999</v>
      </c>
      <c r="C1544" s="134">
        <f t="shared" si="24"/>
        <v>1.1606557377049187E-2</v>
      </c>
      <c r="F1544" s="9"/>
      <c r="G1544" s="9"/>
    </row>
    <row r="1545" spans="1:8" x14ac:dyDescent="0.2">
      <c r="A1545" s="54">
        <v>42517</v>
      </c>
      <c r="B1545" s="41">
        <v>3.1067999999999998</v>
      </c>
      <c r="C1545" s="134">
        <f t="shared" si="24"/>
        <v>6.9358916185906505E-3</v>
      </c>
      <c r="F1545" s="9"/>
      <c r="G1545" s="9"/>
    </row>
    <row r="1546" spans="1:8" x14ac:dyDescent="0.2">
      <c r="A1546" s="54">
        <v>42520</v>
      </c>
      <c r="B1546" s="41">
        <v>3.1602000000000001</v>
      </c>
      <c r="C1546" s="134">
        <f t="shared" si="24"/>
        <v>1.7188103514870656E-2</v>
      </c>
      <c r="F1546" s="9"/>
      <c r="G1546" s="9"/>
    </row>
    <row r="1547" spans="1:8" x14ac:dyDescent="0.2">
      <c r="A1547" s="54">
        <v>42521</v>
      </c>
      <c r="B1547" s="41">
        <v>3.2233000000000001</v>
      </c>
      <c r="C1547" s="134">
        <f t="shared" si="24"/>
        <v>1.9967090690462541E-2</v>
      </c>
      <c r="F1547" s="9"/>
      <c r="G1547" s="9"/>
    </row>
    <row r="1548" spans="1:8" x14ac:dyDescent="0.2">
      <c r="A1548" s="54">
        <v>42522</v>
      </c>
      <c r="B1548" s="41">
        <v>3.2873000000000001</v>
      </c>
      <c r="C1548" s="134">
        <f t="shared" si="24"/>
        <v>1.9855427667297532E-2</v>
      </c>
      <c r="F1548" s="9"/>
      <c r="G1548" s="9"/>
    </row>
    <row r="1549" spans="1:8" x14ac:dyDescent="0.2">
      <c r="A1549" s="54">
        <v>42523</v>
      </c>
      <c r="B1549" s="41">
        <v>3.3109999999999999</v>
      </c>
      <c r="C1549" s="134">
        <f t="shared" si="24"/>
        <v>7.2095640799438865E-3</v>
      </c>
      <c r="F1549" s="9"/>
      <c r="G1549" s="9"/>
    </row>
    <row r="1550" spans="1:8" x14ac:dyDescent="0.2">
      <c r="A1550" s="54">
        <v>42524</v>
      </c>
      <c r="B1550" s="41">
        <v>3.3494000000000002</v>
      </c>
      <c r="C1550" s="134">
        <f t="shared" si="24"/>
        <v>1.1597704620960547E-2</v>
      </c>
      <c r="F1550" s="9"/>
      <c r="G1550" s="9"/>
    </row>
    <row r="1551" spans="1:8" x14ac:dyDescent="0.2">
      <c r="A1551" s="54">
        <v>42527</v>
      </c>
      <c r="B1551" s="41">
        <v>3.4079999999999999</v>
      </c>
      <c r="C1551" s="134">
        <f t="shared" si="24"/>
        <v>1.7495670866423785E-2</v>
      </c>
      <c r="D1551" s="11"/>
      <c r="E1551" s="9"/>
      <c r="F1551" s="9"/>
      <c r="G1551" s="9"/>
      <c r="H1551" s="11"/>
    </row>
    <row r="1552" spans="1:8" x14ac:dyDescent="0.2">
      <c r="A1552" s="54">
        <v>42528</v>
      </c>
      <c r="B1552" s="9">
        <v>3.4405999999999999</v>
      </c>
      <c r="C1552" s="134">
        <f t="shared" si="24"/>
        <v>9.5657276995304574E-3</v>
      </c>
      <c r="D1552" s="11"/>
      <c r="E1552" s="9"/>
      <c r="F1552" s="9"/>
      <c r="G1552" s="9"/>
      <c r="H1552" s="11"/>
    </row>
    <row r="1553" spans="1:7" x14ac:dyDescent="0.2">
      <c r="A1553" s="54">
        <v>42529</v>
      </c>
      <c r="B1553" s="41">
        <v>3.4921000000000002</v>
      </c>
      <c r="C1553" s="134">
        <f t="shared" si="24"/>
        <v>1.4968319479160774E-2</v>
      </c>
      <c r="F1553" s="9"/>
      <c r="G1553" s="9"/>
    </row>
    <row r="1554" spans="1:7" x14ac:dyDescent="0.2">
      <c r="A1554" s="54">
        <v>42530</v>
      </c>
      <c r="B1554" s="41">
        <v>3.4994999999999998</v>
      </c>
      <c r="C1554" s="134">
        <f t="shared" si="24"/>
        <v>2.1190687551901899E-3</v>
      </c>
      <c r="F1554" s="9"/>
      <c r="G1554" s="9"/>
    </row>
    <row r="1555" spans="1:7" x14ac:dyDescent="0.2">
      <c r="A1555" s="54">
        <v>42531</v>
      </c>
      <c r="B1555" s="41">
        <v>3.5333000000000001</v>
      </c>
      <c r="C1555" s="134">
        <f t="shared" si="24"/>
        <v>9.658522646092349E-3</v>
      </c>
      <c r="F1555" s="15"/>
      <c r="G1555" s="9"/>
    </row>
    <row r="1556" spans="1:7" x14ac:dyDescent="0.2">
      <c r="A1556" s="54">
        <v>42534</v>
      </c>
      <c r="B1556" s="41">
        <v>3.5714999999999999</v>
      </c>
      <c r="C1556" s="134">
        <f t="shared" si="24"/>
        <v>1.0811422749271049E-2</v>
      </c>
      <c r="F1556" s="15"/>
      <c r="G1556" s="9"/>
    </row>
    <row r="1557" spans="1:7" x14ac:dyDescent="0.2">
      <c r="A1557" s="54">
        <v>42535</v>
      </c>
      <c r="B1557" s="41">
        <v>3.6067999999999998</v>
      </c>
      <c r="C1557" s="134">
        <f t="shared" si="24"/>
        <v>9.8838023239535833E-3</v>
      </c>
      <c r="F1557" s="15"/>
      <c r="G1557" s="9"/>
    </row>
    <row r="1558" spans="1:7" x14ac:dyDescent="0.2">
      <c r="A1558" s="54">
        <v>42536</v>
      </c>
      <c r="B1558" s="41">
        <v>3.6213000000000002</v>
      </c>
      <c r="C1558" s="134">
        <f t="shared" si="24"/>
        <v>4.0201840967062363E-3</v>
      </c>
      <c r="F1558" s="15"/>
      <c r="G1558" s="9"/>
    </row>
    <row r="1559" spans="1:7" x14ac:dyDescent="0.2">
      <c r="A1559" s="54">
        <v>42537</v>
      </c>
      <c r="B1559" s="41">
        <v>3.6436000000000002</v>
      </c>
      <c r="C1559" s="134">
        <f t="shared" si="24"/>
        <v>6.1580095545799018E-3</v>
      </c>
      <c r="F1559" s="15"/>
      <c r="G1559" s="9"/>
    </row>
    <row r="1560" spans="1:7" x14ac:dyDescent="0.2">
      <c r="A1560" s="54">
        <v>42538</v>
      </c>
      <c r="B1560" s="41">
        <v>3.6469</v>
      </c>
      <c r="C1560" s="134">
        <f t="shared" si="24"/>
        <v>9.0569766165327081E-4</v>
      </c>
      <c r="F1560" s="9"/>
      <c r="G1560" s="9"/>
    </row>
    <row r="1561" spans="1:7" x14ac:dyDescent="0.2">
      <c r="A1561" s="54">
        <v>42541</v>
      </c>
      <c r="B1561" s="41">
        <v>3.7122000000000002</v>
      </c>
      <c r="C1561" s="134">
        <f t="shared" si="24"/>
        <v>1.7905618470481777E-2</v>
      </c>
      <c r="F1561" s="9"/>
      <c r="G1561" s="9"/>
    </row>
    <row r="1562" spans="1:7" x14ac:dyDescent="0.2">
      <c r="A1562" s="54">
        <v>42542</v>
      </c>
      <c r="B1562" s="41">
        <v>3.7749000000000001</v>
      </c>
      <c r="C1562" s="134">
        <f t="shared" si="24"/>
        <v>1.6890253757879448E-2</v>
      </c>
      <c r="F1562" s="9"/>
      <c r="G1562" s="9"/>
    </row>
    <row r="1563" spans="1:7" x14ac:dyDescent="0.2">
      <c r="A1563" s="54">
        <v>42543</v>
      </c>
      <c r="B1563" s="41">
        <v>3.7768999999999999</v>
      </c>
      <c r="C1563" s="134">
        <f t="shared" si="24"/>
        <v>5.2981535934715218E-4</v>
      </c>
      <c r="F1563" s="9"/>
      <c r="G1563" s="9"/>
    </row>
    <row r="1564" spans="1:7" x14ac:dyDescent="0.2">
      <c r="A1564" s="54">
        <v>42544</v>
      </c>
      <c r="B1564" s="41">
        <v>3.8266</v>
      </c>
      <c r="C1564" s="134">
        <f t="shared" si="24"/>
        <v>1.3158939871322994E-2</v>
      </c>
      <c r="F1564" s="9"/>
      <c r="G1564" s="9"/>
    </row>
    <row r="1565" spans="1:7" x14ac:dyDescent="0.2">
      <c r="A1565" s="54">
        <v>42545</v>
      </c>
      <c r="B1565" s="41">
        <v>3.8875999999999999</v>
      </c>
      <c r="C1565" s="134">
        <f t="shared" si="24"/>
        <v>1.5941044269063953E-2</v>
      </c>
      <c r="F1565" s="9"/>
      <c r="G1565" s="9"/>
    </row>
    <row r="1566" spans="1:7" x14ac:dyDescent="0.2">
      <c r="A1566" s="54">
        <v>42548</v>
      </c>
      <c r="B1566" s="41">
        <v>3.9144999999999999</v>
      </c>
      <c r="C1566" s="134">
        <f t="shared" si="24"/>
        <v>6.9194361559830053E-3</v>
      </c>
      <c r="F1566" s="9"/>
      <c r="G1566" s="9"/>
    </row>
    <row r="1567" spans="1:7" x14ac:dyDescent="0.2">
      <c r="A1567" s="54">
        <v>42549</v>
      </c>
      <c r="B1567" s="41">
        <v>3.9729999999999999</v>
      </c>
      <c r="C1567" s="134">
        <f t="shared" si="24"/>
        <v>1.4944437348320294E-2</v>
      </c>
      <c r="F1567" s="9"/>
      <c r="G1567" s="9"/>
    </row>
    <row r="1568" spans="1:7" x14ac:dyDescent="0.2">
      <c r="A1568" s="54">
        <v>42550</v>
      </c>
      <c r="B1568" s="41">
        <v>3.9756999999999998</v>
      </c>
      <c r="C1568" s="134">
        <f t="shared" si="24"/>
        <v>6.7958721369243413E-4</v>
      </c>
      <c r="F1568" s="9"/>
      <c r="G1568" s="9"/>
    </row>
    <row r="1569" spans="1:7" x14ac:dyDescent="0.2">
      <c r="A1569" s="54">
        <v>42551</v>
      </c>
      <c r="B1569" s="41">
        <v>3.9944000000000002</v>
      </c>
      <c r="C1569" s="134">
        <f t="shared" si="24"/>
        <v>4.7035742133461067E-3</v>
      </c>
      <c r="F1569" s="9"/>
      <c r="G1569" s="9"/>
    </row>
    <row r="1570" spans="1:7" x14ac:dyDescent="0.2">
      <c r="A1570" s="54">
        <v>42552</v>
      </c>
      <c r="B1570" s="41">
        <v>4.0027999999999997</v>
      </c>
      <c r="C1570" s="134">
        <f t="shared" si="24"/>
        <v>2.102944121770367E-3</v>
      </c>
      <c r="F1570" s="9"/>
      <c r="G1570" s="9"/>
    </row>
    <row r="1571" spans="1:7" x14ac:dyDescent="0.2">
      <c r="A1571" s="54">
        <v>42555</v>
      </c>
      <c r="B1571" s="41">
        <v>4.0179999999999998</v>
      </c>
      <c r="C1571" s="134">
        <f t="shared" si="24"/>
        <v>3.7973418606975784E-3</v>
      </c>
      <c r="F1571" s="15"/>
      <c r="G1571" s="15"/>
    </row>
    <row r="1572" spans="1:7" x14ac:dyDescent="0.2">
      <c r="A1572" s="54">
        <v>42556</v>
      </c>
      <c r="B1572" s="41">
        <v>4.0686999999999998</v>
      </c>
      <c r="C1572" s="134">
        <f t="shared" si="24"/>
        <v>1.261821801891494E-2</v>
      </c>
      <c r="F1572" s="15"/>
      <c r="G1572" s="15"/>
    </row>
    <row r="1573" spans="1:7" x14ac:dyDescent="0.2">
      <c r="A1573" s="54">
        <v>42557</v>
      </c>
      <c r="B1573" s="41">
        <v>4.0796999999999999</v>
      </c>
      <c r="C1573" s="134">
        <f t="shared" si="24"/>
        <v>2.7035662496621704E-3</v>
      </c>
      <c r="F1573" s="15"/>
      <c r="G1573" s="15"/>
    </row>
    <row r="1574" spans="1:7" x14ac:dyDescent="0.2">
      <c r="A1574" s="54">
        <v>42558</v>
      </c>
      <c r="B1574" s="41">
        <v>4.0884</v>
      </c>
      <c r="C1574" s="134">
        <f t="shared" si="24"/>
        <v>2.132509743363542E-3</v>
      </c>
      <c r="F1574" s="15"/>
      <c r="G1574" s="15"/>
    </row>
    <row r="1575" spans="1:7" x14ac:dyDescent="0.2">
      <c r="A1575" s="54">
        <v>42559</v>
      </c>
      <c r="B1575" s="41">
        <v>4.0861999999999998</v>
      </c>
      <c r="C1575" s="134">
        <f t="shared" si="24"/>
        <v>-5.3810781723906409E-4</v>
      </c>
      <c r="F1575" s="15"/>
      <c r="G1575" s="15"/>
    </row>
    <row r="1576" spans="1:7" x14ac:dyDescent="0.2">
      <c r="A1576" s="54">
        <v>42562</v>
      </c>
      <c r="B1576" s="41">
        <v>4.0883000000000003</v>
      </c>
      <c r="C1576" s="134">
        <f t="shared" si="24"/>
        <v>5.1392491801682816E-4</v>
      </c>
      <c r="F1576" s="15"/>
      <c r="G1576" s="15"/>
    </row>
    <row r="1577" spans="1:7" x14ac:dyDescent="0.2">
      <c r="A1577" s="54">
        <v>42563</v>
      </c>
      <c r="B1577" s="41">
        <v>4.0871000000000004</v>
      </c>
      <c r="C1577" s="134">
        <f t="shared" si="24"/>
        <v>-2.935205342073921E-4</v>
      </c>
      <c r="F1577" s="15"/>
      <c r="G1577" s="15"/>
    </row>
    <row r="1578" spans="1:7" x14ac:dyDescent="0.2">
      <c r="A1578" s="54">
        <v>42564</v>
      </c>
      <c r="B1578" s="41">
        <v>4.0865999999999998</v>
      </c>
      <c r="C1578" s="134">
        <f t="shared" si="24"/>
        <v>-1.2233613075296468E-4</v>
      </c>
      <c r="F1578" s="15"/>
      <c r="G1578" s="15"/>
    </row>
    <row r="1579" spans="1:7" x14ac:dyDescent="0.2">
      <c r="A1579" s="54">
        <v>42565</v>
      </c>
      <c r="B1579" s="41">
        <v>4.0490000000000004</v>
      </c>
      <c r="C1579" s="134">
        <f t="shared" si="24"/>
        <v>-9.200802623207438E-3</v>
      </c>
      <c r="F1579" s="9"/>
      <c r="G1579" s="9"/>
    </row>
    <row r="1580" spans="1:7" x14ac:dyDescent="0.2">
      <c r="A1580" s="54">
        <v>42566</v>
      </c>
      <c r="B1580" s="41">
        <v>4.0376000000000003</v>
      </c>
      <c r="C1580" s="134">
        <f t="shared" si="24"/>
        <v>-2.8155100024697122E-3</v>
      </c>
      <c r="F1580" s="9"/>
      <c r="G1580" s="9"/>
    </row>
    <row r="1581" spans="1:7" x14ac:dyDescent="0.2">
      <c r="A1581" s="54">
        <v>42569</v>
      </c>
      <c r="B1581" s="41">
        <v>4.0202999999999998</v>
      </c>
      <c r="C1581" s="134">
        <f t="shared" si="24"/>
        <v>-4.2847235981772203E-3</v>
      </c>
      <c r="F1581" s="9"/>
      <c r="G1581" s="9"/>
    </row>
    <row r="1582" spans="1:7" x14ac:dyDescent="0.2">
      <c r="A1582" s="54">
        <v>42570</v>
      </c>
      <c r="B1582" s="41">
        <v>4.0297000000000001</v>
      </c>
      <c r="C1582" s="134">
        <f t="shared" si="24"/>
        <v>2.3381339701018522E-3</v>
      </c>
      <c r="F1582" s="15"/>
      <c r="G1582" s="15"/>
    </row>
    <row r="1583" spans="1:7" x14ac:dyDescent="0.2">
      <c r="A1583" s="54">
        <v>42571</v>
      </c>
      <c r="B1583" s="41">
        <v>4.0171000000000001</v>
      </c>
      <c r="C1583" s="134">
        <f t="shared" si="24"/>
        <v>-3.1267836315358455E-3</v>
      </c>
      <c r="F1583" s="15"/>
      <c r="G1583" s="15"/>
    </row>
    <row r="1584" spans="1:7" x14ac:dyDescent="0.2">
      <c r="A1584" s="54">
        <v>42572</v>
      </c>
      <c r="B1584" s="41">
        <v>4.0073999999999996</v>
      </c>
      <c r="C1584" s="134">
        <f t="shared" si="24"/>
        <v>-2.4146772547360973E-3</v>
      </c>
      <c r="F1584" s="15"/>
      <c r="G1584" s="15"/>
    </row>
    <row r="1585" spans="1:8" x14ac:dyDescent="0.2">
      <c r="A1585" s="54">
        <v>42573</v>
      </c>
      <c r="B1585" s="41">
        <v>3.9973999999999998</v>
      </c>
      <c r="C1585" s="134">
        <f t="shared" si="24"/>
        <v>-2.4953835404500913E-3</v>
      </c>
      <c r="F1585" s="15"/>
      <c r="G1585" s="15"/>
    </row>
    <row r="1586" spans="1:8" x14ac:dyDescent="0.2">
      <c r="A1586" s="54">
        <v>42576</v>
      </c>
      <c r="B1586" s="41">
        <v>3.9796999999999998</v>
      </c>
      <c r="C1586" s="134">
        <f t="shared" si="24"/>
        <v>-4.4278781207784945E-3</v>
      </c>
      <c r="F1586" s="9"/>
      <c r="G1586" s="15"/>
      <c r="H1586" s="15"/>
    </row>
    <row r="1587" spans="1:8" x14ac:dyDescent="0.2">
      <c r="A1587" s="54">
        <v>42577</v>
      </c>
      <c r="B1587" s="41">
        <v>3.9049</v>
      </c>
      <c r="C1587" s="134">
        <f t="shared" si="24"/>
        <v>-1.8795386586928586E-2</v>
      </c>
      <c r="F1587" s="9"/>
      <c r="G1587" s="15"/>
      <c r="H1587" s="15"/>
    </row>
    <row r="1588" spans="1:8" x14ac:dyDescent="0.2">
      <c r="A1588" s="54">
        <v>42578</v>
      </c>
      <c r="B1588" s="41">
        <v>3.8416999999999999</v>
      </c>
      <c r="C1588" s="134">
        <f t="shared" si="24"/>
        <v>-1.6184793464621428E-2</v>
      </c>
      <c r="F1588" s="9"/>
      <c r="G1588" s="15"/>
      <c r="H1588" s="15"/>
    </row>
    <row r="1589" spans="1:8" x14ac:dyDescent="0.2">
      <c r="A1589" s="54">
        <v>42579</v>
      </c>
      <c r="B1589" s="41">
        <v>3.7724000000000002</v>
      </c>
      <c r="C1589" s="134">
        <f t="shared" si="24"/>
        <v>-1.8038889033500705E-2</v>
      </c>
      <c r="F1589" s="9"/>
      <c r="G1589" s="15"/>
      <c r="H1589" s="15"/>
    </row>
    <row r="1590" spans="1:8" x14ac:dyDescent="0.2">
      <c r="A1590" s="54">
        <v>42580</v>
      </c>
      <c r="B1590" s="41">
        <v>3.7427999999999999</v>
      </c>
      <c r="C1590" s="134">
        <f t="shared" si="24"/>
        <v>-7.8464637896300538E-3</v>
      </c>
      <c r="F1590" s="15"/>
      <c r="G1590" s="15"/>
    </row>
    <row r="1591" spans="1:8" x14ac:dyDescent="0.2">
      <c r="A1591" s="54">
        <v>42583</v>
      </c>
      <c r="B1591" s="41">
        <v>3.6943000000000001</v>
      </c>
      <c r="C1591" s="134">
        <f t="shared" si="24"/>
        <v>-1.2958213102490013E-2</v>
      </c>
      <c r="F1591" s="15"/>
      <c r="G1591" s="15"/>
    </row>
    <row r="1592" spans="1:8" x14ac:dyDescent="0.2">
      <c r="A1592" s="54">
        <v>42584</v>
      </c>
      <c r="B1592" s="41">
        <v>3.6474000000000002</v>
      </c>
      <c r="C1592" s="134">
        <f t="shared" si="24"/>
        <v>-1.269523319708743E-2</v>
      </c>
      <c r="F1592" s="15"/>
      <c r="G1592" s="15"/>
    </row>
    <row r="1593" spans="1:8" x14ac:dyDescent="0.2">
      <c r="A1593" s="54">
        <v>42585</v>
      </c>
      <c r="B1593" s="41">
        <v>3.6029</v>
      </c>
      <c r="C1593" s="134">
        <f t="shared" si="24"/>
        <v>-1.2200471568788784E-2</v>
      </c>
      <c r="F1593" s="15"/>
      <c r="G1593" s="15"/>
    </row>
    <row r="1594" spans="1:8" x14ac:dyDescent="0.2">
      <c r="A1594" s="54">
        <v>42586</v>
      </c>
      <c r="B1594" s="41">
        <v>3.5789</v>
      </c>
      <c r="C1594" s="134">
        <f t="shared" si="24"/>
        <v>-6.6613006189458757E-3</v>
      </c>
      <c r="F1594" s="15"/>
      <c r="G1594" s="15"/>
    </row>
    <row r="1595" spans="1:8" x14ac:dyDescent="0.2">
      <c r="A1595" s="54">
        <v>42587</v>
      </c>
      <c r="B1595" s="41">
        <v>3.5341999999999998</v>
      </c>
      <c r="C1595" s="134">
        <f t="shared" si="24"/>
        <v>-1.2489871189471646E-2</v>
      </c>
      <c r="F1595" s="15"/>
      <c r="G1595" s="15"/>
    </row>
    <row r="1596" spans="1:8" x14ac:dyDescent="0.2">
      <c r="A1596" s="54">
        <v>42590</v>
      </c>
      <c r="B1596" s="41">
        <v>3.5188999999999999</v>
      </c>
      <c r="C1596" s="134">
        <f t="shared" si="24"/>
        <v>-4.3291268179502795E-3</v>
      </c>
      <c r="F1596" s="15"/>
      <c r="G1596" s="15"/>
    </row>
    <row r="1597" spans="1:8" x14ac:dyDescent="0.2">
      <c r="A1597" s="54">
        <v>42591</v>
      </c>
      <c r="B1597" s="41">
        <v>3.4733999999999998</v>
      </c>
      <c r="C1597" s="134">
        <f t="shared" si="24"/>
        <v>-1.2930177043962598E-2</v>
      </c>
      <c r="F1597" s="15"/>
      <c r="G1597" s="15"/>
    </row>
    <row r="1598" spans="1:8" x14ac:dyDescent="0.2">
      <c r="A1598" s="54">
        <v>42592</v>
      </c>
      <c r="B1598" s="41">
        <v>3.4632000000000001</v>
      </c>
      <c r="C1598" s="134">
        <f t="shared" si="24"/>
        <v>-2.9366039039556702E-3</v>
      </c>
      <c r="F1598" s="15"/>
      <c r="G1598" s="15"/>
    </row>
    <row r="1599" spans="1:8" x14ac:dyDescent="0.2">
      <c r="A1599" s="54">
        <v>42593</v>
      </c>
      <c r="B1599" s="41">
        <v>3.4188000000000001</v>
      </c>
      <c r="C1599" s="134">
        <f t="shared" si="24"/>
        <v>-1.2820512820512775E-2</v>
      </c>
      <c r="F1599" s="15"/>
      <c r="G1599" s="15"/>
    </row>
    <row r="1600" spans="1:8" x14ac:dyDescent="0.2">
      <c r="A1600" s="54">
        <v>42594</v>
      </c>
      <c r="B1600" s="41">
        <v>3.3946000000000001</v>
      </c>
      <c r="C1600" s="134">
        <f t="shared" si="24"/>
        <v>-7.0785070785071014E-3</v>
      </c>
      <c r="F1600" s="15"/>
      <c r="G1600" s="15"/>
    </row>
    <row r="1601" spans="1:8" x14ac:dyDescent="0.2">
      <c r="A1601" s="54">
        <v>42597</v>
      </c>
      <c r="B1601" s="41">
        <v>3.3454999999999999</v>
      </c>
      <c r="C1601" s="134">
        <f t="shared" si="24"/>
        <v>-1.4464148942438082E-2</v>
      </c>
      <c r="F1601" s="15"/>
      <c r="G1601" s="15"/>
    </row>
    <row r="1602" spans="1:8" x14ac:dyDescent="0.2">
      <c r="A1602" s="54">
        <v>42598</v>
      </c>
      <c r="B1602" s="41">
        <v>3.2835999999999999</v>
      </c>
      <c r="C1602" s="134">
        <f t="shared" si="24"/>
        <v>-1.8502465999103324E-2</v>
      </c>
      <c r="F1602" s="15"/>
      <c r="G1602" s="15"/>
    </row>
    <row r="1603" spans="1:8" x14ac:dyDescent="0.2">
      <c r="A1603" s="54">
        <v>42599</v>
      </c>
      <c r="B1603" s="41">
        <v>3.2033</v>
      </c>
      <c r="C1603" s="134">
        <f t="shared" si="24"/>
        <v>-2.4454866609818438E-2</v>
      </c>
      <c r="F1603" s="15"/>
      <c r="G1603" s="15"/>
    </row>
    <row r="1604" spans="1:8" x14ac:dyDescent="0.2">
      <c r="A1604" s="54">
        <v>42600</v>
      </c>
      <c r="B1604" s="41">
        <v>3.1221000000000001</v>
      </c>
      <c r="C1604" s="134">
        <f t="shared" si="24"/>
        <v>-2.5348858989167389E-2</v>
      </c>
      <c r="F1604" s="15"/>
      <c r="G1604" s="15"/>
      <c r="H1604" s="15"/>
    </row>
    <row r="1605" spans="1:8" x14ac:dyDescent="0.2">
      <c r="A1605" s="54">
        <v>42601</v>
      </c>
      <c r="B1605" s="41">
        <v>3.1027</v>
      </c>
      <c r="C1605" s="134">
        <f t="shared" si="24"/>
        <v>-6.2137663751962169E-3</v>
      </c>
      <c r="F1605" s="15"/>
      <c r="G1605" s="15"/>
    </row>
    <row r="1606" spans="1:8" x14ac:dyDescent="0.2">
      <c r="A1606" s="54">
        <v>42604</v>
      </c>
      <c r="B1606" s="41">
        <v>3.0813000000000001</v>
      </c>
      <c r="C1606" s="134">
        <f t="shared" si="24"/>
        <v>-6.8972185515840945E-3</v>
      </c>
      <c r="F1606" s="15"/>
      <c r="G1606" s="15"/>
    </row>
    <row r="1607" spans="1:8" x14ac:dyDescent="0.2">
      <c r="A1607" s="54">
        <v>42605</v>
      </c>
      <c r="B1607" s="41">
        <v>3.0335999999999999</v>
      </c>
      <c r="C1607" s="134">
        <f t="shared" ref="C1607:C1670" si="25">B1607/B1606 - 1</f>
        <v>-1.5480479018596172E-2</v>
      </c>
      <c r="F1607" s="15"/>
      <c r="G1607" s="15"/>
      <c r="H1607" s="15"/>
    </row>
    <row r="1608" spans="1:8" x14ac:dyDescent="0.2">
      <c r="A1608" s="54">
        <v>42606</v>
      </c>
      <c r="B1608" s="41">
        <v>2.9771000000000001</v>
      </c>
      <c r="C1608" s="134">
        <f t="shared" si="25"/>
        <v>-1.8624736286919741E-2</v>
      </c>
      <c r="F1608" s="15"/>
      <c r="G1608" s="15"/>
    </row>
    <row r="1609" spans="1:8" x14ac:dyDescent="0.2">
      <c r="A1609" s="54">
        <v>42607</v>
      </c>
      <c r="B1609" s="41">
        <v>2.891</v>
      </c>
      <c r="C1609" s="134">
        <f t="shared" si="25"/>
        <v>-2.8920761815189322E-2</v>
      </c>
      <c r="F1609" s="15"/>
      <c r="G1609" s="15"/>
    </row>
    <row r="1610" spans="1:8" x14ac:dyDescent="0.2">
      <c r="A1610" s="54">
        <v>42608</v>
      </c>
      <c r="B1610" s="41">
        <v>2.8266</v>
      </c>
      <c r="C1610" s="134">
        <f t="shared" si="25"/>
        <v>-2.2276029055690039E-2</v>
      </c>
      <c r="F1610" s="15"/>
      <c r="G1610" s="15"/>
      <c r="H1610" s="15"/>
    </row>
    <row r="1611" spans="1:8" x14ac:dyDescent="0.2">
      <c r="A1611" s="54">
        <v>42611</v>
      </c>
      <c r="B1611" s="41">
        <v>2.7597999999999998</v>
      </c>
      <c r="C1611" s="134">
        <f t="shared" si="25"/>
        <v>-2.3632632845114299E-2</v>
      </c>
      <c r="F1611" s="15"/>
      <c r="G1611" s="15"/>
      <c r="H1611" s="15"/>
    </row>
    <row r="1612" spans="1:8" x14ac:dyDescent="0.2">
      <c r="A1612" s="54">
        <v>42612</v>
      </c>
      <c r="B1612" s="41">
        <v>2.7410000000000001</v>
      </c>
      <c r="C1612" s="134">
        <f t="shared" si="25"/>
        <v>-6.8120878324515743E-3</v>
      </c>
      <c r="F1612" s="15"/>
      <c r="G1612" s="15"/>
      <c r="H1612" s="15"/>
    </row>
    <row r="1613" spans="1:8" x14ac:dyDescent="0.2">
      <c r="A1613" s="54">
        <v>42613</v>
      </c>
      <c r="B1613" s="41">
        <v>2.7035</v>
      </c>
      <c r="C1613" s="134">
        <f t="shared" si="25"/>
        <v>-1.3681138270704163E-2</v>
      </c>
      <c r="F1613" s="15"/>
      <c r="G1613" s="15"/>
      <c r="H1613" s="15"/>
    </row>
    <row r="1614" spans="1:8" x14ac:dyDescent="0.2">
      <c r="A1614" s="54">
        <v>42614</v>
      </c>
      <c r="B1614" s="41">
        <v>2.6877</v>
      </c>
      <c r="C1614" s="134">
        <f t="shared" si="25"/>
        <v>-5.8442759385981535E-3</v>
      </c>
      <c r="F1614" s="15"/>
      <c r="G1614" s="15"/>
      <c r="H1614" s="15"/>
    </row>
    <row r="1615" spans="1:8" x14ac:dyDescent="0.2">
      <c r="A1615" s="54">
        <v>42615</v>
      </c>
      <c r="B1615" s="41">
        <v>2.6766999999999999</v>
      </c>
      <c r="C1615" s="134">
        <f t="shared" si="25"/>
        <v>-4.0927186814004868E-3</v>
      </c>
      <c r="F1615" s="15"/>
      <c r="G1615" s="15"/>
      <c r="H1615" s="15"/>
    </row>
    <row r="1616" spans="1:8" x14ac:dyDescent="0.2">
      <c r="A1616" s="54">
        <v>42618</v>
      </c>
      <c r="B1616" s="41">
        <v>2.6339000000000001</v>
      </c>
      <c r="C1616" s="134">
        <f t="shared" si="25"/>
        <v>-1.5989838233645859E-2</v>
      </c>
      <c r="F1616" s="15"/>
      <c r="G1616" s="15"/>
      <c r="H1616" s="15"/>
    </row>
    <row r="1617" spans="1:8" x14ac:dyDescent="0.2">
      <c r="A1617" s="75">
        <v>42619</v>
      </c>
      <c r="B1617" s="41">
        <v>2.6122999999999998</v>
      </c>
      <c r="C1617" s="134">
        <f t="shared" si="25"/>
        <v>-8.2007669235735214E-3</v>
      </c>
      <c r="F1617" s="15"/>
      <c r="G1617" s="15"/>
      <c r="H1617" s="15"/>
    </row>
    <row r="1618" spans="1:8" x14ac:dyDescent="0.2">
      <c r="A1618" s="54">
        <v>42621</v>
      </c>
      <c r="B1618" s="41">
        <v>2.6150000000000002</v>
      </c>
      <c r="C1618" s="134">
        <f t="shared" si="25"/>
        <v>1.0335719480918382E-3</v>
      </c>
      <c r="F1618" s="15"/>
      <c r="G1618" s="15"/>
      <c r="H1618" s="15"/>
    </row>
    <row r="1619" spans="1:8" x14ac:dyDescent="0.2">
      <c r="A1619" s="54">
        <v>42622</v>
      </c>
      <c r="B1619" s="41">
        <v>2.5611000000000002</v>
      </c>
      <c r="C1619" s="134">
        <f t="shared" si="25"/>
        <v>-2.0611854684512432E-2</v>
      </c>
      <c r="F1619" s="15"/>
      <c r="G1619" s="15"/>
      <c r="H1619" s="15"/>
    </row>
    <row r="1620" spans="1:8" x14ac:dyDescent="0.2">
      <c r="A1620" s="54">
        <v>42625</v>
      </c>
      <c r="B1620" s="41">
        <v>2.5752999999999999</v>
      </c>
      <c r="C1620" s="134">
        <f t="shared" si="25"/>
        <v>5.5444926008354489E-3</v>
      </c>
      <c r="F1620" s="15"/>
      <c r="G1620" s="15"/>
    </row>
    <row r="1621" spans="1:8" x14ac:dyDescent="0.2">
      <c r="A1621" s="54">
        <v>42626</v>
      </c>
      <c r="B1621" s="41">
        <v>2.5341999999999998</v>
      </c>
      <c r="C1621" s="134">
        <f t="shared" si="25"/>
        <v>-1.5959305711955918E-2</v>
      </c>
      <c r="F1621" s="15"/>
      <c r="G1621" s="15"/>
    </row>
    <row r="1622" spans="1:8" x14ac:dyDescent="0.2">
      <c r="A1622" s="54">
        <v>42627</v>
      </c>
      <c r="B1622" s="41">
        <v>2.4941</v>
      </c>
      <c r="C1622" s="134">
        <f t="shared" si="25"/>
        <v>-1.5823534054139277E-2</v>
      </c>
      <c r="F1622" s="15"/>
      <c r="G1622" s="15"/>
    </row>
    <row r="1623" spans="1:8" x14ac:dyDescent="0.2">
      <c r="A1623" s="54">
        <v>42628</v>
      </c>
      <c r="B1623" s="41">
        <v>2.4506000000000001</v>
      </c>
      <c r="C1623" s="134">
        <f t="shared" si="25"/>
        <v>-1.7441161140291039E-2</v>
      </c>
      <c r="F1623" s="15"/>
      <c r="G1623" s="15"/>
    </row>
    <row r="1624" spans="1:8" x14ac:dyDescent="0.2">
      <c r="A1624" s="54">
        <v>42629</v>
      </c>
      <c r="B1624" s="41">
        <v>2.4714999999999998</v>
      </c>
      <c r="C1624" s="134">
        <f t="shared" si="25"/>
        <v>8.5285236268668463E-3</v>
      </c>
      <c r="F1624" s="15"/>
      <c r="G1624" s="15"/>
    </row>
    <row r="1625" spans="1:8" x14ac:dyDescent="0.2">
      <c r="A1625" s="54">
        <v>42632</v>
      </c>
      <c r="B1625" s="41">
        <v>2.4308999999999998</v>
      </c>
      <c r="C1625" s="134">
        <f t="shared" si="25"/>
        <v>-1.6427270888124568E-2</v>
      </c>
      <c r="F1625" s="15"/>
      <c r="G1625" s="15"/>
    </row>
    <row r="1626" spans="1:8" x14ac:dyDescent="0.2">
      <c r="A1626" s="54">
        <v>42633</v>
      </c>
      <c r="B1626" s="41">
        <v>2.3957000000000002</v>
      </c>
      <c r="C1626" s="134">
        <f t="shared" si="25"/>
        <v>-1.4480233658315744E-2</v>
      </c>
      <c r="F1626" s="15"/>
      <c r="G1626" s="15"/>
    </row>
    <row r="1627" spans="1:8" x14ac:dyDescent="0.2">
      <c r="A1627" s="54">
        <v>42634</v>
      </c>
      <c r="B1627" s="41">
        <v>2.4060000000000001</v>
      </c>
      <c r="C1627" s="134">
        <f t="shared" si="25"/>
        <v>4.2993697040529799E-3</v>
      </c>
      <c r="F1627" s="15"/>
      <c r="G1627" s="15"/>
    </row>
    <row r="1628" spans="1:8" x14ac:dyDescent="0.2">
      <c r="A1628" s="54">
        <v>42635</v>
      </c>
      <c r="B1628" s="41">
        <v>2.3946000000000001</v>
      </c>
      <c r="C1628" s="134">
        <f t="shared" si="25"/>
        <v>-4.7381546134663832E-3</v>
      </c>
      <c r="F1628" s="15"/>
      <c r="G1628" s="15"/>
    </row>
    <row r="1629" spans="1:8" x14ac:dyDescent="0.2">
      <c r="A1629" s="54">
        <v>42636</v>
      </c>
      <c r="B1629" s="41">
        <v>2.4043000000000001</v>
      </c>
      <c r="C1629" s="134">
        <f t="shared" si="25"/>
        <v>4.050780923745112E-3</v>
      </c>
      <c r="F1629" s="15"/>
      <c r="G1629" s="15"/>
    </row>
    <row r="1630" spans="1:8" x14ac:dyDescent="0.2">
      <c r="A1630" s="54">
        <v>42639</v>
      </c>
      <c r="B1630" s="41">
        <v>2.3975</v>
      </c>
      <c r="C1630" s="134">
        <f t="shared" si="25"/>
        <v>-2.8282660233748258E-3</v>
      </c>
      <c r="F1630" s="15"/>
      <c r="G1630" s="15"/>
    </row>
    <row r="1631" spans="1:8" x14ac:dyDescent="0.2">
      <c r="A1631" s="54">
        <v>42640</v>
      </c>
      <c r="B1631" s="41">
        <v>2.3664999999999998</v>
      </c>
      <c r="C1631" s="134">
        <f t="shared" si="25"/>
        <v>-1.2930135557872813E-2</v>
      </c>
      <c r="F1631" s="15"/>
      <c r="G1631" s="15"/>
    </row>
    <row r="1632" spans="1:8" x14ac:dyDescent="0.2">
      <c r="A1632" s="54">
        <v>42641</v>
      </c>
      <c r="B1632" s="41">
        <v>2.3283999999999998</v>
      </c>
      <c r="C1632" s="134">
        <f t="shared" si="25"/>
        <v>-1.6099725332769932E-2</v>
      </c>
      <c r="F1632" s="15"/>
      <c r="G1632" s="15"/>
    </row>
    <row r="1633" spans="1:8" x14ac:dyDescent="0.2">
      <c r="A1633" s="54">
        <v>42642</v>
      </c>
      <c r="B1633" s="41">
        <v>2.3102</v>
      </c>
      <c r="C1633" s="134">
        <f t="shared" si="25"/>
        <v>-7.8165263700393783E-3</v>
      </c>
      <c r="F1633" s="15"/>
      <c r="G1633" s="15"/>
    </row>
    <row r="1634" spans="1:8" x14ac:dyDescent="0.2">
      <c r="A1634" s="54">
        <v>42643</v>
      </c>
      <c r="B1634" s="41">
        <v>2.3180999999999998</v>
      </c>
      <c r="C1634" s="134">
        <f t="shared" si="25"/>
        <v>3.4196173491471971E-3</v>
      </c>
      <c r="F1634" s="15"/>
      <c r="G1634" s="15"/>
    </row>
    <row r="1635" spans="1:8" x14ac:dyDescent="0.2">
      <c r="A1635" s="54">
        <v>42646</v>
      </c>
      <c r="B1635" s="41">
        <v>2.2915999999999999</v>
      </c>
      <c r="C1635" s="134">
        <f t="shared" si="25"/>
        <v>-1.1431776023467455E-2</v>
      </c>
      <c r="F1635" s="15"/>
      <c r="G1635" s="15"/>
      <c r="H1635" s="15"/>
    </row>
    <row r="1636" spans="1:8" x14ac:dyDescent="0.2">
      <c r="A1636" s="54">
        <v>42647</v>
      </c>
      <c r="B1636" s="41">
        <v>2.2791000000000001</v>
      </c>
      <c r="C1636" s="134">
        <f t="shared" si="25"/>
        <v>-5.4547041368474547E-3</v>
      </c>
      <c r="F1636" s="15"/>
      <c r="G1636" s="15"/>
      <c r="H1636" s="15"/>
    </row>
    <row r="1637" spans="1:8" x14ac:dyDescent="0.2">
      <c r="A1637" s="54">
        <v>42648</v>
      </c>
      <c r="B1637" s="41">
        <v>2.2938999999999998</v>
      </c>
      <c r="C1637" s="134">
        <f t="shared" si="25"/>
        <v>6.4937914088893933E-3</v>
      </c>
      <c r="F1637" s="15"/>
      <c r="G1637" s="15"/>
      <c r="H1637" s="15"/>
    </row>
    <row r="1638" spans="1:8" x14ac:dyDescent="0.2">
      <c r="A1638" s="54">
        <v>42649</v>
      </c>
      <c r="B1638" s="41">
        <v>2.2715000000000001</v>
      </c>
      <c r="C1638" s="134">
        <f t="shared" si="25"/>
        <v>-9.7650289899297027E-3</v>
      </c>
      <c r="F1638" s="15"/>
      <c r="G1638" s="15"/>
      <c r="H1638" s="15"/>
    </row>
    <row r="1639" spans="1:8" x14ac:dyDescent="0.2">
      <c r="A1639" s="54">
        <v>42650</v>
      </c>
      <c r="B1639" s="41">
        <v>2.2765</v>
      </c>
      <c r="C1639" s="134">
        <f t="shared" si="25"/>
        <v>2.2011886418664695E-3</v>
      </c>
      <c r="F1639" s="15"/>
      <c r="G1639" s="15"/>
      <c r="H1639" s="15"/>
    </row>
    <row r="1640" spans="1:8" x14ac:dyDescent="0.2">
      <c r="A1640" s="54">
        <v>42653</v>
      </c>
      <c r="B1640" s="41">
        <v>2.2742</v>
      </c>
      <c r="C1640" s="134">
        <f t="shared" si="25"/>
        <v>-1.0103228640456763E-3</v>
      </c>
      <c r="F1640" s="15"/>
      <c r="G1640" s="15"/>
      <c r="H1640" s="15"/>
    </row>
    <row r="1641" spans="1:8" x14ac:dyDescent="0.2">
      <c r="A1641" s="54">
        <v>42654</v>
      </c>
      <c r="B1641" s="41">
        <v>2.2538999999999998</v>
      </c>
      <c r="C1641" s="134">
        <f t="shared" si="25"/>
        <v>-8.9262158121538038E-3</v>
      </c>
      <c r="F1641" s="15"/>
      <c r="G1641" s="15"/>
      <c r="H1641" s="15"/>
    </row>
    <row r="1642" spans="1:8" x14ac:dyDescent="0.2">
      <c r="A1642" s="54">
        <v>42656</v>
      </c>
      <c r="B1642" s="41">
        <v>2.2301000000000002</v>
      </c>
      <c r="C1642" s="134">
        <f t="shared" si="25"/>
        <v>-1.055947468831786E-2</v>
      </c>
      <c r="F1642" s="15"/>
      <c r="G1642" s="15"/>
      <c r="H1642" s="15"/>
    </row>
    <row r="1643" spans="1:8" x14ac:dyDescent="0.2">
      <c r="A1643" s="54">
        <v>42657</v>
      </c>
      <c r="B1643" s="41">
        <v>2.2222</v>
      </c>
      <c r="C1643" s="134">
        <f t="shared" si="25"/>
        <v>-3.5424420429578385E-3</v>
      </c>
      <c r="F1643" s="15"/>
      <c r="G1643" s="15"/>
    </row>
    <row r="1644" spans="1:8" x14ac:dyDescent="0.2">
      <c r="A1644" s="54">
        <v>42660</v>
      </c>
      <c r="B1644" s="41">
        <v>2.2444000000000002</v>
      </c>
      <c r="C1644" s="134">
        <f t="shared" si="25"/>
        <v>9.9900999009991942E-3</v>
      </c>
      <c r="F1644" s="15"/>
      <c r="G1644" s="15"/>
    </row>
    <row r="1645" spans="1:8" x14ac:dyDescent="0.2">
      <c r="A1645" s="54">
        <v>42661</v>
      </c>
      <c r="B1645" s="41">
        <v>2.2381000000000002</v>
      </c>
      <c r="C1645" s="134">
        <f t="shared" si="25"/>
        <v>-2.8069862769559695E-3</v>
      </c>
      <c r="F1645" s="15"/>
      <c r="G1645" s="15"/>
    </row>
    <row r="1646" spans="1:8" x14ac:dyDescent="0.2">
      <c r="A1646" s="54">
        <v>42662</v>
      </c>
      <c r="B1646" s="41">
        <v>2.2077</v>
      </c>
      <c r="C1646" s="134">
        <f t="shared" si="25"/>
        <v>-1.3582949823511159E-2</v>
      </c>
      <c r="F1646" s="15"/>
      <c r="G1646" s="15"/>
    </row>
    <row r="1647" spans="1:8" x14ac:dyDescent="0.2">
      <c r="A1647" s="54">
        <v>42663</v>
      </c>
      <c r="B1647" s="41">
        <v>2.1960999999999999</v>
      </c>
      <c r="C1647" s="134">
        <f t="shared" si="25"/>
        <v>-5.2543370929021282E-3</v>
      </c>
      <c r="F1647" s="15"/>
      <c r="G1647" s="15"/>
    </row>
    <row r="1648" spans="1:8" x14ac:dyDescent="0.2">
      <c r="A1648" s="54">
        <v>42664</v>
      </c>
      <c r="B1648" s="41">
        <v>2.1894999999999998</v>
      </c>
      <c r="C1648" s="134">
        <f t="shared" si="25"/>
        <v>-3.0053276262466122E-3</v>
      </c>
      <c r="F1648" s="15"/>
      <c r="G1648" s="15"/>
    </row>
    <row r="1649" spans="1:7" x14ac:dyDescent="0.2">
      <c r="A1649" s="54">
        <v>42667</v>
      </c>
      <c r="B1649" s="41">
        <v>2.1886000000000001</v>
      </c>
      <c r="C1649" s="134">
        <f t="shared" si="25"/>
        <v>-4.1105275176966938E-4</v>
      </c>
      <c r="F1649" s="15"/>
      <c r="G1649" s="15"/>
    </row>
    <row r="1650" spans="1:7" x14ac:dyDescent="0.2">
      <c r="A1650" s="54">
        <v>42668</v>
      </c>
      <c r="B1650" s="41">
        <v>2.1743000000000001</v>
      </c>
      <c r="C1650" s="134">
        <f t="shared" si="25"/>
        <v>-6.5338572603490519E-3</v>
      </c>
      <c r="F1650" s="15"/>
      <c r="G1650" s="15"/>
    </row>
    <row r="1651" spans="1:7" x14ac:dyDescent="0.2">
      <c r="A1651" s="54">
        <v>42669</v>
      </c>
      <c r="B1651" s="41">
        <v>2.1781000000000001</v>
      </c>
      <c r="C1651" s="134">
        <f t="shared" si="25"/>
        <v>1.7476889113738903E-3</v>
      </c>
      <c r="F1651" s="15"/>
      <c r="G1651" s="15"/>
    </row>
    <row r="1652" spans="1:7" x14ac:dyDescent="0.2">
      <c r="A1652" s="54">
        <v>42670</v>
      </c>
      <c r="B1652" s="41">
        <v>2.1562999999999999</v>
      </c>
      <c r="C1652" s="134">
        <f t="shared" si="25"/>
        <v>-1.0008723199118608E-2</v>
      </c>
      <c r="F1652" s="15"/>
      <c r="G1652" s="15"/>
    </row>
    <row r="1653" spans="1:7" x14ac:dyDescent="0.2">
      <c r="A1653" s="54">
        <v>42671</v>
      </c>
      <c r="B1653" s="41">
        <v>2.1520999999999999</v>
      </c>
      <c r="C1653" s="134">
        <f t="shared" si="25"/>
        <v>-1.947780921022102E-3</v>
      </c>
      <c r="F1653" s="15"/>
      <c r="G1653" s="15"/>
    </row>
    <row r="1654" spans="1:7" x14ac:dyDescent="0.2">
      <c r="A1654" s="54">
        <v>42674</v>
      </c>
      <c r="B1654" s="41">
        <v>2.1438000000000001</v>
      </c>
      <c r="C1654" s="134">
        <f t="shared" si="25"/>
        <v>-3.8566981088238306E-3</v>
      </c>
      <c r="F1654" s="15"/>
      <c r="G1654" s="15"/>
    </row>
    <row r="1655" spans="1:7" x14ac:dyDescent="0.2">
      <c r="A1655" s="54">
        <v>42675</v>
      </c>
      <c r="B1655" s="41">
        <v>2.1429</v>
      </c>
      <c r="C1655" s="134">
        <f t="shared" si="25"/>
        <v>-4.1981528127632561E-4</v>
      </c>
      <c r="F1655" s="15"/>
      <c r="G1655" s="15"/>
    </row>
    <row r="1656" spans="1:7" x14ac:dyDescent="0.2">
      <c r="A1656" s="54">
        <v>42677</v>
      </c>
      <c r="B1656" s="41">
        <v>2.1402000000000001</v>
      </c>
      <c r="C1656" s="134">
        <f t="shared" si="25"/>
        <v>-1.2599748005039935E-3</v>
      </c>
      <c r="F1656" s="15"/>
      <c r="G1656" s="15"/>
    </row>
    <row r="1657" spans="1:7" x14ac:dyDescent="0.2">
      <c r="A1657" s="54">
        <v>42678</v>
      </c>
      <c r="B1657" s="41">
        <v>2.1425999999999998</v>
      </c>
      <c r="C1657" s="134">
        <f t="shared" si="25"/>
        <v>1.1213905242499767E-3</v>
      </c>
      <c r="F1657" s="15"/>
      <c r="G1657" s="15"/>
    </row>
    <row r="1658" spans="1:7" x14ac:dyDescent="0.2">
      <c r="A1658" s="54">
        <v>42681</v>
      </c>
      <c r="B1658" s="41">
        <v>2.1347</v>
      </c>
      <c r="C1658" s="134">
        <f t="shared" si="25"/>
        <v>-3.6871091197608896E-3</v>
      </c>
      <c r="F1658" s="15"/>
      <c r="G1658" s="15"/>
    </row>
    <row r="1659" spans="1:7" x14ac:dyDescent="0.2">
      <c r="A1659" s="54">
        <v>42682</v>
      </c>
      <c r="B1659" s="41">
        <v>2.1417000000000002</v>
      </c>
      <c r="C1659" s="134">
        <f t="shared" si="25"/>
        <v>3.2791492949828527E-3</v>
      </c>
      <c r="F1659" s="15"/>
      <c r="G1659" s="15"/>
    </row>
    <row r="1660" spans="1:7" x14ac:dyDescent="0.2">
      <c r="A1660" s="54">
        <v>42683</v>
      </c>
      <c r="B1660" s="41">
        <v>2.1456</v>
      </c>
      <c r="C1660" s="134">
        <f t="shared" si="25"/>
        <v>1.8209833309985601E-3</v>
      </c>
      <c r="F1660" s="15"/>
      <c r="G1660" s="15"/>
    </row>
    <row r="1661" spans="1:7" x14ac:dyDescent="0.2">
      <c r="A1661" s="54">
        <v>42684</v>
      </c>
      <c r="B1661" s="41">
        <v>2.1514000000000002</v>
      </c>
      <c r="C1661" s="134">
        <f t="shared" si="25"/>
        <v>2.7032065622671908E-3</v>
      </c>
      <c r="F1661" s="15"/>
      <c r="G1661" s="15"/>
    </row>
    <row r="1662" spans="1:7" x14ac:dyDescent="0.2">
      <c r="A1662" s="54">
        <v>42685</v>
      </c>
      <c r="B1662" s="41">
        <v>2.1438999999999999</v>
      </c>
      <c r="C1662" s="134">
        <f t="shared" si="25"/>
        <v>-3.4861020730688752E-3</v>
      </c>
      <c r="F1662" s="15"/>
      <c r="G1662" s="15"/>
    </row>
    <row r="1663" spans="1:7" x14ac:dyDescent="0.2">
      <c r="A1663" s="54">
        <v>42688</v>
      </c>
      <c r="B1663" s="41">
        <v>2.1520000000000001</v>
      </c>
      <c r="C1663" s="134">
        <f t="shared" si="25"/>
        <v>3.7781612948366572E-3</v>
      </c>
      <c r="F1663" s="15"/>
      <c r="G1663" s="15"/>
    </row>
    <row r="1664" spans="1:7" x14ac:dyDescent="0.2">
      <c r="A1664" s="54">
        <v>42689</v>
      </c>
      <c r="C1664" s="134">
        <f t="shared" si="25"/>
        <v>-1</v>
      </c>
      <c r="F1664" s="15"/>
      <c r="G1664" s="15"/>
    </row>
    <row r="1665" spans="1:7" x14ac:dyDescent="0.2">
      <c r="A1665" s="54">
        <v>42690</v>
      </c>
      <c r="B1665" s="41">
        <v>2.1402999999999999</v>
      </c>
      <c r="C1665" s="134" t="e">
        <f t="shared" si="25"/>
        <v>#DIV/0!</v>
      </c>
      <c r="F1665" s="15"/>
      <c r="G1665" s="15"/>
    </row>
    <row r="1666" spans="1:7" x14ac:dyDescent="0.2">
      <c r="A1666" s="54">
        <v>42691</v>
      </c>
      <c r="B1666" s="41">
        <v>2.1395</v>
      </c>
      <c r="C1666" s="134">
        <f t="shared" si="25"/>
        <v>-3.7377937672289363E-4</v>
      </c>
      <c r="F1666" s="15"/>
      <c r="G1666" s="15"/>
    </row>
    <row r="1667" spans="1:7" x14ac:dyDescent="0.2">
      <c r="A1667" s="54">
        <v>42692</v>
      </c>
      <c r="B1667" s="41">
        <v>2.1368</v>
      </c>
      <c r="C1667" s="134">
        <f t="shared" si="25"/>
        <v>-1.2619770974526823E-3</v>
      </c>
      <c r="F1667" s="15"/>
      <c r="G1667" s="15"/>
    </row>
    <row r="1668" spans="1:7" x14ac:dyDescent="0.2">
      <c r="A1668" s="54">
        <v>42695</v>
      </c>
      <c r="B1668" s="41">
        <v>2.1507999999999998</v>
      </c>
      <c r="C1668" s="134">
        <f t="shared" si="25"/>
        <v>6.5518532384873929E-3</v>
      </c>
      <c r="F1668" s="15"/>
      <c r="G1668" s="15"/>
    </row>
    <row r="1669" spans="1:7" x14ac:dyDescent="0.2">
      <c r="A1669" s="54">
        <v>42696</v>
      </c>
      <c r="B1669" s="41">
        <v>2.1492</v>
      </c>
      <c r="C1669" s="134">
        <f t="shared" si="25"/>
        <v>-7.4390924307221606E-4</v>
      </c>
      <c r="F1669" s="15"/>
      <c r="G1669" s="15"/>
    </row>
    <row r="1670" spans="1:7" x14ac:dyDescent="0.2">
      <c r="A1670" s="54">
        <v>42697</v>
      </c>
      <c r="B1670" s="41">
        <v>2.1528</v>
      </c>
      <c r="C1670" s="134">
        <f t="shared" si="25"/>
        <v>1.6750418760469454E-3</v>
      </c>
      <c r="F1670" s="15"/>
      <c r="G1670" s="15"/>
    </row>
    <row r="1671" spans="1:7" x14ac:dyDescent="0.2">
      <c r="A1671" s="54">
        <v>42698</v>
      </c>
      <c r="B1671" s="41">
        <v>2.1680999999999999</v>
      </c>
      <c r="C1671" s="134">
        <f t="shared" ref="C1671:C1734" si="26">B1671/B1670 - 1</f>
        <v>7.1070234113712605E-3</v>
      </c>
      <c r="F1671" s="15"/>
      <c r="G1671" s="15"/>
    </row>
    <row r="1672" spans="1:7" x14ac:dyDescent="0.2">
      <c r="A1672" s="54">
        <v>42699</v>
      </c>
      <c r="B1672" s="41">
        <v>2.1621999999999999</v>
      </c>
      <c r="C1672" s="134">
        <f t="shared" si="26"/>
        <v>-2.7212766938794486E-3</v>
      </c>
      <c r="F1672" s="15"/>
      <c r="G1672" s="15"/>
    </row>
    <row r="1673" spans="1:7" x14ac:dyDescent="0.2">
      <c r="A1673" s="54">
        <v>42702</v>
      </c>
      <c r="B1673" s="41">
        <v>2.1840999999999999</v>
      </c>
      <c r="C1673" s="134">
        <f t="shared" si="26"/>
        <v>1.0128572749976916E-2</v>
      </c>
      <c r="F1673" s="15"/>
      <c r="G1673" s="15"/>
    </row>
    <row r="1674" spans="1:7" x14ac:dyDescent="0.2">
      <c r="A1674" s="54">
        <v>42703</v>
      </c>
      <c r="B1674" s="41">
        <v>2.1835</v>
      </c>
      <c r="C1674" s="134">
        <f t="shared" si="26"/>
        <v>-2.7471269630507944E-4</v>
      </c>
      <c r="F1674" s="15"/>
      <c r="G1674" s="15"/>
    </row>
    <row r="1675" spans="1:7" x14ac:dyDescent="0.2">
      <c r="A1675" s="54">
        <v>42704</v>
      </c>
      <c r="B1675" s="41">
        <v>2.1970999999999998</v>
      </c>
      <c r="C1675" s="134">
        <f t="shared" si="26"/>
        <v>6.2285321731165855E-3</v>
      </c>
      <c r="F1675" s="15"/>
      <c r="G1675" s="15"/>
    </row>
    <row r="1676" spans="1:7" x14ac:dyDescent="0.2">
      <c r="A1676" s="54">
        <v>42705</v>
      </c>
      <c r="B1676" s="41">
        <v>2.2059000000000002</v>
      </c>
      <c r="C1676" s="134">
        <f t="shared" si="26"/>
        <v>4.0052796868601526E-3</v>
      </c>
      <c r="F1676" s="15"/>
      <c r="G1676" s="15"/>
    </row>
    <row r="1677" spans="1:7" x14ac:dyDescent="0.2">
      <c r="A1677" s="54">
        <v>42706</v>
      </c>
      <c r="B1677" s="41">
        <v>2.2113</v>
      </c>
      <c r="C1677" s="134">
        <f t="shared" si="26"/>
        <v>2.4479804161565699E-3</v>
      </c>
      <c r="F1677" s="15"/>
      <c r="G1677" s="15"/>
    </row>
    <row r="1678" spans="1:7" x14ac:dyDescent="0.2">
      <c r="A1678" s="54">
        <v>42709</v>
      </c>
      <c r="B1678" s="41">
        <v>2.2397999999999998</v>
      </c>
      <c r="C1678" s="134">
        <f t="shared" si="26"/>
        <v>1.2888346221679337E-2</v>
      </c>
      <c r="F1678" s="15"/>
      <c r="G1678" s="15"/>
    </row>
    <row r="1679" spans="1:7" x14ac:dyDescent="0.2">
      <c r="A1679" s="54">
        <v>42710</v>
      </c>
      <c r="B1679" s="41">
        <v>2.2559</v>
      </c>
      <c r="C1679" s="134">
        <f t="shared" si="26"/>
        <v>7.188141798375014E-3</v>
      </c>
      <c r="F1679" s="15"/>
      <c r="G1679" s="15"/>
    </row>
    <row r="1680" spans="1:7" x14ac:dyDescent="0.2">
      <c r="A1680" s="54">
        <v>42711</v>
      </c>
      <c r="B1680" s="41">
        <v>2.2658</v>
      </c>
      <c r="C1680" s="134">
        <f t="shared" si="26"/>
        <v>4.3884923977126622E-3</v>
      </c>
      <c r="F1680" s="15"/>
      <c r="G1680" s="15"/>
    </row>
    <row r="1681" spans="1:7" x14ac:dyDescent="0.2">
      <c r="A1681" s="54">
        <v>42712</v>
      </c>
      <c r="B1681" s="41">
        <v>2.2671999999999999</v>
      </c>
      <c r="C1681" s="134">
        <f t="shared" si="26"/>
        <v>6.1788330832368565E-4</v>
      </c>
      <c r="F1681" s="15"/>
      <c r="G1681" s="15"/>
    </row>
    <row r="1682" spans="1:7" x14ac:dyDescent="0.2">
      <c r="A1682" s="54">
        <v>42713</v>
      </c>
      <c r="B1682" s="41">
        <v>2.2608999999999999</v>
      </c>
      <c r="C1682" s="134">
        <f t="shared" si="26"/>
        <v>-2.7787579393083739E-3</v>
      </c>
      <c r="F1682" s="15"/>
      <c r="G1682" s="15"/>
    </row>
    <row r="1683" spans="1:7" x14ac:dyDescent="0.2">
      <c r="A1683" s="54">
        <v>42716</v>
      </c>
      <c r="B1683" s="41">
        <v>2.2747999999999999</v>
      </c>
      <c r="C1683" s="134">
        <f t="shared" si="26"/>
        <v>6.1479941616171541E-3</v>
      </c>
      <c r="F1683" s="15"/>
      <c r="G1683" s="15"/>
    </row>
    <row r="1684" spans="1:7" x14ac:dyDescent="0.2">
      <c r="A1684" s="54">
        <v>42717</v>
      </c>
      <c r="B1684" s="41">
        <v>2.2624</v>
      </c>
      <c r="C1684" s="134">
        <f t="shared" si="26"/>
        <v>-5.4510286618604242E-3</v>
      </c>
      <c r="F1684" s="15"/>
      <c r="G1684" s="15"/>
    </row>
    <row r="1685" spans="1:7" x14ac:dyDescent="0.2">
      <c r="A1685" s="54">
        <v>42718</v>
      </c>
      <c r="B1685" s="41">
        <v>2.2658999999999998</v>
      </c>
      <c r="C1685" s="134">
        <f t="shared" si="26"/>
        <v>1.5470297029702706E-3</v>
      </c>
      <c r="F1685" s="15"/>
      <c r="G1685" s="15"/>
    </row>
    <row r="1686" spans="1:7" x14ac:dyDescent="0.2">
      <c r="A1686" s="54">
        <v>42719</v>
      </c>
      <c r="B1686" s="41">
        <v>2.2749000000000001</v>
      </c>
      <c r="C1686" s="134">
        <f t="shared" si="26"/>
        <v>3.9719316827750983E-3</v>
      </c>
      <c r="F1686" s="15"/>
      <c r="G1686" s="15"/>
    </row>
    <row r="1687" spans="1:7" x14ac:dyDescent="0.2">
      <c r="A1687" s="54">
        <v>42720</v>
      </c>
      <c r="B1687" s="41">
        <v>2.2690999999999999</v>
      </c>
      <c r="C1687" s="134">
        <f t="shared" si="26"/>
        <v>-2.5495626181372133E-3</v>
      </c>
      <c r="F1687" s="15"/>
      <c r="G1687" s="15"/>
    </row>
    <row r="1688" spans="1:7" x14ac:dyDescent="0.2">
      <c r="A1688" s="54">
        <v>42723</v>
      </c>
      <c r="B1688" s="41">
        <v>2.2743000000000002</v>
      </c>
      <c r="C1688" s="134">
        <f t="shared" si="26"/>
        <v>2.2916574853466543E-3</v>
      </c>
      <c r="F1688" s="15"/>
      <c r="G1688" s="15"/>
    </row>
    <row r="1689" spans="1:7" x14ac:dyDescent="0.2">
      <c r="A1689" s="54">
        <v>42724</v>
      </c>
      <c r="B1689" s="41">
        <v>2.2831000000000001</v>
      </c>
      <c r="C1689" s="134">
        <f t="shared" si="26"/>
        <v>3.8693224288792738E-3</v>
      </c>
      <c r="F1689" s="15"/>
      <c r="G1689" s="15"/>
    </row>
    <row r="1690" spans="1:7" x14ac:dyDescent="0.2">
      <c r="A1690" s="54">
        <v>42725</v>
      </c>
      <c r="B1690" s="41">
        <v>2.2744</v>
      </c>
      <c r="C1690" s="134">
        <f t="shared" si="26"/>
        <v>-3.8106083833384652E-3</v>
      </c>
      <c r="F1690" s="15"/>
      <c r="G1690" s="15"/>
    </row>
    <row r="1691" spans="1:7" x14ac:dyDescent="0.2">
      <c r="A1691" s="54">
        <v>42726</v>
      </c>
      <c r="B1691" s="41">
        <v>2.2673999999999999</v>
      </c>
      <c r="C1691" s="134">
        <f t="shared" si="26"/>
        <v>-3.0777347871966398E-3</v>
      </c>
      <c r="F1691" s="15"/>
      <c r="G1691" s="15"/>
    </row>
    <row r="1692" spans="1:7" x14ac:dyDescent="0.2">
      <c r="A1692" s="54">
        <v>42727</v>
      </c>
      <c r="B1692" s="41">
        <v>2.2616000000000001</v>
      </c>
      <c r="C1692" s="134">
        <f t="shared" si="26"/>
        <v>-2.5579959424890664E-3</v>
      </c>
      <c r="F1692" s="15"/>
      <c r="G1692" s="15"/>
    </row>
    <row r="1693" spans="1:7" x14ac:dyDescent="0.2">
      <c r="A1693" s="54">
        <v>42730</v>
      </c>
      <c r="B1693" s="41">
        <v>2.2536999999999998</v>
      </c>
      <c r="C1693" s="134">
        <f t="shared" si="26"/>
        <v>-3.4931022285108471E-3</v>
      </c>
      <c r="F1693" s="15"/>
      <c r="G1693" s="15"/>
    </row>
    <row r="1694" spans="1:7" x14ac:dyDescent="0.2">
      <c r="A1694" s="54">
        <v>42731</v>
      </c>
      <c r="B1694" s="41">
        <v>2.2530000000000001</v>
      </c>
      <c r="C1694" s="134">
        <f t="shared" si="26"/>
        <v>-3.1060034609742271E-4</v>
      </c>
      <c r="F1694" s="15"/>
      <c r="G1694" s="15"/>
    </row>
    <row r="1695" spans="1:7" x14ac:dyDescent="0.2">
      <c r="A1695" s="54">
        <v>42732</v>
      </c>
      <c r="B1695" s="41">
        <v>2.2553999999999998</v>
      </c>
      <c r="C1695" s="134">
        <f t="shared" si="26"/>
        <v>1.0652463382156974E-3</v>
      </c>
      <c r="F1695" s="15"/>
      <c r="G1695" s="15"/>
    </row>
    <row r="1696" spans="1:7" x14ac:dyDescent="0.2">
      <c r="A1696" s="54">
        <v>42733</v>
      </c>
      <c r="B1696" s="41">
        <v>2.2553999999999998</v>
      </c>
      <c r="C1696" s="134">
        <f t="shared" si="26"/>
        <v>0</v>
      </c>
      <c r="F1696" s="15"/>
      <c r="G1696" s="15"/>
    </row>
    <row r="1697" spans="1:7" x14ac:dyDescent="0.2">
      <c r="A1697" s="54">
        <v>42737</v>
      </c>
      <c r="B1697" s="41">
        <v>2.2780999999999998</v>
      </c>
      <c r="C1697" s="134">
        <f t="shared" si="26"/>
        <v>1.0064733528420744E-2</v>
      </c>
      <c r="F1697" s="15"/>
      <c r="G1697" s="15"/>
    </row>
    <row r="1698" spans="1:7" x14ac:dyDescent="0.2">
      <c r="A1698" s="54">
        <v>42738</v>
      </c>
      <c r="B1698" s="41">
        <v>2.3140999999999998</v>
      </c>
      <c r="C1698" s="134">
        <f t="shared" si="26"/>
        <v>1.5802642553004675E-2</v>
      </c>
      <c r="F1698" s="15"/>
      <c r="G1698" s="15"/>
    </row>
    <row r="1699" spans="1:7" x14ac:dyDescent="0.2">
      <c r="A1699" s="54">
        <v>42739</v>
      </c>
      <c r="B1699" s="41">
        <v>2.3376000000000001</v>
      </c>
      <c r="C1699" s="134">
        <f t="shared" si="26"/>
        <v>1.0155135905967949E-2</v>
      </c>
      <c r="F1699" s="15"/>
      <c r="G1699" s="15"/>
    </row>
    <row r="1700" spans="1:7" x14ac:dyDescent="0.2">
      <c r="A1700" s="54">
        <v>42740</v>
      </c>
      <c r="B1700" s="41">
        <v>2.3264</v>
      </c>
      <c r="C1700" s="134">
        <f t="shared" si="26"/>
        <v>-4.7912388774812298E-3</v>
      </c>
      <c r="F1700" s="15"/>
      <c r="G1700" s="15"/>
    </row>
    <row r="1701" spans="1:7" x14ac:dyDescent="0.2">
      <c r="A1701" s="54">
        <v>42741</v>
      </c>
      <c r="B1701" s="41">
        <v>2.3428</v>
      </c>
      <c r="C1701" s="134">
        <f t="shared" si="26"/>
        <v>7.0495185694634532E-3</v>
      </c>
      <c r="F1701" s="15"/>
      <c r="G1701" s="15"/>
    </row>
    <row r="1702" spans="1:7" x14ac:dyDescent="0.2">
      <c r="A1702" s="54">
        <v>42744</v>
      </c>
      <c r="B1702" s="41">
        <v>2.3500999999999999</v>
      </c>
      <c r="C1702" s="134">
        <f t="shared" si="26"/>
        <v>3.1159296568208372E-3</v>
      </c>
      <c r="F1702" s="15"/>
      <c r="G1702" s="15"/>
    </row>
    <row r="1703" spans="1:7" x14ac:dyDescent="0.2">
      <c r="A1703" s="54">
        <v>42745</v>
      </c>
      <c r="B1703" s="41">
        <v>2.3643999999999998</v>
      </c>
      <c r="C1703" s="134">
        <f t="shared" si="26"/>
        <v>6.0848474532999575E-3</v>
      </c>
      <c r="F1703" s="15"/>
      <c r="G1703" s="15"/>
    </row>
    <row r="1704" spans="1:7" x14ac:dyDescent="0.2">
      <c r="A1704" s="54">
        <v>42746</v>
      </c>
      <c r="B1704" s="41">
        <v>2.3460000000000001</v>
      </c>
      <c r="C1704" s="134">
        <f t="shared" si="26"/>
        <v>-7.7821011673150364E-3</v>
      </c>
      <c r="F1704" s="15"/>
      <c r="G1704" s="15"/>
    </row>
    <row r="1705" spans="1:7" x14ac:dyDescent="0.2">
      <c r="A1705" s="54">
        <v>42747</v>
      </c>
      <c r="B1705" s="41">
        <v>2.3487</v>
      </c>
      <c r="C1705" s="134">
        <f t="shared" si="26"/>
        <v>1.1508951406649093E-3</v>
      </c>
      <c r="F1705" s="15"/>
      <c r="G1705" s="15"/>
    </row>
    <row r="1706" spans="1:7" x14ac:dyDescent="0.2">
      <c r="A1706" s="54">
        <v>42748</v>
      </c>
      <c r="B1706" s="41">
        <v>2.3534000000000002</v>
      </c>
      <c r="C1706" s="134">
        <f t="shared" si="26"/>
        <v>2.0011069953591587E-3</v>
      </c>
      <c r="F1706" s="15"/>
      <c r="G1706" s="15"/>
    </row>
    <row r="1707" spans="1:7" x14ac:dyDescent="0.2">
      <c r="A1707" s="54">
        <v>42751</v>
      </c>
      <c r="B1707" s="41">
        <v>2.3883999999999999</v>
      </c>
      <c r="C1707" s="134">
        <f t="shared" si="26"/>
        <v>1.4872099940511418E-2</v>
      </c>
      <c r="F1707" s="15"/>
      <c r="G1707" s="15"/>
    </row>
    <row r="1708" spans="1:7" x14ac:dyDescent="0.2">
      <c r="A1708" s="54">
        <v>42752</v>
      </c>
      <c r="B1708" s="41">
        <v>2.3854000000000002</v>
      </c>
      <c r="C1708" s="134">
        <f t="shared" si="26"/>
        <v>-1.2560710098808991E-3</v>
      </c>
      <c r="F1708" s="15"/>
      <c r="G1708" s="15"/>
    </row>
    <row r="1709" spans="1:7" x14ac:dyDescent="0.2">
      <c r="A1709" s="54">
        <v>42753</v>
      </c>
      <c r="B1709" s="41">
        <v>2.3912</v>
      </c>
      <c r="C1709" s="134">
        <f t="shared" si="26"/>
        <v>2.4314580363880012E-3</v>
      </c>
      <c r="F1709" s="15"/>
      <c r="G1709" s="15"/>
    </row>
    <row r="1710" spans="1:7" x14ac:dyDescent="0.2">
      <c r="A1710" s="54">
        <v>42754</v>
      </c>
      <c r="B1710" s="41">
        <v>2.3835999999999999</v>
      </c>
      <c r="C1710" s="134">
        <f t="shared" si="26"/>
        <v>-3.1783205085312849E-3</v>
      </c>
      <c r="F1710" s="15"/>
      <c r="G1710" s="15"/>
    </row>
    <row r="1711" spans="1:7" x14ac:dyDescent="0.2">
      <c r="A1711" s="54">
        <v>42755</v>
      </c>
      <c r="B1711" s="41">
        <v>2.3952</v>
      </c>
      <c r="C1711" s="134">
        <f t="shared" si="26"/>
        <v>4.8665883537506449E-3</v>
      </c>
      <c r="F1711" s="15"/>
      <c r="G1711" s="15"/>
    </row>
    <row r="1712" spans="1:7" x14ac:dyDescent="0.2">
      <c r="A1712" s="54">
        <v>42758</v>
      </c>
      <c r="B1712" s="41">
        <v>2.3938000000000001</v>
      </c>
      <c r="C1712" s="134">
        <f t="shared" si="26"/>
        <v>-5.8450233800932949E-4</v>
      </c>
      <c r="F1712" s="15"/>
      <c r="G1712" s="15"/>
    </row>
    <row r="1713" spans="1:7" x14ac:dyDescent="0.2">
      <c r="A1713" s="54">
        <v>42759</v>
      </c>
      <c r="B1713" s="41">
        <v>2.4007999999999998</v>
      </c>
      <c r="C1713" s="134">
        <f t="shared" si="26"/>
        <v>2.9242209040019063E-3</v>
      </c>
      <c r="F1713" s="15"/>
      <c r="G1713" s="15"/>
    </row>
    <row r="1714" spans="1:7" x14ac:dyDescent="0.2">
      <c r="A1714" s="54">
        <v>42760</v>
      </c>
      <c r="B1714" s="41">
        <v>2.3929</v>
      </c>
      <c r="C1714" s="134">
        <f t="shared" si="26"/>
        <v>-3.2905698100632597E-3</v>
      </c>
      <c r="F1714" s="15"/>
      <c r="G1714" s="15"/>
    </row>
    <row r="1715" spans="1:7" x14ac:dyDescent="0.2">
      <c r="A1715" s="54">
        <v>42761</v>
      </c>
      <c r="B1715" s="41">
        <f>AVERAGE(B1714,B1716)</f>
        <v>2.3956999999999997</v>
      </c>
      <c r="C1715" s="134">
        <f t="shared" si="26"/>
        <v>1.1701282962095494E-3</v>
      </c>
      <c r="F1715" s="15"/>
      <c r="G1715" s="15"/>
    </row>
    <row r="1716" spans="1:7" x14ac:dyDescent="0.2">
      <c r="A1716" s="54">
        <v>42762</v>
      </c>
      <c r="B1716" s="41">
        <v>2.3984999999999999</v>
      </c>
      <c r="C1716" s="134">
        <f t="shared" si="26"/>
        <v>1.168760696247606E-3</v>
      </c>
      <c r="F1716" s="15"/>
      <c r="G1716" s="15"/>
    </row>
    <row r="1717" spans="1:7" x14ac:dyDescent="0.2">
      <c r="A1717" s="54">
        <v>42765</v>
      </c>
      <c r="B1717" s="41">
        <v>2.4195000000000002</v>
      </c>
      <c r="C1717" s="134">
        <f t="shared" si="26"/>
        <v>8.7554721701064153E-3</v>
      </c>
      <c r="F1717" s="15"/>
      <c r="G1717" s="15"/>
    </row>
    <row r="1718" spans="1:7" x14ac:dyDescent="0.2">
      <c r="A1718" s="54">
        <v>42766</v>
      </c>
      <c r="B1718" s="41">
        <v>2.4253</v>
      </c>
      <c r="C1718" s="134">
        <f t="shared" si="26"/>
        <v>2.397189501963215E-3</v>
      </c>
      <c r="F1718" s="15"/>
      <c r="G1718" s="15"/>
    </row>
    <row r="1719" spans="1:7" x14ac:dyDescent="0.2">
      <c r="A1719" s="54">
        <v>42767</v>
      </c>
      <c r="B1719" s="41">
        <v>2.4331999999999998</v>
      </c>
      <c r="C1719" s="134">
        <f t="shared" si="26"/>
        <v>3.2573289902280145E-3</v>
      </c>
      <c r="F1719" s="15"/>
      <c r="G1719" s="15"/>
    </row>
    <row r="1720" spans="1:7" x14ac:dyDescent="0.2">
      <c r="A1720" s="54">
        <v>42768</v>
      </c>
      <c r="B1720" s="41">
        <v>2.4260999999999999</v>
      </c>
      <c r="C1720" s="134">
        <f t="shared" si="26"/>
        <v>-2.9179681078415065E-3</v>
      </c>
      <c r="F1720" s="15"/>
      <c r="G1720" s="15"/>
    </row>
    <row r="1721" spans="1:7" x14ac:dyDescent="0.2">
      <c r="A1721" s="54">
        <v>42769</v>
      </c>
      <c r="B1721" s="41">
        <v>2.4437000000000002</v>
      </c>
      <c r="C1721" s="134">
        <f t="shared" si="26"/>
        <v>7.2544412843660311E-3</v>
      </c>
      <c r="F1721" s="15"/>
      <c r="G1721" s="15"/>
    </row>
    <row r="1722" spans="1:7" x14ac:dyDescent="0.2">
      <c r="A1722" s="54">
        <v>42772</v>
      </c>
      <c r="B1722" s="41">
        <v>2.4409999999999998</v>
      </c>
      <c r="C1722" s="134">
        <f t="shared" si="26"/>
        <v>-1.1048819413186362E-3</v>
      </c>
      <c r="F1722" s="15"/>
      <c r="G1722" s="15"/>
    </row>
    <row r="1723" spans="1:7" x14ac:dyDescent="0.2">
      <c r="A1723" s="54">
        <v>42773</v>
      </c>
      <c r="B1723" s="41">
        <v>2.4500000000000002</v>
      </c>
      <c r="C1723" s="134">
        <f t="shared" si="26"/>
        <v>3.6870135190496534E-3</v>
      </c>
      <c r="F1723" s="15"/>
      <c r="G1723" s="15"/>
    </row>
    <row r="1724" spans="1:7" x14ac:dyDescent="0.2">
      <c r="A1724" s="54">
        <v>42774</v>
      </c>
      <c r="B1724" s="41">
        <v>2.4660000000000002</v>
      </c>
      <c r="C1724" s="134">
        <f t="shared" si="26"/>
        <v>6.5306122448980375E-3</v>
      </c>
      <c r="F1724" s="15"/>
      <c r="G1724" s="15"/>
    </row>
    <row r="1725" spans="1:7" x14ac:dyDescent="0.2">
      <c r="A1725" s="54">
        <v>42775</v>
      </c>
      <c r="B1725" s="41">
        <v>2.4762</v>
      </c>
      <c r="C1725" s="134">
        <f t="shared" si="26"/>
        <v>4.1362530413624476E-3</v>
      </c>
      <c r="F1725" s="15"/>
      <c r="G1725" s="15"/>
    </row>
    <row r="1726" spans="1:7" x14ac:dyDescent="0.2">
      <c r="A1726" s="54">
        <v>42776</v>
      </c>
      <c r="B1726" s="41">
        <v>2.4803000000000002</v>
      </c>
      <c r="C1726" s="134">
        <f t="shared" si="26"/>
        <v>1.655762862450505E-3</v>
      </c>
      <c r="F1726" s="15"/>
      <c r="G1726" s="15"/>
    </row>
    <row r="1727" spans="1:7" x14ac:dyDescent="0.2">
      <c r="A1727" s="54">
        <v>42779</v>
      </c>
      <c r="B1727" s="41">
        <v>2.4811999999999999</v>
      </c>
      <c r="C1727" s="134">
        <f t="shared" si="26"/>
        <v>3.6285933153235028E-4</v>
      </c>
      <c r="F1727" s="15"/>
      <c r="G1727" s="15"/>
    </row>
    <row r="1728" spans="1:7" x14ac:dyDescent="0.2">
      <c r="A1728" s="54">
        <v>42780</v>
      </c>
      <c r="B1728" s="41">
        <v>2.4872999999999998</v>
      </c>
      <c r="C1728" s="134">
        <f t="shared" si="26"/>
        <v>2.458487828470135E-3</v>
      </c>
      <c r="F1728" s="15"/>
      <c r="G1728" s="15"/>
    </row>
    <row r="1729" spans="1:7" x14ac:dyDescent="0.2">
      <c r="A1729" s="54">
        <v>42781</v>
      </c>
      <c r="B1729" s="41">
        <v>2.4767000000000001</v>
      </c>
      <c r="C1729" s="134">
        <f t="shared" si="26"/>
        <v>-4.2616491778232346E-3</v>
      </c>
      <c r="F1729" s="15"/>
      <c r="G1729" s="15"/>
    </row>
    <row r="1730" spans="1:7" x14ac:dyDescent="0.2">
      <c r="A1730" s="54">
        <v>42782</v>
      </c>
      <c r="B1730" s="41">
        <v>2.4853000000000001</v>
      </c>
      <c r="C1730" s="134">
        <f t="shared" si="26"/>
        <v>3.472362417733299E-3</v>
      </c>
      <c r="F1730" s="15"/>
      <c r="G1730" s="15"/>
    </row>
    <row r="1731" spans="1:7" x14ac:dyDescent="0.2">
      <c r="A1731" s="54">
        <v>42783</v>
      </c>
      <c r="B1731" s="78">
        <v>2.4900000000000002</v>
      </c>
      <c r="C1731" s="134">
        <f t="shared" si="26"/>
        <v>1.8911197843318739E-3</v>
      </c>
      <c r="F1731" s="15"/>
      <c r="G1731" s="15"/>
    </row>
    <row r="1732" spans="1:7" x14ac:dyDescent="0.2">
      <c r="A1732" s="54">
        <v>42786</v>
      </c>
      <c r="B1732" s="41">
        <v>2.4842</v>
      </c>
      <c r="C1732" s="134">
        <f t="shared" si="26"/>
        <v>-2.3293172690763697E-3</v>
      </c>
      <c r="F1732" s="15"/>
      <c r="G1732" s="15"/>
    </row>
    <row r="1733" spans="1:7" x14ac:dyDescent="0.2">
      <c r="A1733" s="54">
        <v>42787</v>
      </c>
      <c r="B1733" s="41">
        <v>2.4849000000000001</v>
      </c>
      <c r="C1733" s="134">
        <f t="shared" si="26"/>
        <v>2.8178085500374372E-4</v>
      </c>
      <c r="F1733" s="15"/>
      <c r="G1733" s="15"/>
    </row>
    <row r="1734" spans="1:7" x14ac:dyDescent="0.2">
      <c r="A1734" s="54">
        <v>42788</v>
      </c>
      <c r="B1734" s="41">
        <v>2.4975999999999998</v>
      </c>
      <c r="C1734" s="134">
        <f t="shared" si="26"/>
        <v>5.1108696527022435E-3</v>
      </c>
      <c r="F1734" s="15"/>
      <c r="G1734" s="15"/>
    </row>
    <row r="1735" spans="1:7" x14ac:dyDescent="0.2">
      <c r="A1735" s="54">
        <v>42789</v>
      </c>
      <c r="B1735" s="41">
        <v>2.5209999999999999</v>
      </c>
      <c r="C1735" s="134">
        <f t="shared" ref="C1735:C1798" si="27">B1735/B1734 - 1</f>
        <v>9.3689942344650223E-3</v>
      </c>
      <c r="F1735" s="15"/>
      <c r="G1735" s="15"/>
    </row>
    <row r="1736" spans="1:7" x14ac:dyDescent="0.2">
      <c r="A1736" s="54">
        <v>42790</v>
      </c>
      <c r="B1736" s="41">
        <v>2.5059</v>
      </c>
      <c r="C1736" s="134">
        <f t="shared" si="27"/>
        <v>-5.9896866322887155E-3</v>
      </c>
      <c r="F1736" s="15"/>
      <c r="G1736" s="15"/>
    </row>
    <row r="1737" spans="1:7" x14ac:dyDescent="0.2">
      <c r="A1737" s="54">
        <v>42795</v>
      </c>
      <c r="B1737" s="41">
        <v>2.5133000000000001</v>
      </c>
      <c r="C1737" s="134">
        <f t="shared" si="27"/>
        <v>2.9530308472005551E-3</v>
      </c>
      <c r="F1737" s="15"/>
      <c r="G1737" s="15"/>
    </row>
    <row r="1738" spans="1:7" x14ac:dyDescent="0.2">
      <c r="A1738" s="54">
        <v>42796</v>
      </c>
      <c r="B1738" s="41">
        <v>2.5314000000000001</v>
      </c>
      <c r="C1738" s="134">
        <f t="shared" si="27"/>
        <v>7.2016870250268816E-3</v>
      </c>
      <c r="F1738" s="15"/>
      <c r="G1738" s="15"/>
    </row>
    <row r="1739" spans="1:7" x14ac:dyDescent="0.2">
      <c r="A1739" s="54">
        <v>42797</v>
      </c>
      <c r="B1739" s="41">
        <v>2.5306999999999999</v>
      </c>
      <c r="C1739" s="134">
        <f t="shared" si="27"/>
        <v>-2.7652682310186361E-4</v>
      </c>
      <c r="F1739" s="15"/>
      <c r="G1739" s="15"/>
    </row>
    <row r="1740" spans="1:7" x14ac:dyDescent="0.2">
      <c r="A1740" s="54">
        <v>42800</v>
      </c>
      <c r="B1740" s="41">
        <v>2.5491999999999999</v>
      </c>
      <c r="C1740" s="134">
        <f t="shared" si="27"/>
        <v>7.3102303710435024E-3</v>
      </c>
      <c r="F1740" s="15"/>
      <c r="G1740" s="15"/>
    </row>
    <row r="1741" spans="1:7" x14ac:dyDescent="0.2">
      <c r="A1741" s="54">
        <v>42801</v>
      </c>
      <c r="B1741" s="41">
        <v>2.5596000000000001</v>
      </c>
      <c r="C1741" s="134">
        <f t="shared" si="27"/>
        <v>4.0797112819708214E-3</v>
      </c>
      <c r="F1741" s="15"/>
      <c r="G1741" s="15"/>
    </row>
    <row r="1742" spans="1:7" x14ac:dyDescent="0.2">
      <c r="A1742" s="54">
        <v>42802</v>
      </c>
      <c r="B1742" s="78">
        <v>2.5689000000000002</v>
      </c>
      <c r="C1742" s="134">
        <f t="shared" si="27"/>
        <v>3.6333802156587325E-3</v>
      </c>
      <c r="F1742" s="15"/>
      <c r="G1742" s="15"/>
    </row>
    <row r="1743" spans="1:7" x14ac:dyDescent="0.2">
      <c r="A1743" s="54">
        <v>42803</v>
      </c>
      <c r="B1743" s="41">
        <v>2.5779000000000001</v>
      </c>
      <c r="C1743" s="134">
        <f t="shared" si="27"/>
        <v>3.5034450543034446E-3</v>
      </c>
      <c r="F1743" s="15"/>
      <c r="G1743" s="15"/>
    </row>
    <row r="1744" spans="1:7" x14ac:dyDescent="0.2">
      <c r="A1744" s="54">
        <v>42804</v>
      </c>
      <c r="B1744" s="41">
        <v>2.5865</v>
      </c>
      <c r="C1744" s="134">
        <f t="shared" si="27"/>
        <v>3.3360487218279111E-3</v>
      </c>
      <c r="F1744" s="15"/>
      <c r="G1744" s="15"/>
    </row>
    <row r="1745" spans="1:7" x14ac:dyDescent="0.2">
      <c r="A1745" s="54">
        <v>42807</v>
      </c>
      <c r="B1745" s="41">
        <v>2.5956999999999999</v>
      </c>
      <c r="C1745" s="134">
        <f t="shared" si="27"/>
        <v>3.5569302145757042E-3</v>
      </c>
      <c r="F1745" s="15"/>
      <c r="G1745" s="15"/>
    </row>
    <row r="1746" spans="1:7" x14ac:dyDescent="0.2">
      <c r="A1746" s="54">
        <v>42808</v>
      </c>
      <c r="B1746" s="41">
        <v>2.5853000000000002</v>
      </c>
      <c r="C1746" s="134">
        <f t="shared" si="27"/>
        <v>-4.006626343568076E-3</v>
      </c>
      <c r="F1746" s="15"/>
      <c r="G1746" s="15"/>
    </row>
    <row r="1747" spans="1:7" x14ac:dyDescent="0.2">
      <c r="A1747" s="54">
        <v>42809</v>
      </c>
      <c r="B1747" s="41">
        <v>2.6061999999999999</v>
      </c>
      <c r="C1747" s="134">
        <f t="shared" si="27"/>
        <v>8.0841681816421485E-3</v>
      </c>
      <c r="F1747" s="15"/>
      <c r="G1747" s="15"/>
    </row>
    <row r="1748" spans="1:7" x14ac:dyDescent="0.2">
      <c r="A1748" s="54">
        <v>42810</v>
      </c>
      <c r="B1748" s="41">
        <v>2.6236999999999999</v>
      </c>
      <c r="C1748" s="134">
        <f t="shared" si="27"/>
        <v>6.714757117642467E-3</v>
      </c>
      <c r="F1748" s="15"/>
      <c r="G1748" s="15"/>
    </row>
    <row r="1749" spans="1:7" x14ac:dyDescent="0.2">
      <c r="A1749" s="54">
        <v>42811</v>
      </c>
      <c r="B1749" s="41">
        <v>2.6223000000000001</v>
      </c>
      <c r="C1749" s="134">
        <f t="shared" si="27"/>
        <v>-5.3359759118798422E-4</v>
      </c>
      <c r="F1749" s="15"/>
      <c r="G1749" s="15"/>
    </row>
    <row r="1750" spans="1:7" x14ac:dyDescent="0.2">
      <c r="A1750" s="54">
        <v>42814</v>
      </c>
      <c r="B1750" s="41">
        <v>2.6223000000000001</v>
      </c>
      <c r="C1750" s="134">
        <f t="shared" si="27"/>
        <v>0</v>
      </c>
      <c r="F1750" s="15"/>
      <c r="G1750" s="15"/>
    </row>
    <row r="1751" spans="1:7" x14ac:dyDescent="0.2">
      <c r="A1751" s="54">
        <v>42815</v>
      </c>
      <c r="B1751" s="41">
        <v>2.6135999999999999</v>
      </c>
      <c r="C1751" s="134">
        <f t="shared" si="27"/>
        <v>-3.3176982038668479E-3</v>
      </c>
      <c r="F1751" s="15"/>
      <c r="G1751" s="15"/>
    </row>
    <row r="1752" spans="1:7" x14ac:dyDescent="0.2">
      <c r="A1752" s="54">
        <v>42816</v>
      </c>
      <c r="B1752" s="41">
        <v>2.6206</v>
      </c>
      <c r="C1752" s="134">
        <f t="shared" si="27"/>
        <v>2.6782981328437039E-3</v>
      </c>
      <c r="F1752" s="15"/>
      <c r="G1752" s="15"/>
    </row>
    <row r="1753" spans="1:7" x14ac:dyDescent="0.2">
      <c r="A1753" s="54">
        <v>42817</v>
      </c>
      <c r="B1753" s="41">
        <v>2.6196000000000002</v>
      </c>
      <c r="C1753" s="134">
        <f t="shared" si="27"/>
        <v>-3.8159200183163211E-4</v>
      </c>
      <c r="F1753" s="15"/>
      <c r="G1753" s="15"/>
    </row>
    <row r="1754" spans="1:7" x14ac:dyDescent="0.2">
      <c r="A1754" s="54">
        <v>42818</v>
      </c>
      <c r="B1754" s="41">
        <v>2.6196999999999999</v>
      </c>
      <c r="C1754" s="134">
        <f t="shared" si="27"/>
        <v>3.8173766987226188E-5</v>
      </c>
      <c r="F1754" s="15"/>
      <c r="G1754" s="15"/>
    </row>
    <row r="1755" spans="1:7" x14ac:dyDescent="0.2">
      <c r="A1755" s="54">
        <v>42821</v>
      </c>
      <c r="B1755" s="41">
        <v>2.6242999999999999</v>
      </c>
      <c r="C1755" s="134">
        <f t="shared" si="27"/>
        <v>1.7559262510973284E-3</v>
      </c>
      <c r="F1755" s="15"/>
      <c r="G1755" s="15"/>
    </row>
    <row r="1756" spans="1:7" x14ac:dyDescent="0.2">
      <c r="A1756" s="54">
        <v>42822</v>
      </c>
      <c r="B1756" s="41">
        <v>2.6185</v>
      </c>
      <c r="C1756" s="134">
        <f t="shared" si="27"/>
        <v>-2.2101131730365431E-3</v>
      </c>
      <c r="F1756" s="15"/>
      <c r="G1756" s="15"/>
    </row>
    <row r="1757" spans="1:7" x14ac:dyDescent="0.2">
      <c r="A1757" s="54">
        <v>42823</v>
      </c>
      <c r="B1757" s="41">
        <v>2.6328999999999998</v>
      </c>
      <c r="C1757" s="134">
        <f t="shared" si="27"/>
        <v>5.4993316784417434E-3</v>
      </c>
      <c r="F1757" s="15"/>
      <c r="G1757" s="15"/>
    </row>
    <row r="1758" spans="1:7" x14ac:dyDescent="0.2">
      <c r="A1758" s="54">
        <v>42824</v>
      </c>
      <c r="B1758" s="41">
        <v>2.6179999999999999</v>
      </c>
      <c r="C1758" s="134">
        <f t="shared" si="27"/>
        <v>-5.659159102130662E-3</v>
      </c>
      <c r="F1758" s="15"/>
      <c r="G1758" s="15"/>
    </row>
    <row r="1759" spans="1:7" x14ac:dyDescent="0.2">
      <c r="A1759" s="54">
        <v>42825</v>
      </c>
      <c r="B1759" s="41">
        <v>2.6141000000000001</v>
      </c>
      <c r="C1759" s="134">
        <f t="shared" si="27"/>
        <v>-1.4896867838043448E-3</v>
      </c>
      <c r="F1759" s="15"/>
      <c r="G1759" s="15"/>
    </row>
    <row r="1760" spans="1:7" x14ac:dyDescent="0.2">
      <c r="A1760" s="54">
        <v>42828</v>
      </c>
      <c r="B1760" s="41">
        <v>2.609</v>
      </c>
      <c r="C1760" s="134">
        <f t="shared" si="27"/>
        <v>-1.9509582647948553E-3</v>
      </c>
      <c r="F1760" s="15"/>
      <c r="G1760" s="15"/>
    </row>
    <row r="1761" spans="1:8" x14ac:dyDescent="0.2">
      <c r="A1761" s="54">
        <v>42829</v>
      </c>
      <c r="B1761" s="41">
        <v>2.6143000000000001</v>
      </c>
      <c r="C1761" s="134">
        <f t="shared" si="27"/>
        <v>2.0314296665389087E-3</v>
      </c>
      <c r="F1761" s="15"/>
      <c r="G1761" s="15"/>
    </row>
    <row r="1762" spans="1:8" x14ac:dyDescent="0.2">
      <c r="A1762" s="54">
        <v>42830</v>
      </c>
      <c r="B1762" s="41">
        <v>2.6453000000000002</v>
      </c>
      <c r="C1762" s="134">
        <f t="shared" si="27"/>
        <v>1.1857858700225821E-2</v>
      </c>
      <c r="F1762" s="15"/>
      <c r="G1762" s="15"/>
      <c r="H1762" s="15"/>
    </row>
    <row r="1763" spans="1:8" x14ac:dyDescent="0.2">
      <c r="A1763" s="54">
        <v>42831</v>
      </c>
      <c r="B1763" s="78">
        <v>2.6381999999999999</v>
      </c>
      <c r="C1763" s="134">
        <f t="shared" si="27"/>
        <v>-2.6840055948287311E-3</v>
      </c>
      <c r="F1763" s="15"/>
      <c r="G1763" s="15"/>
      <c r="H1763" s="15"/>
    </row>
    <row r="1764" spans="1:8" x14ac:dyDescent="0.2">
      <c r="A1764" s="54">
        <v>42832</v>
      </c>
      <c r="B1764" s="41">
        <v>2.645</v>
      </c>
      <c r="C1764" s="134">
        <f t="shared" si="27"/>
        <v>2.5775149723297197E-3</v>
      </c>
      <c r="F1764" s="15"/>
      <c r="G1764" s="15"/>
      <c r="H1764" s="15"/>
    </row>
    <row r="1765" spans="1:8" x14ac:dyDescent="0.2">
      <c r="A1765" s="54">
        <v>42835</v>
      </c>
      <c r="B1765" s="41">
        <v>2.6480000000000001</v>
      </c>
      <c r="C1765" s="134">
        <f t="shared" si="27"/>
        <v>1.1342155009452792E-3</v>
      </c>
      <c r="F1765" s="15"/>
      <c r="G1765" s="15"/>
      <c r="H1765" s="15"/>
    </row>
    <row r="1766" spans="1:8" x14ac:dyDescent="0.2">
      <c r="A1766" s="54">
        <v>42836</v>
      </c>
      <c r="B1766" s="41">
        <v>2.6326000000000001</v>
      </c>
      <c r="C1766" s="134">
        <f t="shared" si="27"/>
        <v>-5.8157099697885295E-3</v>
      </c>
      <c r="F1766" s="15"/>
      <c r="G1766" s="15"/>
      <c r="H1766" s="15"/>
    </row>
    <row r="1767" spans="1:8" x14ac:dyDescent="0.2">
      <c r="A1767" s="54">
        <v>42837</v>
      </c>
      <c r="B1767" s="41">
        <v>2.6345999999999998</v>
      </c>
      <c r="C1767" s="134">
        <f t="shared" si="27"/>
        <v>7.5970523436907911E-4</v>
      </c>
      <c r="F1767" s="15"/>
      <c r="G1767" s="15"/>
      <c r="H1767" s="15"/>
    </row>
    <row r="1768" spans="1:8" x14ac:dyDescent="0.2">
      <c r="A1768" s="54">
        <v>42838</v>
      </c>
      <c r="B1768" s="41">
        <v>2.6398000000000001</v>
      </c>
      <c r="C1768" s="134">
        <f t="shared" si="27"/>
        <v>1.9737341531922414E-3</v>
      </c>
      <c r="F1768" s="15"/>
      <c r="G1768" s="15"/>
      <c r="H1768" s="15"/>
    </row>
    <row r="1769" spans="1:8" x14ac:dyDescent="0.2">
      <c r="A1769" s="54">
        <v>42842</v>
      </c>
      <c r="B1769" s="41">
        <v>2.6406999999999998</v>
      </c>
      <c r="C1769" s="134">
        <f t="shared" si="27"/>
        <v>3.4093491931197484E-4</v>
      </c>
      <c r="F1769" s="15"/>
      <c r="G1769" s="15"/>
      <c r="H1769" s="15"/>
    </row>
    <row r="1770" spans="1:8" x14ac:dyDescent="0.2">
      <c r="A1770" s="54">
        <v>42843</v>
      </c>
      <c r="B1770" s="41">
        <v>2.6276999999999999</v>
      </c>
      <c r="C1770" s="134">
        <f t="shared" si="27"/>
        <v>-4.9229371000113487E-3</v>
      </c>
      <c r="F1770" s="15"/>
      <c r="G1770" s="15"/>
      <c r="H1770" s="15"/>
    </row>
    <row r="1771" spans="1:8" x14ac:dyDescent="0.2">
      <c r="A1771" s="54">
        <v>42844</v>
      </c>
      <c r="B1771" s="41">
        <v>2.6381000000000001</v>
      </c>
      <c r="C1771" s="134">
        <f t="shared" si="27"/>
        <v>3.9578338470906971E-3</v>
      </c>
      <c r="F1771" s="15"/>
      <c r="G1771" s="15"/>
      <c r="H1771" s="15"/>
    </row>
    <row r="1772" spans="1:8" ht="12.75" x14ac:dyDescent="0.2">
      <c r="A1772" s="54">
        <v>42845</v>
      </c>
      <c r="B1772" s="41">
        <v>2.6434000000000002</v>
      </c>
      <c r="C1772" s="134">
        <f t="shared" si="27"/>
        <v>2.0090216443653386E-3</v>
      </c>
      <c r="D1772"/>
      <c r="F1772" s="15"/>
      <c r="G1772" s="15"/>
      <c r="H1772" s="15"/>
    </row>
    <row r="1773" spans="1:8" ht="12.75" x14ac:dyDescent="0.2">
      <c r="A1773" s="54">
        <v>42849</v>
      </c>
      <c r="C1773" s="134">
        <f t="shared" si="27"/>
        <v>-1</v>
      </c>
      <c r="D1773"/>
      <c r="F1773" s="15"/>
      <c r="G1773" s="15"/>
      <c r="H1773" s="15"/>
    </row>
    <row r="1774" spans="1:8" ht="12.75" x14ac:dyDescent="0.2">
      <c r="A1774" s="54">
        <v>42850</v>
      </c>
      <c r="C1774" s="134" t="e">
        <f t="shared" si="27"/>
        <v>#DIV/0!</v>
      </c>
      <c r="D1774"/>
      <c r="F1774" s="15"/>
      <c r="G1774" s="15"/>
      <c r="H1774" s="15"/>
    </row>
    <row r="1775" spans="1:8" ht="12.75" x14ac:dyDescent="0.2">
      <c r="A1775" s="54">
        <v>42851</v>
      </c>
      <c r="C1775" s="134" t="e">
        <f t="shared" si="27"/>
        <v>#DIV/0!</v>
      </c>
      <c r="D1775"/>
      <c r="F1775" s="15"/>
      <c r="G1775" s="15"/>
      <c r="H1775" s="15"/>
    </row>
    <row r="1776" spans="1:8" ht="12.75" x14ac:dyDescent="0.2">
      <c r="A1776" s="54">
        <v>42852</v>
      </c>
      <c r="C1776" s="134" t="e">
        <f t="shared" si="27"/>
        <v>#DIV/0!</v>
      </c>
      <c r="D1776"/>
      <c r="F1776" s="15"/>
      <c r="G1776" s="15"/>
      <c r="H1776" s="15"/>
    </row>
    <row r="1777" spans="1:8" ht="12.75" x14ac:dyDescent="0.2">
      <c r="A1777" s="54">
        <v>42853</v>
      </c>
      <c r="C1777" s="134" t="e">
        <f t="shared" si="27"/>
        <v>#DIV/0!</v>
      </c>
      <c r="D1777"/>
      <c r="F1777" s="15"/>
      <c r="G1777" s="15"/>
      <c r="H1777" s="15"/>
    </row>
    <row r="1778" spans="1:8" ht="12.75" x14ac:dyDescent="0.2">
      <c r="A1778" s="54">
        <v>42854</v>
      </c>
      <c r="C1778" s="134" t="e">
        <f t="shared" si="27"/>
        <v>#DIV/0!</v>
      </c>
      <c r="D1778"/>
      <c r="F1778" s="15"/>
      <c r="G1778" s="15"/>
      <c r="H1778" s="15"/>
    </row>
    <row r="1779" spans="1:8" ht="12.75" x14ac:dyDescent="0.2">
      <c r="A1779" s="54">
        <v>42855</v>
      </c>
      <c r="C1779" s="134" t="e">
        <f t="shared" si="27"/>
        <v>#DIV/0!</v>
      </c>
      <c r="D1779"/>
      <c r="F1779" s="15"/>
      <c r="G1779" s="15"/>
      <c r="H1779" s="15"/>
    </row>
    <row r="1780" spans="1:8" ht="12.75" x14ac:dyDescent="0.2">
      <c r="A1780" s="54">
        <v>42857</v>
      </c>
      <c r="B1780" s="41">
        <v>2.6385000000000001</v>
      </c>
      <c r="C1780" s="134" t="e">
        <f t="shared" si="27"/>
        <v>#DIV/0!</v>
      </c>
      <c r="D1780"/>
      <c r="F1780" s="15"/>
      <c r="G1780" s="15"/>
      <c r="H1780" s="15"/>
    </row>
    <row r="1781" spans="1:8" ht="12.75" x14ac:dyDescent="0.2">
      <c r="A1781" s="54">
        <v>42858</v>
      </c>
      <c r="B1781" s="41">
        <v>2.6396000000000002</v>
      </c>
      <c r="C1781" s="134">
        <f t="shared" si="27"/>
        <v>4.1690354368006943E-4</v>
      </c>
      <c r="D1781"/>
      <c r="F1781" s="15"/>
      <c r="G1781" s="15"/>
      <c r="H1781" s="15"/>
    </row>
    <row r="1782" spans="1:8" ht="12.75" x14ac:dyDescent="0.2">
      <c r="A1782" s="54">
        <v>42859</v>
      </c>
      <c r="B1782" s="41">
        <v>2.6303000000000001</v>
      </c>
      <c r="C1782" s="134">
        <f t="shared" si="27"/>
        <v>-3.5232611001667635E-3</v>
      </c>
      <c r="D1782"/>
      <c r="F1782" s="15"/>
      <c r="G1782" s="15"/>
      <c r="H1782" s="15"/>
    </row>
    <row r="1783" spans="1:8" ht="12.75" x14ac:dyDescent="0.2">
      <c r="A1783" s="54">
        <v>42860</v>
      </c>
      <c r="B1783" s="41">
        <v>2.6280999999999999</v>
      </c>
      <c r="C1783" s="134">
        <f t="shared" si="27"/>
        <v>-8.3640649355598562E-4</v>
      </c>
      <c r="D1783"/>
      <c r="F1783" s="15"/>
      <c r="G1783" s="15"/>
      <c r="H1783" s="15"/>
    </row>
    <row r="1784" spans="1:8" ht="12.75" x14ac:dyDescent="0.2">
      <c r="A1784" s="54">
        <v>42863</v>
      </c>
      <c r="B1784" s="41">
        <v>2.6257999999999999</v>
      </c>
      <c r="C1784" s="134">
        <f t="shared" si="27"/>
        <v>-8.7515695749784683E-4</v>
      </c>
      <c r="D1784"/>
      <c r="F1784" s="15"/>
      <c r="G1784" s="15"/>
      <c r="H1784" s="15"/>
    </row>
    <row r="1785" spans="1:8" ht="12.75" x14ac:dyDescent="0.2">
      <c r="A1785" s="54">
        <v>42864</v>
      </c>
      <c r="B1785" s="41">
        <v>2.6244999999999998</v>
      </c>
      <c r="C1785" s="134">
        <f t="shared" si="27"/>
        <v>-4.9508721151647617E-4</v>
      </c>
      <c r="D1785"/>
      <c r="F1785" s="15"/>
      <c r="G1785" s="15"/>
      <c r="H1785" s="15"/>
    </row>
    <row r="1786" spans="1:8" ht="12.75" x14ac:dyDescent="0.2">
      <c r="A1786" s="54">
        <v>42865</v>
      </c>
      <c r="B1786" s="41">
        <v>2.6196000000000002</v>
      </c>
      <c r="C1786" s="134">
        <f t="shared" si="27"/>
        <v>-1.8670222899598299E-3</v>
      </c>
      <c r="D1786"/>
      <c r="F1786" s="15"/>
      <c r="G1786" s="15"/>
      <c r="H1786" s="15"/>
    </row>
    <row r="1787" spans="1:8" x14ac:dyDescent="0.2">
      <c r="A1787" s="54">
        <v>42866</v>
      </c>
      <c r="B1787" s="41">
        <v>2.6244000000000001</v>
      </c>
      <c r="C1787" s="134">
        <f t="shared" si="27"/>
        <v>1.8323408153915199E-3</v>
      </c>
      <c r="F1787" s="15"/>
      <c r="G1787" s="15"/>
      <c r="H1787" s="15"/>
    </row>
    <row r="1788" spans="1:8" x14ac:dyDescent="0.2">
      <c r="A1788" s="54">
        <v>42867</v>
      </c>
      <c r="B1788" s="41">
        <v>2.6153</v>
      </c>
      <c r="C1788" s="134">
        <f t="shared" si="27"/>
        <v>-3.4674592287761152E-3</v>
      </c>
      <c r="F1788" s="15"/>
      <c r="G1788" s="15"/>
      <c r="H1788" s="15"/>
    </row>
    <row r="1789" spans="1:8" x14ac:dyDescent="0.2">
      <c r="A1789" s="54">
        <v>42870</v>
      </c>
      <c r="B1789" s="41">
        <v>2.6190000000000002</v>
      </c>
      <c r="C1789" s="134">
        <f t="shared" si="27"/>
        <v>1.414751653730173E-3</v>
      </c>
      <c r="D1789" s="79"/>
      <c r="F1789" s="15"/>
      <c r="G1789" s="15"/>
      <c r="H1789" s="15"/>
    </row>
    <row r="1790" spans="1:8" x14ac:dyDescent="0.2">
      <c r="A1790" s="54">
        <v>42871</v>
      </c>
      <c r="B1790" s="41">
        <v>2.6126</v>
      </c>
      <c r="C1790" s="134">
        <f t="shared" si="27"/>
        <v>-2.4436807941963234E-3</v>
      </c>
      <c r="D1790" s="79"/>
      <c r="F1790" s="15"/>
      <c r="G1790" s="15"/>
      <c r="H1790" s="15"/>
    </row>
    <row r="1791" spans="1:8" x14ac:dyDescent="0.2">
      <c r="A1791" s="54">
        <v>42872</v>
      </c>
      <c r="B1791" s="41">
        <v>2.6032000000000002</v>
      </c>
      <c r="C1791" s="134">
        <f t="shared" si="27"/>
        <v>-3.5979484038888288E-3</v>
      </c>
      <c r="D1791" s="79"/>
      <c r="F1791" s="15"/>
      <c r="G1791" s="15"/>
      <c r="H1791" s="15"/>
    </row>
    <row r="1792" spans="1:8" x14ac:dyDescent="0.2">
      <c r="A1792" s="54">
        <v>42873</v>
      </c>
      <c r="B1792" s="41">
        <v>2.6093000000000002</v>
      </c>
      <c r="C1792" s="134">
        <f t="shared" si="27"/>
        <v>2.3432698217578096E-3</v>
      </c>
      <c r="D1792" s="79"/>
      <c r="F1792" s="15"/>
      <c r="G1792" s="15"/>
      <c r="H1792" s="15"/>
    </row>
    <row r="1793" spans="1:10" x14ac:dyDescent="0.2">
      <c r="A1793" s="54">
        <v>42874</v>
      </c>
      <c r="B1793" s="41">
        <v>2.6055999999999999</v>
      </c>
      <c r="C1793" s="134">
        <f t="shared" si="27"/>
        <v>-1.4180048288814362E-3</v>
      </c>
      <c r="D1793" s="79"/>
      <c r="F1793" s="15"/>
      <c r="G1793" s="15"/>
    </row>
    <row r="1794" spans="1:10" x14ac:dyDescent="0.2">
      <c r="A1794" s="54">
        <v>42877</v>
      </c>
      <c r="B1794" s="41">
        <v>2.6042000000000001</v>
      </c>
      <c r="C1794" s="134">
        <f t="shared" si="27"/>
        <v>-5.3730426773102025E-4</v>
      </c>
      <c r="D1794" s="79"/>
      <c r="E1794" s="81"/>
      <c r="F1794" s="15"/>
      <c r="G1794" s="15"/>
    </row>
    <row r="1795" spans="1:10" x14ac:dyDescent="0.2">
      <c r="A1795" s="54">
        <v>42878</v>
      </c>
      <c r="B1795" s="41">
        <v>2.6038999999999999</v>
      </c>
      <c r="C1795" s="134">
        <f t="shared" si="27"/>
        <v>-1.1519852545893716E-4</v>
      </c>
      <c r="D1795" s="79"/>
      <c r="E1795" s="81"/>
      <c r="F1795" s="15"/>
      <c r="G1795" s="15"/>
    </row>
    <row r="1796" spans="1:10" x14ac:dyDescent="0.2">
      <c r="A1796" s="54">
        <v>42879</v>
      </c>
      <c r="B1796" s="41">
        <v>2.6109</v>
      </c>
      <c r="C1796" s="134">
        <f t="shared" si="27"/>
        <v>2.6882752793886411E-3</v>
      </c>
      <c r="D1796" s="79"/>
      <c r="E1796" s="81"/>
      <c r="F1796" s="15"/>
      <c r="G1796" s="15"/>
    </row>
    <row r="1797" spans="1:10" x14ac:dyDescent="0.2">
      <c r="A1797" s="54">
        <v>42880</v>
      </c>
      <c r="B1797" s="41">
        <v>2.6032999999999999</v>
      </c>
      <c r="C1797" s="134">
        <f t="shared" si="27"/>
        <v>-2.9108736451032291E-3</v>
      </c>
      <c r="D1797" s="79"/>
      <c r="E1797" s="81"/>
      <c r="F1797" s="15"/>
      <c r="G1797" s="15"/>
    </row>
    <row r="1798" spans="1:10" x14ac:dyDescent="0.2">
      <c r="A1798" s="54">
        <v>42881</v>
      </c>
      <c r="B1798" s="41">
        <v>2.5981000000000001</v>
      </c>
      <c r="C1798" s="134">
        <f t="shared" si="27"/>
        <v>-1.9974647562708281E-3</v>
      </c>
      <c r="D1798" s="79"/>
      <c r="E1798" s="81"/>
      <c r="F1798" s="15"/>
      <c r="G1798" s="15"/>
    </row>
    <row r="1799" spans="1:10" x14ac:dyDescent="0.2">
      <c r="A1799" s="54">
        <v>42884</v>
      </c>
      <c r="B1799" s="41">
        <v>2.6070000000000002</v>
      </c>
      <c r="C1799" s="134">
        <f t="shared" ref="C1799:C1862" si="28">B1799/B1798 - 1</f>
        <v>3.4255802317078032E-3</v>
      </c>
      <c r="D1799" s="79"/>
      <c r="E1799" s="81"/>
      <c r="F1799" s="15"/>
      <c r="G1799" s="15"/>
    </row>
    <row r="1800" spans="1:10" x14ac:dyDescent="0.2">
      <c r="A1800" s="54">
        <v>42885</v>
      </c>
      <c r="B1800" s="41">
        <v>2.5876000000000001</v>
      </c>
      <c r="C1800" s="134">
        <f t="shared" si="28"/>
        <v>-7.4415036440352855E-3</v>
      </c>
      <c r="D1800" s="79"/>
      <c r="E1800" s="81"/>
      <c r="F1800" s="15"/>
      <c r="G1800" s="15"/>
    </row>
    <row r="1801" spans="1:10" x14ac:dyDescent="0.2">
      <c r="A1801" s="54">
        <v>42886</v>
      </c>
      <c r="B1801" s="41">
        <v>2.5880000000000001</v>
      </c>
      <c r="C1801" s="134">
        <f t="shared" si="28"/>
        <v>1.5458339774299112E-4</v>
      </c>
      <c r="D1801" s="79"/>
      <c r="E1801" s="81"/>
      <c r="F1801" s="15"/>
      <c r="G1801" s="15"/>
      <c r="H1801" s="82"/>
      <c r="I1801" s="83"/>
      <c r="J1801" s="83"/>
    </row>
    <row r="1802" spans="1:10" x14ac:dyDescent="0.2">
      <c r="A1802" s="54">
        <v>42887</v>
      </c>
      <c r="B1802" s="41">
        <v>2.5750999999999999</v>
      </c>
      <c r="C1802" s="134">
        <f t="shared" si="28"/>
        <v>-4.9845440494591386E-3</v>
      </c>
      <c r="D1802" s="79"/>
      <c r="E1802" s="81"/>
      <c r="F1802" s="15"/>
      <c r="G1802" s="15"/>
      <c r="H1802" s="82"/>
      <c r="I1802" s="83"/>
      <c r="J1802" s="83"/>
    </row>
    <row r="1803" spans="1:10" x14ac:dyDescent="0.2">
      <c r="A1803" s="54">
        <v>42888</v>
      </c>
      <c r="B1803" s="41">
        <v>2.5539000000000001</v>
      </c>
      <c r="C1803" s="134">
        <f t="shared" si="28"/>
        <v>-8.2326899926216113E-3</v>
      </c>
      <c r="D1803" s="79"/>
      <c r="E1803" s="81"/>
      <c r="F1803" s="15"/>
      <c r="G1803" s="15"/>
      <c r="H1803" s="82"/>
      <c r="I1803" s="83"/>
      <c r="J1803" s="83"/>
    </row>
    <row r="1804" spans="1:10" x14ac:dyDescent="0.2">
      <c r="A1804" s="54">
        <v>42891</v>
      </c>
      <c r="B1804" s="41">
        <v>2.5354000000000001</v>
      </c>
      <c r="C1804" s="134">
        <f t="shared" si="28"/>
        <v>-7.2438231724030189E-3</v>
      </c>
      <c r="E1804" s="81"/>
      <c r="F1804" s="15"/>
      <c r="G1804" s="15"/>
      <c r="H1804" s="82"/>
      <c r="I1804" s="83"/>
      <c r="J1804" s="83"/>
    </row>
    <row r="1805" spans="1:10" x14ac:dyDescent="0.2">
      <c r="A1805" s="54">
        <v>42892</v>
      </c>
      <c r="B1805" s="41">
        <v>2.5347</v>
      </c>
      <c r="C1805" s="134">
        <f t="shared" si="28"/>
        <v>-2.7609055770294599E-4</v>
      </c>
      <c r="E1805" s="81"/>
      <c r="F1805" s="15"/>
      <c r="G1805" s="15"/>
      <c r="H1805" s="82"/>
      <c r="I1805" s="83"/>
      <c r="J1805" s="83"/>
    </row>
    <row r="1806" spans="1:10" x14ac:dyDescent="0.2">
      <c r="A1806" s="54">
        <v>42893</v>
      </c>
      <c r="B1806" s="41">
        <v>2.5305</v>
      </c>
      <c r="C1806" s="134">
        <f t="shared" si="28"/>
        <v>-1.657000828500399E-3</v>
      </c>
      <c r="E1806" s="81"/>
      <c r="F1806" s="15"/>
      <c r="G1806" s="15"/>
      <c r="H1806" s="82"/>
      <c r="I1806" s="83"/>
      <c r="J1806" s="83"/>
    </row>
    <row r="1807" spans="1:10" x14ac:dyDescent="0.2">
      <c r="A1807" s="54">
        <v>42894</v>
      </c>
      <c r="B1807" s="41">
        <v>2.5287000000000002</v>
      </c>
      <c r="C1807" s="134">
        <f t="shared" si="28"/>
        <v>-7.1132187314748574E-4</v>
      </c>
      <c r="E1807" s="81"/>
      <c r="F1807" s="15"/>
      <c r="G1807" s="15"/>
      <c r="H1807" s="82"/>
      <c r="I1807" s="83"/>
      <c r="J1807" s="83"/>
    </row>
    <row r="1808" spans="1:10" x14ac:dyDescent="0.2">
      <c r="A1808" s="54">
        <v>42895</v>
      </c>
      <c r="B1808" s="41">
        <v>2.5236000000000001</v>
      </c>
      <c r="C1808" s="134">
        <f t="shared" si="28"/>
        <v>-2.0168466010203057E-3</v>
      </c>
      <c r="E1808" s="81"/>
      <c r="F1808" s="15"/>
      <c r="G1808" s="15"/>
      <c r="H1808" s="82"/>
      <c r="I1808" s="83"/>
      <c r="J1808" s="83"/>
    </row>
    <row r="1809" spans="1:10" x14ac:dyDescent="0.2">
      <c r="A1809" s="54">
        <v>42898</v>
      </c>
      <c r="B1809" s="41">
        <v>2.5344000000000002</v>
      </c>
      <c r="C1809" s="134">
        <f t="shared" si="28"/>
        <v>4.2796005706133844E-3</v>
      </c>
      <c r="F1809" s="15"/>
      <c r="G1809" s="15"/>
      <c r="H1809" s="82"/>
      <c r="I1809" s="83"/>
      <c r="J1809" s="83"/>
    </row>
    <row r="1810" spans="1:10" x14ac:dyDescent="0.2">
      <c r="A1810" s="54">
        <v>42899</v>
      </c>
      <c r="B1810" s="41">
        <v>2.5356000000000001</v>
      </c>
      <c r="C1810" s="134">
        <f t="shared" si="28"/>
        <v>4.7348484848486194E-4</v>
      </c>
      <c r="F1810" s="15"/>
      <c r="G1810" s="15"/>
      <c r="H1810" s="82"/>
      <c r="I1810" s="83"/>
      <c r="J1810" s="83"/>
    </row>
    <row r="1811" spans="1:10" x14ac:dyDescent="0.2">
      <c r="A1811" s="54">
        <v>42900</v>
      </c>
      <c r="B1811" s="41">
        <v>2.5434999999999999</v>
      </c>
      <c r="C1811" s="134">
        <f t="shared" si="28"/>
        <v>3.1156333806592329E-3</v>
      </c>
      <c r="F1811" s="15"/>
      <c r="G1811" s="15"/>
      <c r="H1811" s="82"/>
      <c r="I1811" s="83"/>
      <c r="J1811" s="83"/>
    </row>
    <row r="1812" spans="1:10" x14ac:dyDescent="0.2">
      <c r="A1812" s="54">
        <v>42902</v>
      </c>
      <c r="B1812" s="41">
        <v>2.5327999999999999</v>
      </c>
      <c r="C1812" s="134">
        <f t="shared" si="28"/>
        <v>-4.2068016512679662E-3</v>
      </c>
      <c r="F1812" s="15"/>
      <c r="G1812" s="15"/>
      <c r="H1812" s="82"/>
      <c r="I1812" s="83"/>
      <c r="J1812" s="83"/>
    </row>
    <row r="1813" spans="1:10" x14ac:dyDescent="0.2">
      <c r="A1813" s="54">
        <v>42905</v>
      </c>
      <c r="B1813" s="10">
        <v>2.5369999999999999</v>
      </c>
      <c r="C1813" s="134">
        <f t="shared" si="28"/>
        <v>1.6582438408085931E-3</v>
      </c>
      <c r="E1813" s="81"/>
      <c r="F1813" s="15"/>
      <c r="G1813" s="15"/>
      <c r="H1813" s="82"/>
      <c r="I1813" s="83"/>
      <c r="J1813" s="83"/>
    </row>
    <row r="1814" spans="1:10" x14ac:dyDescent="0.2">
      <c r="A1814" s="54">
        <v>42906</v>
      </c>
      <c r="B1814" s="10">
        <v>2.5127000000000002</v>
      </c>
      <c r="C1814" s="134">
        <f t="shared" si="28"/>
        <v>-9.5782420181315109E-3</v>
      </c>
      <c r="E1814" s="81"/>
      <c r="F1814" s="15"/>
      <c r="G1814" s="15"/>
      <c r="H1814" s="82"/>
      <c r="I1814" s="83"/>
      <c r="J1814" s="83"/>
    </row>
    <row r="1815" spans="1:10" x14ac:dyDescent="0.2">
      <c r="A1815" s="54">
        <v>42907</v>
      </c>
      <c r="B1815" s="10">
        <v>2.5123000000000002</v>
      </c>
      <c r="C1815" s="134">
        <f t="shared" si="28"/>
        <v>-1.591913081545604E-4</v>
      </c>
      <c r="E1815" s="81"/>
      <c r="F1815" s="15"/>
      <c r="G1815" s="15"/>
      <c r="H1815" s="15"/>
      <c r="I1815" s="83"/>
      <c r="J1815" s="83"/>
    </row>
    <row r="1816" spans="1:10" x14ac:dyDescent="0.2">
      <c r="A1816" s="54">
        <v>42908</v>
      </c>
      <c r="B1816" s="10">
        <v>2.5</v>
      </c>
      <c r="C1816" s="134">
        <f t="shared" si="28"/>
        <v>-4.8959121124070304E-3</v>
      </c>
      <c r="E1816" s="81"/>
      <c r="F1816" s="15"/>
      <c r="G1816" s="15"/>
      <c r="H1816" s="15"/>
    </row>
    <row r="1817" spans="1:10" x14ac:dyDescent="0.2">
      <c r="A1817" s="54">
        <v>42909</v>
      </c>
      <c r="B1817" s="10">
        <v>2.5</v>
      </c>
      <c r="C1817" s="134">
        <f t="shared" si="28"/>
        <v>0</v>
      </c>
      <c r="E1817" s="81"/>
      <c r="F1817" s="15"/>
      <c r="G1817" s="15"/>
      <c r="H1817" s="15"/>
    </row>
    <row r="1818" spans="1:10" x14ac:dyDescent="0.2">
      <c r="A1818" s="54">
        <v>42912</v>
      </c>
      <c r="B1818" s="10">
        <v>2.4784000000000002</v>
      </c>
      <c r="C1818" s="134">
        <f t="shared" si="28"/>
        <v>-8.639999999999981E-3</v>
      </c>
      <c r="E1818" s="81"/>
      <c r="F1818" s="15"/>
      <c r="G1818" s="15"/>
      <c r="H1818" s="15"/>
    </row>
    <row r="1819" spans="1:10" x14ac:dyDescent="0.2">
      <c r="A1819" s="54">
        <v>42913</v>
      </c>
      <c r="B1819" s="10">
        <v>2.4796999999999998</v>
      </c>
      <c r="C1819" s="134">
        <f t="shared" si="28"/>
        <v>5.2453195610047132E-4</v>
      </c>
      <c r="E1819" s="81"/>
      <c r="F1819" s="15"/>
      <c r="G1819" s="15"/>
      <c r="H1819" s="15"/>
    </row>
    <row r="1820" spans="1:10" x14ac:dyDescent="0.2">
      <c r="A1820" s="54">
        <v>42914</v>
      </c>
      <c r="B1820" s="10">
        <v>2.4649999999999999</v>
      </c>
      <c r="C1820" s="134">
        <f t="shared" si="28"/>
        <v>-5.9281364681210702E-3</v>
      </c>
      <c r="E1820" s="81"/>
      <c r="F1820" s="15"/>
      <c r="G1820" s="15"/>
      <c r="H1820" s="15"/>
    </row>
    <row r="1821" spans="1:10" x14ac:dyDescent="0.2">
      <c r="A1821" s="54">
        <v>42915</v>
      </c>
      <c r="B1821" s="10">
        <v>2.4601999999999999</v>
      </c>
      <c r="C1821" s="134">
        <f t="shared" si="28"/>
        <v>-1.9472616632859596E-3</v>
      </c>
      <c r="E1821" s="81"/>
      <c r="F1821" s="15"/>
      <c r="G1821" s="15"/>
      <c r="H1821" s="15"/>
    </row>
    <row r="1822" spans="1:10" x14ac:dyDescent="0.2">
      <c r="A1822" s="54">
        <v>42916</v>
      </c>
      <c r="B1822" s="10">
        <v>2.4451000000000001</v>
      </c>
      <c r="C1822" s="134">
        <f t="shared" si="28"/>
        <v>-6.1377123811071632E-3</v>
      </c>
      <c r="E1822" s="81"/>
      <c r="F1822" s="15"/>
      <c r="G1822" s="15"/>
      <c r="H1822" s="82"/>
    </row>
    <row r="1823" spans="1:10" x14ac:dyDescent="0.2">
      <c r="A1823" s="54">
        <v>42919</v>
      </c>
      <c r="B1823" s="10">
        <v>2.4437000000000002</v>
      </c>
      <c r="C1823" s="134">
        <f t="shared" si="28"/>
        <v>-5.7257371886620945E-4</v>
      </c>
      <c r="E1823" s="81"/>
      <c r="F1823" s="15"/>
      <c r="G1823" s="15"/>
      <c r="H1823" s="82"/>
    </row>
    <row r="1824" spans="1:10" x14ac:dyDescent="0.2">
      <c r="A1824" s="54">
        <v>42920</v>
      </c>
      <c r="B1824" s="10">
        <v>2.4236</v>
      </c>
      <c r="C1824" s="134">
        <f t="shared" si="28"/>
        <v>-8.2252322298155267E-3</v>
      </c>
      <c r="E1824" s="81"/>
      <c r="F1824" s="15"/>
      <c r="G1824" s="15"/>
      <c r="H1824" s="82"/>
    </row>
    <row r="1825" spans="1:8" x14ac:dyDescent="0.2">
      <c r="A1825" s="54">
        <v>42921</v>
      </c>
      <c r="B1825" s="10">
        <v>2.4156</v>
      </c>
      <c r="C1825" s="134">
        <f t="shared" si="28"/>
        <v>-3.30087473180396E-3</v>
      </c>
      <c r="E1825" s="81"/>
      <c r="F1825" s="15"/>
      <c r="G1825" s="15"/>
      <c r="H1825" s="82"/>
    </row>
    <row r="1826" spans="1:8" x14ac:dyDescent="0.2">
      <c r="A1826" s="54">
        <v>42922</v>
      </c>
      <c r="B1826" s="10">
        <v>2.4076</v>
      </c>
      <c r="C1826" s="134">
        <f t="shared" si="28"/>
        <v>-3.3118065904951255E-3</v>
      </c>
      <c r="F1826" s="15"/>
      <c r="G1826" s="15"/>
      <c r="H1826" s="82"/>
    </row>
    <row r="1827" spans="1:8" x14ac:dyDescent="0.2">
      <c r="A1827" s="54">
        <v>42923</v>
      </c>
      <c r="B1827" s="10">
        <v>2.4076</v>
      </c>
      <c r="C1827" s="134">
        <f t="shared" si="28"/>
        <v>0</v>
      </c>
      <c r="F1827" s="15"/>
      <c r="G1827" s="15"/>
      <c r="H1827" s="15"/>
    </row>
    <row r="1828" spans="1:8" x14ac:dyDescent="0.2">
      <c r="A1828" s="54">
        <v>42927</v>
      </c>
      <c r="B1828" s="41">
        <v>2.4178999999999999</v>
      </c>
      <c r="C1828" s="134">
        <f t="shared" si="28"/>
        <v>4.2781192889185249E-3</v>
      </c>
      <c r="F1828" s="15"/>
      <c r="G1828" s="15"/>
      <c r="H1828" s="15"/>
    </row>
    <row r="1829" spans="1:8" x14ac:dyDescent="0.2">
      <c r="A1829" s="54">
        <v>42928</v>
      </c>
      <c r="B1829" s="41">
        <v>2.3980000000000001</v>
      </c>
      <c r="C1829" s="134">
        <f t="shared" si="28"/>
        <v>-8.2302824765291271E-3</v>
      </c>
      <c r="F1829" s="15"/>
      <c r="G1829" s="15"/>
      <c r="H1829" s="15"/>
    </row>
    <row r="1830" spans="1:8" x14ac:dyDescent="0.2">
      <c r="A1830" s="54">
        <v>42929</v>
      </c>
      <c r="B1830" s="41">
        <v>2.4062999999999999</v>
      </c>
      <c r="C1830" s="134">
        <f t="shared" si="28"/>
        <v>3.4612176814010631E-3</v>
      </c>
      <c r="F1830" s="15"/>
      <c r="G1830" s="15"/>
      <c r="H1830" s="19"/>
    </row>
    <row r="1831" spans="1:8" x14ac:dyDescent="0.2">
      <c r="A1831" s="54">
        <v>42930</v>
      </c>
      <c r="B1831" s="41">
        <v>2.3936000000000002</v>
      </c>
      <c r="C1831" s="134">
        <f t="shared" si="28"/>
        <v>-5.2778124090926415E-3</v>
      </c>
      <c r="F1831" s="15"/>
      <c r="G1831" s="15"/>
      <c r="H1831" s="19"/>
    </row>
    <row r="1832" spans="1:8" x14ac:dyDescent="0.2">
      <c r="A1832" s="54">
        <v>42933</v>
      </c>
      <c r="B1832" s="41">
        <v>2.3698999999999999</v>
      </c>
      <c r="C1832" s="134">
        <f t="shared" si="28"/>
        <v>-9.9014037433156066E-3</v>
      </c>
      <c r="F1832" s="15"/>
      <c r="G1832" s="15"/>
      <c r="H1832" s="19"/>
    </row>
    <row r="1833" spans="1:8" x14ac:dyDescent="0.2">
      <c r="A1833" s="54">
        <v>42934</v>
      </c>
      <c r="B1833" s="41">
        <v>2.3778000000000001</v>
      </c>
      <c r="C1833" s="134">
        <f t="shared" si="28"/>
        <v>3.3334739862442841E-3</v>
      </c>
      <c r="F1833" s="15"/>
      <c r="G1833" s="15"/>
    </row>
    <row r="1834" spans="1:8" x14ac:dyDescent="0.2">
      <c r="A1834" s="54">
        <v>42935</v>
      </c>
      <c r="B1834" s="41">
        <v>2.3862999999999999</v>
      </c>
      <c r="C1834" s="134">
        <f t="shared" si="28"/>
        <v>3.5747329464208555E-3</v>
      </c>
      <c r="F1834" s="15"/>
      <c r="G1834" s="15"/>
    </row>
    <row r="1835" spans="1:8" x14ac:dyDescent="0.2">
      <c r="A1835" s="54">
        <v>42936</v>
      </c>
      <c r="B1835" s="41">
        <v>2.3856000000000002</v>
      </c>
      <c r="C1835" s="134">
        <f t="shared" si="28"/>
        <v>-2.9334115576407083E-4</v>
      </c>
      <c r="F1835" s="15"/>
      <c r="G1835" s="15"/>
    </row>
    <row r="1836" spans="1:8" x14ac:dyDescent="0.2">
      <c r="A1836" s="54">
        <v>42937</v>
      </c>
      <c r="B1836" s="41">
        <v>2.3896000000000002</v>
      </c>
      <c r="C1836" s="134">
        <f t="shared" si="28"/>
        <v>1.6767270288398084E-3</v>
      </c>
      <c r="F1836" s="15"/>
      <c r="G1836" s="15"/>
      <c r="H1836" s="11"/>
    </row>
    <row r="1837" spans="1:8" x14ac:dyDescent="0.2">
      <c r="A1837" s="54">
        <v>42940</v>
      </c>
      <c r="B1837" s="41">
        <v>2.3734000000000002</v>
      </c>
      <c r="C1837" s="134">
        <f t="shared" si="28"/>
        <v>-6.7793773016404657E-3</v>
      </c>
      <c r="F1837" s="15"/>
      <c r="G1837" s="15"/>
      <c r="H1837" s="11"/>
    </row>
    <row r="1838" spans="1:8" x14ac:dyDescent="0.2">
      <c r="A1838" s="54">
        <v>42941</v>
      </c>
      <c r="B1838" s="41">
        <v>2.3498999999999999</v>
      </c>
      <c r="C1838" s="134">
        <f t="shared" si="28"/>
        <v>-9.9014072638410333E-3</v>
      </c>
      <c r="F1838" s="15"/>
      <c r="G1838" s="25"/>
      <c r="H1838" s="11"/>
    </row>
    <row r="1839" spans="1:8" x14ac:dyDescent="0.2">
      <c r="A1839" s="54">
        <v>42942</v>
      </c>
      <c r="B1839" s="10">
        <v>2.3477000000000001</v>
      </c>
      <c r="C1839" s="134">
        <f t="shared" si="28"/>
        <v>-9.3621005149147063E-4</v>
      </c>
      <c r="D1839" s="11"/>
      <c r="E1839" s="15"/>
      <c r="F1839" s="25"/>
      <c r="H1839" s="11"/>
    </row>
    <row r="1840" spans="1:8" x14ac:dyDescent="0.2">
      <c r="A1840" s="54">
        <v>42943</v>
      </c>
      <c r="B1840" s="10">
        <v>2.3332000000000002</v>
      </c>
      <c r="C1840" s="134">
        <f t="shared" si="28"/>
        <v>-6.1762576138347791E-3</v>
      </c>
      <c r="D1840" s="11"/>
      <c r="E1840" s="15"/>
      <c r="F1840" s="25"/>
      <c r="H1840" s="11"/>
    </row>
    <row r="1841" spans="1:8" x14ac:dyDescent="0.2">
      <c r="A1841" s="54">
        <v>42944</v>
      </c>
      <c r="B1841" s="10">
        <v>2.3157000000000001</v>
      </c>
      <c r="C1841" s="134">
        <f t="shared" si="28"/>
        <v>-7.5004285959198169E-3</v>
      </c>
      <c r="D1841" s="11"/>
      <c r="E1841" s="15"/>
      <c r="F1841" s="25"/>
      <c r="H1841" s="11"/>
    </row>
    <row r="1842" spans="1:8" x14ac:dyDescent="0.2">
      <c r="A1842" s="54">
        <v>42947</v>
      </c>
      <c r="B1842" s="10">
        <v>2.3005</v>
      </c>
      <c r="C1842" s="134">
        <f t="shared" si="28"/>
        <v>-6.563889968476122E-3</v>
      </c>
      <c r="D1842" s="11"/>
      <c r="E1842" s="15"/>
      <c r="F1842" s="25"/>
      <c r="H1842" s="11"/>
    </row>
    <row r="1843" spans="1:8" x14ac:dyDescent="0.2">
      <c r="A1843" s="54">
        <v>42948</v>
      </c>
      <c r="B1843" s="10">
        <v>2.2972999999999999</v>
      </c>
      <c r="C1843" s="134">
        <f t="shared" si="28"/>
        <v>-1.3910019560965381E-3</v>
      </c>
      <c r="D1843" s="11"/>
      <c r="E1843" s="15"/>
      <c r="F1843" s="25"/>
      <c r="H1843" s="11"/>
    </row>
    <row r="1844" spans="1:8" x14ac:dyDescent="0.2">
      <c r="A1844" s="54">
        <v>42949</v>
      </c>
      <c r="B1844" s="10">
        <v>2.2871999999999999</v>
      </c>
      <c r="C1844" s="134">
        <f t="shared" si="28"/>
        <v>-4.3964654159230898E-3</v>
      </c>
      <c r="D1844" s="11"/>
      <c r="E1844" s="15"/>
      <c r="F1844" s="25"/>
      <c r="H1844" s="11"/>
    </row>
    <row r="1845" spans="1:8" x14ac:dyDescent="0.2">
      <c r="A1845" s="54">
        <v>42950</v>
      </c>
      <c r="B1845" s="10">
        <v>2.2890000000000001</v>
      </c>
      <c r="C1845" s="134">
        <f t="shared" si="28"/>
        <v>7.8698845750269086E-4</v>
      </c>
      <c r="D1845" s="11"/>
      <c r="E1845" s="15"/>
      <c r="F1845" s="25"/>
      <c r="H1845" s="11"/>
    </row>
    <row r="1846" spans="1:8" x14ac:dyDescent="0.2">
      <c r="A1846" s="54">
        <v>42951</v>
      </c>
      <c r="B1846" s="10">
        <v>2.294</v>
      </c>
      <c r="C1846" s="134">
        <f t="shared" si="28"/>
        <v>2.1843599825250859E-3</v>
      </c>
      <c r="D1846" s="11"/>
      <c r="E1846" s="15"/>
      <c r="F1846" s="25"/>
      <c r="H1846" s="11"/>
    </row>
    <row r="1847" spans="1:8" x14ac:dyDescent="0.2">
      <c r="A1847" s="54">
        <v>42954</v>
      </c>
      <c r="B1847" s="10">
        <v>2.2873999999999999</v>
      </c>
      <c r="C1847" s="134">
        <f t="shared" si="28"/>
        <v>-2.8770706190062167E-3</v>
      </c>
      <c r="D1847" s="11"/>
      <c r="E1847" s="15"/>
      <c r="F1847" s="25"/>
      <c r="H1847" s="11"/>
    </row>
    <row r="1848" spans="1:8" x14ac:dyDescent="0.2">
      <c r="A1848" s="54">
        <v>42955</v>
      </c>
      <c r="B1848" s="10">
        <v>2.29</v>
      </c>
      <c r="C1848" s="134">
        <f t="shared" si="28"/>
        <v>1.1366617119874523E-3</v>
      </c>
      <c r="D1848" s="11"/>
      <c r="E1848" s="15"/>
      <c r="F1848" s="25"/>
      <c r="H1848" s="11"/>
    </row>
    <row r="1849" spans="1:8" x14ac:dyDescent="0.2">
      <c r="A1849" s="54">
        <v>42956</v>
      </c>
      <c r="B1849" s="10">
        <v>2.2715000000000001</v>
      </c>
      <c r="C1849" s="134">
        <f t="shared" si="28"/>
        <v>-8.0786026200873051E-3</v>
      </c>
      <c r="D1849" s="11"/>
      <c r="E1849" s="15"/>
      <c r="F1849" s="26"/>
      <c r="H1849" s="11"/>
    </row>
    <row r="1850" spans="1:8" x14ac:dyDescent="0.2">
      <c r="A1850" s="54">
        <v>42957</v>
      </c>
      <c r="B1850" s="10">
        <v>2.2724000000000002</v>
      </c>
      <c r="C1850" s="134">
        <f t="shared" si="28"/>
        <v>3.9621395553601779E-4</v>
      </c>
      <c r="D1850" s="11"/>
      <c r="E1850" s="15"/>
      <c r="F1850" s="26"/>
      <c r="H1850" s="11"/>
    </row>
    <row r="1851" spans="1:8" x14ac:dyDescent="0.2">
      <c r="A1851" s="54">
        <v>42958</v>
      </c>
      <c r="B1851" s="10">
        <v>2.2574000000000001</v>
      </c>
      <c r="C1851" s="134">
        <f t="shared" si="28"/>
        <v>-6.6009505368773702E-3</v>
      </c>
      <c r="D1851" s="11"/>
      <c r="E1851" s="15"/>
      <c r="F1851" s="26"/>
      <c r="H1851" s="11"/>
    </row>
    <row r="1852" spans="1:8" x14ac:dyDescent="0.2">
      <c r="A1852" s="54">
        <v>42961</v>
      </c>
      <c r="B1852" s="10">
        <v>2.2517</v>
      </c>
      <c r="C1852" s="134">
        <f t="shared" si="28"/>
        <v>-2.5250287941880334E-3</v>
      </c>
      <c r="D1852" s="11"/>
      <c r="E1852" s="15"/>
      <c r="F1852" s="26"/>
      <c r="H1852" s="11"/>
    </row>
    <row r="1853" spans="1:8" x14ac:dyDescent="0.2">
      <c r="A1853" s="54">
        <v>42962</v>
      </c>
      <c r="B1853" s="10">
        <v>2.2122999999999999</v>
      </c>
      <c r="C1853" s="134">
        <f t="shared" si="28"/>
        <v>-1.7497890482746414E-2</v>
      </c>
      <c r="D1853" s="11"/>
      <c r="E1853" s="15"/>
      <c r="F1853" s="26"/>
      <c r="H1853" s="11"/>
    </row>
    <row r="1854" spans="1:8" x14ac:dyDescent="0.2">
      <c r="A1854" s="54">
        <v>42963</v>
      </c>
      <c r="B1854" s="41">
        <v>2.2081</v>
      </c>
      <c r="C1854" s="134">
        <f t="shared" si="28"/>
        <v>-1.8984766984586621E-3</v>
      </c>
      <c r="F1854" s="15"/>
      <c r="G1854" s="15"/>
      <c r="H1854" s="11"/>
    </row>
    <row r="1855" spans="1:8" x14ac:dyDescent="0.2">
      <c r="A1855" s="54">
        <v>42964</v>
      </c>
      <c r="B1855" s="41">
        <v>2.2081</v>
      </c>
      <c r="C1855" s="134">
        <f t="shared" si="28"/>
        <v>0</v>
      </c>
      <c r="F1855" s="15"/>
      <c r="G1855" s="15"/>
      <c r="H1855" s="11"/>
    </row>
    <row r="1856" spans="1:8" x14ac:dyDescent="0.2">
      <c r="A1856" s="54">
        <v>42965</v>
      </c>
      <c r="B1856" s="41">
        <v>2.2012999999999998</v>
      </c>
      <c r="C1856" s="134">
        <f t="shared" si="28"/>
        <v>-3.0795706716182369E-3</v>
      </c>
      <c r="F1856" s="15"/>
      <c r="G1856" s="15"/>
      <c r="H1856" s="11"/>
    </row>
    <row r="1857" spans="1:8" x14ac:dyDescent="0.2">
      <c r="A1857" s="54">
        <v>42968</v>
      </c>
      <c r="B1857" s="41">
        <v>2.2002999999999999</v>
      </c>
      <c r="C1857" s="134">
        <f t="shared" si="28"/>
        <v>-4.5427701812561505E-4</v>
      </c>
      <c r="F1857" s="15"/>
      <c r="G1857" s="15"/>
      <c r="H1857" s="11"/>
    </row>
    <row r="1858" spans="1:8" x14ac:dyDescent="0.2">
      <c r="A1858" s="54">
        <v>42969</v>
      </c>
      <c r="B1858" s="41">
        <v>2.1835</v>
      </c>
      <c r="C1858" s="134">
        <f t="shared" si="28"/>
        <v>-7.6353224560287147E-3</v>
      </c>
      <c r="F1858" s="15"/>
      <c r="G1858" s="15"/>
      <c r="H1858" s="11"/>
    </row>
    <row r="1859" spans="1:8" x14ac:dyDescent="0.2">
      <c r="A1859" s="54">
        <v>42970</v>
      </c>
      <c r="B1859" s="41">
        <v>2.1713</v>
      </c>
      <c r="C1859" s="134">
        <f t="shared" si="28"/>
        <v>-5.587359743530973E-3</v>
      </c>
      <c r="F1859" s="15"/>
      <c r="G1859" s="15"/>
      <c r="H1859" s="11"/>
    </row>
    <row r="1860" spans="1:8" x14ac:dyDescent="0.2">
      <c r="A1860" s="54">
        <v>42971</v>
      </c>
      <c r="B1860" s="41">
        <v>2.1688999999999998</v>
      </c>
      <c r="C1860" s="134">
        <f t="shared" si="28"/>
        <v>-1.1053286049832467E-3</v>
      </c>
      <c r="F1860" s="15"/>
      <c r="G1860" s="15"/>
      <c r="H1860" s="11"/>
    </row>
    <row r="1861" spans="1:8" x14ac:dyDescent="0.2">
      <c r="A1861" s="54">
        <v>42972</v>
      </c>
      <c r="B1861" s="41">
        <v>2.1713</v>
      </c>
      <c r="C1861" s="134">
        <f t="shared" si="28"/>
        <v>1.1065517082393672E-3</v>
      </c>
      <c r="F1861" s="15"/>
      <c r="G1861" s="15"/>
      <c r="H1861" s="11"/>
    </row>
    <row r="1862" spans="1:8" x14ac:dyDescent="0.2">
      <c r="A1862" s="54">
        <v>42975</v>
      </c>
      <c r="B1862" s="41">
        <v>2.1617000000000002</v>
      </c>
      <c r="C1862" s="134">
        <f t="shared" si="28"/>
        <v>-4.4213144199326537E-3</v>
      </c>
      <c r="F1862" s="15"/>
      <c r="G1862" s="15"/>
      <c r="H1862" s="11"/>
    </row>
    <row r="1863" spans="1:8" x14ac:dyDescent="0.2">
      <c r="A1863" s="54">
        <v>42976</v>
      </c>
      <c r="B1863" s="41">
        <v>2.1509999999999998</v>
      </c>
      <c r="C1863" s="134">
        <f t="shared" ref="C1863:C1926" si="29">B1863/B1862 - 1</f>
        <v>-4.9498080214647189E-3</v>
      </c>
      <c r="F1863" s="15"/>
      <c r="G1863" s="15"/>
      <c r="H1863" s="11"/>
    </row>
    <row r="1864" spans="1:8" x14ac:dyDescent="0.2">
      <c r="A1864" s="54">
        <v>42977</v>
      </c>
      <c r="B1864" s="41">
        <v>2.1488999999999998</v>
      </c>
      <c r="C1864" s="134">
        <f t="shared" si="29"/>
        <v>-9.7629009762900676E-4</v>
      </c>
      <c r="F1864" s="15"/>
      <c r="G1864" s="15"/>
      <c r="H1864" s="11"/>
    </row>
    <row r="1865" spans="1:8" x14ac:dyDescent="0.2">
      <c r="A1865" s="54">
        <v>42978</v>
      </c>
      <c r="B1865" s="41">
        <v>2.1482000000000001</v>
      </c>
      <c r="C1865" s="134">
        <f t="shared" si="29"/>
        <v>-3.2574805714535859E-4</v>
      </c>
      <c r="F1865" s="15"/>
      <c r="G1865" s="15"/>
      <c r="H1865" s="11"/>
    </row>
    <row r="1866" spans="1:8" x14ac:dyDescent="0.2">
      <c r="A1866" s="54">
        <v>42979</v>
      </c>
      <c r="B1866" s="41">
        <v>2.1436000000000002</v>
      </c>
      <c r="C1866" s="134">
        <f t="shared" si="29"/>
        <v>-2.1413276231263545E-3</v>
      </c>
      <c r="F1866" s="15"/>
      <c r="G1866" s="15"/>
      <c r="H1866" s="11"/>
    </row>
    <row r="1867" spans="1:8" x14ac:dyDescent="0.2">
      <c r="A1867" s="54">
        <v>42982</v>
      </c>
      <c r="B1867" s="41">
        <v>2.1297000000000001</v>
      </c>
      <c r="C1867" s="134">
        <f t="shared" si="29"/>
        <v>-6.4844187348386262E-3</v>
      </c>
      <c r="F1867" s="15"/>
      <c r="G1867" s="15"/>
      <c r="H1867" s="11"/>
    </row>
    <row r="1868" spans="1:8" x14ac:dyDescent="0.2">
      <c r="A1868" s="54">
        <v>42983</v>
      </c>
      <c r="B1868" s="41">
        <v>2.1231</v>
      </c>
      <c r="C1868" s="134">
        <f t="shared" si="29"/>
        <v>-3.099028032117257E-3</v>
      </c>
      <c r="F1868" s="26"/>
      <c r="G1868" s="26"/>
      <c r="H1868" s="11"/>
    </row>
    <row r="1869" spans="1:8" x14ac:dyDescent="0.2">
      <c r="A1869" s="54">
        <v>42984</v>
      </c>
      <c r="B1869" s="41">
        <v>2.1135000000000002</v>
      </c>
      <c r="C1869" s="134">
        <f t="shared" si="29"/>
        <v>-4.5216899816306055E-3</v>
      </c>
      <c r="F1869" s="26"/>
      <c r="G1869" s="26"/>
      <c r="H1869" s="11"/>
    </row>
    <row r="1870" spans="1:8" x14ac:dyDescent="0.2">
      <c r="A1870" s="54">
        <v>42986</v>
      </c>
      <c r="B1870" s="41">
        <v>2.1135999999999999</v>
      </c>
      <c r="C1870" s="134">
        <f t="shared" si="29"/>
        <v>4.7314880529780723E-5</v>
      </c>
      <c r="F1870" s="26"/>
      <c r="G1870" s="26"/>
      <c r="H1870" s="11"/>
    </row>
    <row r="1871" spans="1:8" x14ac:dyDescent="0.2">
      <c r="A1871" s="16">
        <v>42989</v>
      </c>
      <c r="B1871" s="41">
        <v>2.1071</v>
      </c>
      <c r="C1871" s="134">
        <f t="shared" si="29"/>
        <v>-3.0753217259651411E-3</v>
      </c>
      <c r="F1871" s="26"/>
      <c r="G1871" s="26"/>
      <c r="H1871" s="11"/>
    </row>
    <row r="1872" spans="1:8" x14ac:dyDescent="0.2">
      <c r="A1872" s="16">
        <v>42990</v>
      </c>
      <c r="B1872" s="41">
        <v>2.0863999999999998</v>
      </c>
      <c r="C1872" s="134">
        <f t="shared" si="29"/>
        <v>-9.8239286222771005E-3</v>
      </c>
      <c r="F1872" s="26"/>
      <c r="G1872" s="26"/>
      <c r="H1872" s="11"/>
    </row>
    <row r="1873" spans="1:8" x14ac:dyDescent="0.2">
      <c r="A1873" s="16">
        <v>42991</v>
      </c>
      <c r="B1873" s="41">
        <v>2.0872000000000002</v>
      </c>
      <c r="C1873" s="134">
        <f t="shared" si="29"/>
        <v>3.8343558282227796E-4</v>
      </c>
      <c r="F1873" s="15"/>
      <c r="G1873" s="15"/>
      <c r="H1873" s="11"/>
    </row>
    <row r="1874" spans="1:8" x14ac:dyDescent="0.2">
      <c r="A1874" s="16">
        <v>42992</v>
      </c>
      <c r="B1874" s="41">
        <v>2.0838999999999999</v>
      </c>
      <c r="C1874" s="134">
        <f t="shared" si="29"/>
        <v>-1.5810655423534881E-3</v>
      </c>
      <c r="F1874" s="15"/>
      <c r="G1874" s="15"/>
      <c r="H1874" s="11"/>
    </row>
    <row r="1875" spans="1:8" x14ac:dyDescent="0.2">
      <c r="A1875" s="16">
        <v>42993</v>
      </c>
      <c r="B1875" s="41">
        <v>2.0465</v>
      </c>
      <c r="C1875" s="134">
        <f t="shared" si="29"/>
        <v>-1.7947118383799587E-2</v>
      </c>
      <c r="F1875" s="15"/>
      <c r="G1875" s="15"/>
      <c r="H1875" s="11"/>
    </row>
    <row r="1876" spans="1:8" x14ac:dyDescent="0.2">
      <c r="A1876" s="16">
        <v>42996</v>
      </c>
      <c r="B1876" s="41">
        <v>2.0339</v>
      </c>
      <c r="C1876" s="134">
        <f t="shared" si="29"/>
        <v>-6.1568531639384361E-3</v>
      </c>
      <c r="F1876" s="15"/>
      <c r="G1876" s="15"/>
      <c r="H1876" s="11"/>
    </row>
    <row r="1877" spans="1:8" x14ac:dyDescent="0.2">
      <c r="A1877" s="16">
        <v>42997</v>
      </c>
      <c r="B1877" s="41">
        <v>2.0283000000000002</v>
      </c>
      <c r="C1877" s="134">
        <f t="shared" si="29"/>
        <v>-2.7533310388907495E-3</v>
      </c>
      <c r="F1877" s="15"/>
      <c r="G1877" s="15"/>
      <c r="H1877" s="11"/>
    </row>
    <row r="1878" spans="1:8" x14ac:dyDescent="0.2">
      <c r="A1878" s="16">
        <v>42998</v>
      </c>
      <c r="B1878" s="41">
        <v>2.0205000000000002</v>
      </c>
      <c r="C1878" s="134">
        <f t="shared" si="29"/>
        <v>-3.845584972637206E-3</v>
      </c>
      <c r="F1878" s="15"/>
      <c r="G1878" s="15"/>
      <c r="H1878" s="11"/>
    </row>
    <row r="1879" spans="1:8" x14ac:dyDescent="0.2">
      <c r="A1879" s="16">
        <v>42999</v>
      </c>
      <c r="B1879" s="41">
        <v>2.0173999999999999</v>
      </c>
      <c r="C1879" s="134">
        <f t="shared" si="29"/>
        <v>-1.5342736946302171E-3</v>
      </c>
      <c r="F1879" s="15"/>
      <c r="G1879" s="15"/>
      <c r="H1879" s="11"/>
    </row>
    <row r="1880" spans="1:8" x14ac:dyDescent="0.2">
      <c r="A1880" s="16">
        <v>43000</v>
      </c>
      <c r="B1880" s="41">
        <v>2.016</v>
      </c>
      <c r="C1880" s="134">
        <f t="shared" si="29"/>
        <v>-6.9396252602349495E-4</v>
      </c>
      <c r="F1880" s="15"/>
      <c r="G1880" s="15"/>
      <c r="H1880" s="11"/>
    </row>
    <row r="1881" spans="1:8" x14ac:dyDescent="0.2">
      <c r="A1881" s="16">
        <v>43003</v>
      </c>
      <c r="B1881" s="41">
        <v>2.0152000000000001</v>
      </c>
      <c r="C1881" s="134">
        <f t="shared" si="29"/>
        <v>-3.9682539682539542E-4</v>
      </c>
      <c r="F1881" s="15"/>
      <c r="G1881" s="15"/>
      <c r="H1881" s="11"/>
    </row>
    <row r="1882" spans="1:8" x14ac:dyDescent="0.2">
      <c r="A1882" s="16">
        <v>43004</v>
      </c>
      <c r="B1882" s="41">
        <v>2.0055999999999998</v>
      </c>
      <c r="C1882" s="134">
        <f t="shared" si="29"/>
        <v>-4.7637951568083592E-3</v>
      </c>
      <c r="F1882" s="15"/>
      <c r="G1882" s="15"/>
      <c r="H1882" s="11"/>
    </row>
    <row r="1883" spans="1:8" x14ac:dyDescent="0.2">
      <c r="A1883" s="16">
        <v>43005</v>
      </c>
      <c r="B1883" s="41">
        <v>1.9782999999999999</v>
      </c>
      <c r="C1883" s="134">
        <f t="shared" si="29"/>
        <v>-1.3611886717191823E-2</v>
      </c>
      <c r="F1883" s="15"/>
      <c r="G1883" s="15"/>
      <c r="H1883" s="11"/>
    </row>
    <row r="1884" spans="1:8" x14ac:dyDescent="0.2">
      <c r="A1884" s="16">
        <v>43006</v>
      </c>
      <c r="B1884" s="41">
        <v>1.9519</v>
      </c>
      <c r="C1884" s="134">
        <f t="shared" si="29"/>
        <v>-1.3344790982156352E-2</v>
      </c>
      <c r="F1884" s="15"/>
      <c r="G1884" s="15"/>
      <c r="H1884" s="11"/>
    </row>
    <row r="1885" spans="1:8" x14ac:dyDescent="0.2">
      <c r="A1885" s="16">
        <v>43007</v>
      </c>
      <c r="B1885" s="41">
        <v>1.9517</v>
      </c>
      <c r="C1885" s="134">
        <f t="shared" si="29"/>
        <v>-1.0246426558735422E-4</v>
      </c>
      <c r="F1885" s="15"/>
      <c r="G1885" s="15"/>
      <c r="H1885" s="11"/>
    </row>
    <row r="1886" spans="1:8" x14ac:dyDescent="0.2">
      <c r="A1886" s="16">
        <v>43010</v>
      </c>
      <c r="B1886" s="41">
        <v>1.9578</v>
      </c>
      <c r="C1886" s="134">
        <f t="shared" si="29"/>
        <v>3.1254803504636719E-3</v>
      </c>
      <c r="F1886" s="15"/>
      <c r="G1886" s="15"/>
      <c r="H1886" s="11"/>
    </row>
    <row r="1887" spans="1:8" x14ac:dyDescent="0.2">
      <c r="A1887" s="16">
        <v>43011</v>
      </c>
      <c r="B1887" s="41">
        <v>1.9531000000000001</v>
      </c>
      <c r="C1887" s="134">
        <f t="shared" si="29"/>
        <v>-2.4006537950760354E-3</v>
      </c>
      <c r="F1887" s="15"/>
      <c r="G1887" s="15"/>
      <c r="H1887" s="11"/>
    </row>
    <row r="1888" spans="1:8" x14ac:dyDescent="0.2">
      <c r="A1888" s="16">
        <v>43012</v>
      </c>
      <c r="B1888" s="41">
        <v>1.9554</v>
      </c>
      <c r="C1888" s="134">
        <f t="shared" si="29"/>
        <v>1.1776150734730262E-3</v>
      </c>
      <c r="F1888" s="15"/>
      <c r="G1888" s="15"/>
      <c r="H1888" s="11"/>
    </row>
    <row r="1889" spans="1:8" x14ac:dyDescent="0.2">
      <c r="A1889" s="16">
        <v>43013</v>
      </c>
      <c r="B1889" s="41">
        <v>1.9496</v>
      </c>
      <c r="C1889" s="134">
        <f t="shared" si="29"/>
        <v>-2.9661450342640672E-3</v>
      </c>
      <c r="F1889" s="15"/>
      <c r="G1889" s="15"/>
      <c r="H1889" s="11"/>
    </row>
    <row r="1890" spans="1:8" x14ac:dyDescent="0.2">
      <c r="A1890" s="16">
        <v>43014</v>
      </c>
      <c r="B1890" s="41">
        <v>1.9752000000000001</v>
      </c>
      <c r="C1890" s="134">
        <f t="shared" si="29"/>
        <v>1.3130898645876021E-2</v>
      </c>
      <c r="F1890" s="15"/>
      <c r="G1890" s="15"/>
      <c r="H1890" s="11"/>
    </row>
    <row r="1891" spans="1:8" x14ac:dyDescent="0.2">
      <c r="A1891" s="16">
        <v>43017</v>
      </c>
      <c r="B1891" s="41">
        <v>1.9782999999999999</v>
      </c>
      <c r="C1891" s="134">
        <f t="shared" si="29"/>
        <v>1.5694613203725005E-3</v>
      </c>
      <c r="F1891" s="15"/>
      <c r="G1891" s="15"/>
      <c r="H1891" s="11"/>
    </row>
    <row r="1892" spans="1:8" x14ac:dyDescent="0.2">
      <c r="A1892" s="16">
        <v>43018</v>
      </c>
      <c r="B1892" s="41">
        <v>1.9794</v>
      </c>
      <c r="C1892" s="134">
        <f t="shared" si="29"/>
        <v>5.5603295758999138E-4</v>
      </c>
      <c r="F1892" s="15"/>
      <c r="G1892" s="15"/>
      <c r="H1892" s="11"/>
    </row>
    <row r="1893" spans="1:8" x14ac:dyDescent="0.2">
      <c r="A1893" s="16">
        <v>43019</v>
      </c>
      <c r="B1893" s="41">
        <v>2.0042</v>
      </c>
      <c r="C1893" s="134">
        <f t="shared" si="29"/>
        <v>1.25290492068304E-2</v>
      </c>
      <c r="F1893" s="15"/>
      <c r="G1893" s="9"/>
      <c r="H1893" s="11"/>
    </row>
    <row r="1894" spans="1:8" x14ac:dyDescent="0.2">
      <c r="A1894" s="16">
        <v>43021</v>
      </c>
      <c r="B1894" s="41">
        <v>2.0165000000000002</v>
      </c>
      <c r="C1894" s="134">
        <f t="shared" si="29"/>
        <v>6.1371120646642741E-3</v>
      </c>
      <c r="F1894" s="15"/>
      <c r="G1894" s="9"/>
      <c r="H1894" s="11"/>
    </row>
    <row r="1895" spans="1:8" x14ac:dyDescent="0.2">
      <c r="A1895" s="16">
        <v>43024</v>
      </c>
      <c r="B1895" s="41">
        <v>2.0196999999999998</v>
      </c>
      <c r="C1895" s="134">
        <f t="shared" si="29"/>
        <v>1.5869080089261356E-3</v>
      </c>
      <c r="F1895" s="15"/>
      <c r="G1895" s="9"/>
      <c r="H1895" s="11"/>
    </row>
    <row r="1896" spans="1:8" x14ac:dyDescent="0.2">
      <c r="A1896" s="16">
        <v>43025</v>
      </c>
      <c r="B1896" s="41">
        <v>2.0173000000000001</v>
      </c>
      <c r="C1896" s="134">
        <f t="shared" si="29"/>
        <v>-1.1882952913797595E-3</v>
      </c>
      <c r="F1896" s="15"/>
      <c r="G1896" s="9"/>
      <c r="H1896" s="11"/>
    </row>
    <row r="1897" spans="1:8" x14ac:dyDescent="0.2">
      <c r="A1897" s="16">
        <v>43026</v>
      </c>
      <c r="B1897" s="41">
        <v>2.0432000000000001</v>
      </c>
      <c r="C1897" s="134">
        <f t="shared" si="29"/>
        <v>1.2838943141823211E-2</v>
      </c>
      <c r="F1897" s="15"/>
      <c r="G1897" s="9"/>
      <c r="H1897" s="11"/>
    </row>
    <row r="1898" spans="1:8" x14ac:dyDescent="0.2">
      <c r="A1898" s="16">
        <v>43027</v>
      </c>
      <c r="B1898" s="41">
        <v>2.0558999999999998</v>
      </c>
      <c r="C1898" s="134">
        <f t="shared" si="29"/>
        <v>6.2157400156614973E-3</v>
      </c>
      <c r="F1898" s="15"/>
      <c r="G1898" s="15"/>
      <c r="H1898" s="11"/>
    </row>
    <row r="1899" spans="1:8" x14ac:dyDescent="0.2">
      <c r="A1899" s="54">
        <v>43028</v>
      </c>
      <c r="B1899" s="41">
        <v>2.0579999999999998</v>
      </c>
      <c r="C1899" s="134">
        <f t="shared" si="29"/>
        <v>1.0214504596526286E-3</v>
      </c>
      <c r="F1899" s="15"/>
      <c r="G1899" s="15"/>
      <c r="H1899" s="11"/>
    </row>
    <row r="1900" spans="1:8" x14ac:dyDescent="0.2">
      <c r="A1900" s="54">
        <v>43031</v>
      </c>
      <c r="B1900" s="41">
        <v>2.0606</v>
      </c>
      <c r="C1900" s="134">
        <f t="shared" si="29"/>
        <v>1.2633624878524152E-3</v>
      </c>
      <c r="D1900" s="11"/>
      <c r="E1900" s="15"/>
      <c r="F1900" s="15"/>
      <c r="H1900" s="11"/>
    </row>
    <row r="1901" spans="1:8" x14ac:dyDescent="0.2">
      <c r="A1901" s="54">
        <v>43032</v>
      </c>
      <c r="B1901" s="41">
        <v>2.0642999999999998</v>
      </c>
      <c r="C1901" s="134">
        <f t="shared" si="29"/>
        <v>1.7955935164515324E-3</v>
      </c>
      <c r="D1901" s="11"/>
      <c r="E1901" s="15"/>
      <c r="F1901" s="15"/>
      <c r="H1901" s="11"/>
    </row>
    <row r="1902" spans="1:8" x14ac:dyDescent="0.2">
      <c r="A1902" s="54">
        <v>43033</v>
      </c>
      <c r="B1902" s="41">
        <v>2.1101000000000001</v>
      </c>
      <c r="C1902" s="134">
        <f t="shared" si="29"/>
        <v>2.2186697669912547E-2</v>
      </c>
      <c r="F1902" s="15"/>
      <c r="G1902" s="15"/>
      <c r="H1902" s="11"/>
    </row>
    <row r="1903" spans="1:8" x14ac:dyDescent="0.2">
      <c r="A1903" s="54">
        <v>43034</v>
      </c>
      <c r="B1903" s="41">
        <v>2.1078000000000001</v>
      </c>
      <c r="C1903" s="134">
        <f t="shared" si="29"/>
        <v>-1.0899957347992872E-3</v>
      </c>
      <c r="F1903" s="15"/>
      <c r="G1903" s="15"/>
      <c r="H1903" s="11"/>
    </row>
    <row r="1904" spans="1:8" x14ac:dyDescent="0.2">
      <c r="A1904" s="54">
        <v>43035</v>
      </c>
      <c r="B1904" s="41">
        <v>2.1105999999999998</v>
      </c>
      <c r="C1904" s="134">
        <f t="shared" si="29"/>
        <v>1.3283992788688526E-3</v>
      </c>
      <c r="F1904" s="15"/>
      <c r="G1904" s="15"/>
      <c r="H1904" s="11"/>
    </row>
    <row r="1905" spans="1:8" x14ac:dyDescent="0.2">
      <c r="A1905" s="54">
        <v>43038</v>
      </c>
      <c r="B1905" s="41">
        <v>2.1152000000000002</v>
      </c>
      <c r="C1905" s="134">
        <f t="shared" si="29"/>
        <v>2.1794750307970734E-3</v>
      </c>
      <c r="F1905" s="15"/>
      <c r="G1905" s="15"/>
      <c r="H1905" s="11"/>
    </row>
    <row r="1906" spans="1:8" x14ac:dyDescent="0.2">
      <c r="A1906" s="54">
        <v>43039</v>
      </c>
      <c r="B1906" s="41">
        <v>2.1153</v>
      </c>
      <c r="C1906" s="134">
        <f t="shared" si="29"/>
        <v>4.7276853252453677E-5</v>
      </c>
      <c r="F1906" s="15"/>
      <c r="G1906" s="15"/>
      <c r="H1906" s="11"/>
    </row>
    <row r="1907" spans="1:8" x14ac:dyDescent="0.2">
      <c r="A1907" s="54">
        <v>43040</v>
      </c>
      <c r="B1907" s="41">
        <v>2.1111</v>
      </c>
      <c r="C1907" s="134">
        <f t="shared" si="29"/>
        <v>-1.9855339668132244E-3</v>
      </c>
      <c r="F1907" s="15"/>
      <c r="G1907" s="15"/>
      <c r="H1907" s="11"/>
    </row>
    <row r="1908" spans="1:8" x14ac:dyDescent="0.2">
      <c r="A1908" s="54">
        <v>43042</v>
      </c>
      <c r="B1908" s="41">
        <v>2.1175999999999999</v>
      </c>
      <c r="C1908" s="134">
        <f t="shared" si="29"/>
        <v>3.0789635734924659E-3</v>
      </c>
      <c r="F1908" s="15"/>
      <c r="G1908" s="15"/>
      <c r="H1908" s="11"/>
    </row>
    <row r="1909" spans="1:8" x14ac:dyDescent="0.2">
      <c r="A1909" s="54">
        <v>43045</v>
      </c>
      <c r="B1909" s="41">
        <v>2.1393</v>
      </c>
      <c r="C1909" s="134">
        <f t="shared" si="29"/>
        <v>1.0247449943332043E-2</v>
      </c>
      <c r="F1909" s="15"/>
      <c r="G1909" s="15"/>
      <c r="H1909" s="11"/>
    </row>
    <row r="1910" spans="1:8" x14ac:dyDescent="0.2">
      <c r="A1910" s="54">
        <v>43046</v>
      </c>
      <c r="B1910" s="41">
        <v>2.1423999999999999</v>
      </c>
      <c r="C1910" s="134">
        <f t="shared" si="29"/>
        <v>1.4490721263964446E-3</v>
      </c>
      <c r="F1910" s="15"/>
      <c r="G1910" s="15"/>
      <c r="H1910" s="11"/>
    </row>
    <row r="1911" spans="1:8" x14ac:dyDescent="0.2">
      <c r="A1911" s="54">
        <v>43047</v>
      </c>
      <c r="B1911" s="41">
        <v>2.1280999999999999</v>
      </c>
      <c r="C1911" s="134">
        <f t="shared" si="29"/>
        <v>-6.6747572815534228E-3</v>
      </c>
      <c r="F1911" s="15"/>
      <c r="G1911" s="15"/>
      <c r="H1911" s="11"/>
    </row>
    <row r="1912" spans="1:8" x14ac:dyDescent="0.2">
      <c r="A1912" s="54">
        <v>43048</v>
      </c>
      <c r="B1912" s="41">
        <v>2.1185</v>
      </c>
      <c r="C1912" s="134">
        <f t="shared" si="29"/>
        <v>-4.5110662092946452E-3</v>
      </c>
      <c r="F1912" s="15"/>
      <c r="G1912" s="15"/>
      <c r="H1912" s="11"/>
    </row>
    <row r="1913" spans="1:8" x14ac:dyDescent="0.2">
      <c r="A1913" s="54">
        <v>43049</v>
      </c>
      <c r="B1913" s="41">
        <v>2.109</v>
      </c>
      <c r="C1913" s="134">
        <f t="shared" si="29"/>
        <v>-4.484304932735439E-3</v>
      </c>
      <c r="F1913" s="15"/>
      <c r="G1913" s="15"/>
      <c r="H1913" s="11"/>
    </row>
    <row r="1914" spans="1:8" x14ac:dyDescent="0.2">
      <c r="A1914" s="54">
        <v>43052</v>
      </c>
      <c r="B1914" s="41">
        <v>2.0964999999999998</v>
      </c>
      <c r="C1914" s="134">
        <f t="shared" si="29"/>
        <v>-5.926979611190264E-3</v>
      </c>
      <c r="F1914" s="15"/>
      <c r="G1914" s="15"/>
      <c r="H1914" s="11"/>
    </row>
    <row r="1915" spans="1:8" x14ac:dyDescent="0.2">
      <c r="A1915" s="54">
        <v>43053</v>
      </c>
      <c r="B1915" s="41">
        <v>2.1214</v>
      </c>
      <c r="C1915" s="134">
        <f t="shared" si="29"/>
        <v>1.1876937753398487E-2</v>
      </c>
      <c r="F1915" s="15"/>
      <c r="G1915" s="15"/>
      <c r="H1915" s="11"/>
    </row>
    <row r="1916" spans="1:8" x14ac:dyDescent="0.2">
      <c r="A1916" s="54">
        <v>43055</v>
      </c>
      <c r="B1916" s="41">
        <v>2.1120999999999999</v>
      </c>
      <c r="C1916" s="134">
        <f t="shared" si="29"/>
        <v>-4.3838974262280228E-3</v>
      </c>
      <c r="F1916" s="15"/>
      <c r="G1916" s="15"/>
      <c r="H1916" s="11"/>
    </row>
    <row r="1917" spans="1:8" x14ac:dyDescent="0.2">
      <c r="A1917" s="54">
        <v>43056</v>
      </c>
      <c r="B1917" s="41">
        <v>2.1128999999999998</v>
      </c>
      <c r="C1917" s="134">
        <f t="shared" si="29"/>
        <v>3.7876994460495084E-4</v>
      </c>
      <c r="F1917" s="15"/>
      <c r="G1917" s="15"/>
      <c r="H1917" s="11"/>
    </row>
    <row r="1918" spans="1:8" x14ac:dyDescent="0.2">
      <c r="A1918" s="54">
        <v>43059</v>
      </c>
      <c r="B1918" s="41">
        <v>2.109</v>
      </c>
      <c r="C1918" s="134">
        <f t="shared" si="29"/>
        <v>-1.8458043447393546E-3</v>
      </c>
      <c r="F1918" s="15"/>
      <c r="G1918" s="15"/>
      <c r="H1918" s="11"/>
    </row>
    <row r="1919" spans="1:8" x14ac:dyDescent="0.2">
      <c r="A1919" s="54">
        <v>43060</v>
      </c>
      <c r="B1919" s="41">
        <v>2.1132</v>
      </c>
      <c r="C1919" s="134">
        <f t="shared" si="29"/>
        <v>1.9914651493597724E-3</v>
      </c>
      <c r="F1919" s="15"/>
      <c r="G1919" s="15"/>
      <c r="H1919" s="11"/>
    </row>
    <row r="1920" spans="1:8" x14ac:dyDescent="0.2">
      <c r="A1920" s="54">
        <v>43061</v>
      </c>
      <c r="B1920" s="41">
        <v>2.0829</v>
      </c>
      <c r="C1920" s="134">
        <f t="shared" si="29"/>
        <v>-1.4338444065871703E-2</v>
      </c>
      <c r="F1920" s="15"/>
      <c r="G1920" s="15"/>
      <c r="H1920" s="11"/>
    </row>
    <row r="1921" spans="1:8" x14ac:dyDescent="0.2">
      <c r="A1921" s="54">
        <v>43062</v>
      </c>
      <c r="B1921" s="41">
        <v>2.0739000000000001</v>
      </c>
      <c r="C1921" s="134">
        <f t="shared" si="29"/>
        <v>-4.3208987469393056E-3</v>
      </c>
      <c r="F1921" s="15"/>
      <c r="G1921" s="15"/>
      <c r="H1921" s="11"/>
    </row>
    <row r="1922" spans="1:8" x14ac:dyDescent="0.2">
      <c r="A1922" s="54">
        <v>43063</v>
      </c>
      <c r="B1922" s="41">
        <v>2.0817000000000001</v>
      </c>
      <c r="C1922" s="134">
        <f t="shared" si="29"/>
        <v>3.7610299435846262E-3</v>
      </c>
      <c r="F1922" s="15"/>
      <c r="G1922" s="15"/>
      <c r="H1922" s="11"/>
    </row>
    <row r="1923" spans="1:8" x14ac:dyDescent="0.2">
      <c r="A1923" s="54">
        <v>43066</v>
      </c>
      <c r="B1923" s="41">
        <v>2.0667</v>
      </c>
      <c r="C1923" s="134">
        <f t="shared" si="29"/>
        <v>-7.2056492289955809E-3</v>
      </c>
      <c r="D1923" s="11"/>
      <c r="E1923" s="15"/>
      <c r="F1923" s="15"/>
      <c r="H1923" s="11"/>
    </row>
    <row r="1924" spans="1:8" x14ac:dyDescent="0.2">
      <c r="A1924" s="54">
        <v>43067</v>
      </c>
      <c r="B1924" s="41">
        <v>2.0499000000000001</v>
      </c>
      <c r="C1924" s="134">
        <f t="shared" si="29"/>
        <v>-8.1289011467556849E-3</v>
      </c>
      <c r="D1924" s="11"/>
      <c r="E1924" s="15"/>
      <c r="F1924" s="15"/>
      <c r="H1924" s="11"/>
    </row>
    <row r="1925" spans="1:8" x14ac:dyDescent="0.2">
      <c r="A1925" s="54">
        <v>43068</v>
      </c>
      <c r="B1925" s="41">
        <v>2.0478000000000001</v>
      </c>
      <c r="C1925" s="134">
        <f t="shared" si="29"/>
        <v>-1.0244402165959787E-3</v>
      </c>
      <c r="F1925" s="15"/>
      <c r="G1925" s="15"/>
      <c r="H1925" s="11"/>
    </row>
    <row r="1926" spans="1:8" x14ac:dyDescent="0.2">
      <c r="A1926" s="54">
        <v>43069</v>
      </c>
      <c r="B1926" s="41">
        <v>2.0390000000000001</v>
      </c>
      <c r="C1926" s="134">
        <f t="shared" si="29"/>
        <v>-4.2972946576813609E-3</v>
      </c>
      <c r="F1926" s="15"/>
      <c r="G1926" s="15"/>
      <c r="H1926" s="11"/>
    </row>
    <row r="1927" spans="1:8" x14ac:dyDescent="0.2">
      <c r="A1927" s="54">
        <v>43070</v>
      </c>
      <c r="B1927" s="41">
        <v>2.0314999999999999</v>
      </c>
      <c r="C1927" s="134">
        <f t="shared" ref="C1927:C1990" si="30">B1927/B1926 - 1</f>
        <v>-3.6782736635606605E-3</v>
      </c>
      <c r="F1927" s="15"/>
      <c r="G1927" s="15"/>
      <c r="H1927" s="11"/>
    </row>
    <row r="1928" spans="1:8" x14ac:dyDescent="0.2">
      <c r="A1928" s="54">
        <v>43073</v>
      </c>
      <c r="B1928" s="41">
        <v>2.0289999999999999</v>
      </c>
      <c r="C1928" s="134">
        <f t="shared" si="30"/>
        <v>-1.2306177701205678E-3</v>
      </c>
      <c r="F1928" s="15"/>
      <c r="G1928" s="15"/>
      <c r="H1928" s="11"/>
    </row>
    <row r="1929" spans="1:8" x14ac:dyDescent="0.2">
      <c r="A1929" s="54">
        <v>43074</v>
      </c>
      <c r="B1929" s="41">
        <v>1.9706999999999999</v>
      </c>
      <c r="C1929" s="134">
        <f t="shared" si="30"/>
        <v>-2.8733366190241472E-2</v>
      </c>
      <c r="F1929" s="15"/>
      <c r="G1929" s="15"/>
      <c r="H1929" s="11"/>
    </row>
    <row r="1930" spans="1:8" x14ac:dyDescent="0.2">
      <c r="A1930" s="54">
        <v>43075</v>
      </c>
      <c r="B1930" s="41">
        <v>1.9662999999999999</v>
      </c>
      <c r="C1930" s="134">
        <f t="shared" si="30"/>
        <v>-2.2327091896280349E-3</v>
      </c>
      <c r="F1930" s="15"/>
      <c r="G1930" s="15"/>
      <c r="H1930" s="11"/>
    </row>
    <row r="1931" spans="1:8" x14ac:dyDescent="0.2">
      <c r="A1931" s="54">
        <v>43076</v>
      </c>
      <c r="B1931" s="41">
        <v>1.9676</v>
      </c>
      <c r="C1931" s="134">
        <f t="shared" si="30"/>
        <v>6.6114021258201205E-4</v>
      </c>
      <c r="F1931" s="15"/>
      <c r="G1931" s="15"/>
      <c r="H1931" s="11"/>
    </row>
    <row r="1932" spans="1:8" x14ac:dyDescent="0.2">
      <c r="A1932" s="54">
        <v>43077</v>
      </c>
      <c r="B1932" s="41">
        <v>1.9563999999999999</v>
      </c>
      <c r="C1932" s="134">
        <f t="shared" si="30"/>
        <v>-5.6922138646067211E-3</v>
      </c>
      <c r="F1932" s="15"/>
      <c r="G1932" s="15"/>
      <c r="H1932" s="11"/>
    </row>
    <row r="1933" spans="1:8" x14ac:dyDescent="0.2">
      <c r="A1933" s="54">
        <v>43080</v>
      </c>
      <c r="B1933" s="41">
        <v>1.9522999999999999</v>
      </c>
      <c r="C1933" s="134">
        <f t="shared" si="30"/>
        <v>-2.0956859537927253E-3</v>
      </c>
      <c r="F1933" s="15"/>
      <c r="G1933" s="15"/>
      <c r="H1933" s="11"/>
    </row>
    <row r="1934" spans="1:8" x14ac:dyDescent="0.2">
      <c r="A1934" s="54">
        <v>43081</v>
      </c>
      <c r="B1934" s="41">
        <v>1.9345000000000001</v>
      </c>
      <c r="C1934" s="134">
        <f t="shared" si="30"/>
        <v>-9.1174512113916251E-3</v>
      </c>
      <c r="F1934" s="15"/>
      <c r="G1934" s="15"/>
      <c r="H1934" s="11"/>
    </row>
    <row r="1935" spans="1:8" x14ac:dyDescent="0.2">
      <c r="A1935" s="54">
        <v>43082</v>
      </c>
      <c r="B1935" s="41">
        <v>1.9371</v>
      </c>
      <c r="C1935" s="134">
        <f t="shared" si="30"/>
        <v>1.344016541741988E-3</v>
      </c>
      <c r="F1935" s="15"/>
      <c r="G1935" s="15"/>
      <c r="H1935" s="11"/>
    </row>
    <row r="1936" spans="1:8" x14ac:dyDescent="0.2">
      <c r="A1936" s="54">
        <v>43083</v>
      </c>
      <c r="B1936" s="41">
        <v>1.9115</v>
      </c>
      <c r="C1936" s="134">
        <f t="shared" si="30"/>
        <v>-1.3215631614268752E-2</v>
      </c>
      <c r="F1936" s="15"/>
      <c r="G1936" s="15"/>
      <c r="H1936" s="11"/>
    </row>
    <row r="1937" spans="1:8" x14ac:dyDescent="0.2">
      <c r="A1937" s="54">
        <v>43084</v>
      </c>
      <c r="B1937" s="41">
        <v>1.9097999999999999</v>
      </c>
      <c r="C1937" s="134">
        <f t="shared" si="30"/>
        <v>-8.8935391054145718E-4</v>
      </c>
      <c r="F1937" s="15"/>
      <c r="G1937" s="15"/>
      <c r="H1937" s="11"/>
    </row>
    <row r="1938" spans="1:8" x14ac:dyDescent="0.2">
      <c r="A1938" s="54">
        <v>43087</v>
      </c>
      <c r="B1938" s="41">
        <v>1.9043000000000001</v>
      </c>
      <c r="C1938" s="134">
        <f t="shared" si="30"/>
        <v>-2.8798827102313185E-3</v>
      </c>
      <c r="F1938" s="15"/>
      <c r="G1938" s="15"/>
      <c r="H1938" s="11"/>
    </row>
    <row r="1939" spans="1:8" x14ac:dyDescent="0.2">
      <c r="A1939" s="54">
        <v>43088</v>
      </c>
      <c r="B1939" s="41">
        <v>1.9086000000000001</v>
      </c>
      <c r="C1939" s="134">
        <f t="shared" si="30"/>
        <v>2.2580475765372476E-3</v>
      </c>
      <c r="F1939" s="15"/>
      <c r="G1939" s="15"/>
      <c r="H1939" s="11"/>
    </row>
    <row r="1940" spans="1:8" x14ac:dyDescent="0.2">
      <c r="A1940" s="54">
        <v>43089</v>
      </c>
      <c r="B1940" s="41">
        <v>1.9088000000000001</v>
      </c>
      <c r="C1940" s="134">
        <f t="shared" si="30"/>
        <v>1.0478885046638631E-4</v>
      </c>
      <c r="F1940" s="15"/>
      <c r="G1940" s="15"/>
      <c r="H1940" s="11"/>
    </row>
    <row r="1941" spans="1:8" x14ac:dyDescent="0.2">
      <c r="A1941" s="54">
        <v>43090</v>
      </c>
      <c r="B1941" s="41">
        <v>1.9076</v>
      </c>
      <c r="C1941" s="134">
        <f t="shared" si="30"/>
        <v>-6.2866722548204912E-4</v>
      </c>
      <c r="F1941" s="15"/>
      <c r="G1941" s="15"/>
      <c r="H1941" s="11"/>
    </row>
    <row r="1942" spans="1:8" x14ac:dyDescent="0.2">
      <c r="A1942" s="54">
        <v>43091</v>
      </c>
      <c r="B1942" s="41">
        <v>1.9024000000000001</v>
      </c>
      <c r="C1942" s="134">
        <f t="shared" si="30"/>
        <v>-2.725938351855639E-3</v>
      </c>
      <c r="F1942" s="15"/>
      <c r="G1942" s="15"/>
      <c r="H1942" s="11"/>
    </row>
    <row r="1943" spans="1:8" x14ac:dyDescent="0.2">
      <c r="A1943" s="54">
        <v>43095</v>
      </c>
      <c r="B1943" s="41">
        <v>1.8883000000000001</v>
      </c>
      <c r="C1943" s="134">
        <f t="shared" si="30"/>
        <v>-7.4116904962152619E-3</v>
      </c>
      <c r="F1943" s="9"/>
      <c r="G1943" s="9"/>
      <c r="H1943" s="11"/>
    </row>
    <row r="1944" spans="1:8" x14ac:dyDescent="0.2">
      <c r="A1944" s="54">
        <v>43096</v>
      </c>
      <c r="B1944" s="41">
        <v>1.893</v>
      </c>
      <c r="C1944" s="134">
        <f t="shared" si="30"/>
        <v>2.4890112799873521E-3</v>
      </c>
      <c r="F1944" s="9"/>
      <c r="G1944" s="9"/>
      <c r="H1944" s="11"/>
    </row>
    <row r="1945" spans="1:8" x14ac:dyDescent="0.2">
      <c r="A1945" s="54">
        <v>43097</v>
      </c>
      <c r="B1945" s="41">
        <v>1.8873</v>
      </c>
      <c r="C1945" s="134">
        <f t="shared" si="30"/>
        <v>-3.0110935023771601E-3</v>
      </c>
      <c r="F1945" s="9"/>
      <c r="G1945" s="9"/>
      <c r="H1945" s="11"/>
    </row>
    <row r="1946" spans="1:8" x14ac:dyDescent="0.2">
      <c r="A1946" s="54">
        <v>43102</v>
      </c>
      <c r="B1946" s="41">
        <v>1.8555999999999999</v>
      </c>
      <c r="C1946" s="134">
        <f t="shared" si="30"/>
        <v>-1.6796481746410241E-2</v>
      </c>
      <c r="D1946" s="86">
        <f>(C1946/C1945)-1</f>
        <v>4.5781999905183834</v>
      </c>
      <c r="F1946" s="9"/>
      <c r="G1946" s="9"/>
      <c r="H1946" s="11"/>
    </row>
    <row r="1947" spans="1:8" x14ac:dyDescent="0.2">
      <c r="A1947" s="54">
        <v>43103</v>
      </c>
      <c r="B1947" s="41">
        <v>1.8326</v>
      </c>
      <c r="C1947" s="134">
        <f t="shared" si="30"/>
        <v>-1.2394912696701788E-2</v>
      </c>
      <c r="F1947" s="9"/>
      <c r="G1947" s="9"/>
      <c r="H1947" s="11"/>
    </row>
    <row r="1948" spans="1:8" x14ac:dyDescent="0.2">
      <c r="A1948" s="54">
        <v>43104</v>
      </c>
      <c r="B1948" s="41">
        <v>1.8371999999999999</v>
      </c>
      <c r="C1948" s="134">
        <f t="shared" si="30"/>
        <v>2.5100949470697742E-3</v>
      </c>
      <c r="F1948" s="15"/>
      <c r="G1948" s="15"/>
      <c r="H1948" s="11"/>
    </row>
    <row r="1949" spans="1:8" x14ac:dyDescent="0.2">
      <c r="A1949" s="54">
        <v>43105</v>
      </c>
      <c r="B1949" s="41">
        <v>1.8324</v>
      </c>
      <c r="C1949" s="134">
        <f t="shared" si="30"/>
        <v>-2.6126714565642972E-3</v>
      </c>
      <c r="F1949" s="15"/>
      <c r="G1949" s="15"/>
      <c r="H1949" s="11"/>
    </row>
    <row r="1950" spans="1:8" x14ac:dyDescent="0.2">
      <c r="A1950" s="54">
        <v>43108</v>
      </c>
      <c r="B1950" s="41">
        <v>1.8458000000000001</v>
      </c>
      <c r="C1950" s="134">
        <f t="shared" si="30"/>
        <v>7.3128137961144812E-3</v>
      </c>
      <c r="F1950" s="15"/>
      <c r="G1950" s="15"/>
      <c r="H1950" s="11"/>
    </row>
    <row r="1951" spans="1:8" x14ac:dyDescent="0.2">
      <c r="A1951" s="54">
        <v>43109</v>
      </c>
      <c r="B1951" s="41">
        <v>1.8483000000000001</v>
      </c>
      <c r="C1951" s="134">
        <f t="shared" si="30"/>
        <v>1.3544262650340144E-3</v>
      </c>
      <c r="F1951" s="15"/>
      <c r="G1951" s="15"/>
      <c r="H1951" s="11"/>
    </row>
    <row r="1952" spans="1:8" x14ac:dyDescent="0.2">
      <c r="A1952" s="54">
        <v>43110</v>
      </c>
      <c r="B1952" s="41">
        <v>1.8481000000000001</v>
      </c>
      <c r="C1952" s="134">
        <f t="shared" si="30"/>
        <v>-1.0820754206564143E-4</v>
      </c>
      <c r="F1952" s="15"/>
      <c r="G1952" s="15"/>
      <c r="H1952" s="11"/>
    </row>
    <row r="1953" spans="1:8" x14ac:dyDescent="0.2">
      <c r="A1953" s="54">
        <v>43111</v>
      </c>
      <c r="B1953" s="41">
        <v>1.8633</v>
      </c>
      <c r="C1953" s="134">
        <f t="shared" si="30"/>
        <v>8.2246631675775284E-3</v>
      </c>
      <c r="F1953" s="15"/>
      <c r="G1953" s="15"/>
      <c r="H1953" s="11"/>
    </row>
    <row r="1954" spans="1:8" x14ac:dyDescent="0.2">
      <c r="A1954" s="54">
        <v>43112</v>
      </c>
      <c r="B1954" s="41">
        <v>1.8641000000000001</v>
      </c>
      <c r="C1954" s="134">
        <f t="shared" si="30"/>
        <v>4.29345784361157E-4</v>
      </c>
      <c r="F1954" s="15"/>
      <c r="G1954" s="15"/>
      <c r="H1954" s="11"/>
    </row>
    <row r="1955" spans="1:8" x14ac:dyDescent="0.2">
      <c r="A1955" s="54">
        <v>43115</v>
      </c>
      <c r="B1955" s="41">
        <v>1.8688</v>
      </c>
      <c r="C1955" s="134">
        <f t="shared" si="30"/>
        <v>2.5213239633066209E-3</v>
      </c>
      <c r="F1955" s="15"/>
      <c r="G1955" s="15"/>
      <c r="H1955" s="11"/>
    </row>
    <row r="1956" spans="1:8" x14ac:dyDescent="0.2">
      <c r="A1956" s="54">
        <v>43116</v>
      </c>
      <c r="B1956" s="41">
        <v>1.8848</v>
      </c>
      <c r="C1956" s="134">
        <f t="shared" si="30"/>
        <v>8.5616438356164171E-3</v>
      </c>
      <c r="F1956" s="15"/>
      <c r="G1956" s="15"/>
      <c r="H1956" s="11"/>
    </row>
    <row r="1957" spans="1:8" x14ac:dyDescent="0.2">
      <c r="A1957" s="54">
        <v>43117</v>
      </c>
      <c r="B1957" s="41">
        <v>1.8837999999999999</v>
      </c>
      <c r="C1957" s="134">
        <f t="shared" si="30"/>
        <v>-5.3056027164688491E-4</v>
      </c>
      <c r="F1957" s="15"/>
      <c r="G1957" s="15"/>
      <c r="H1957" s="11"/>
    </row>
    <row r="1958" spans="1:8" x14ac:dyDescent="0.2">
      <c r="A1958" s="54">
        <v>43118</v>
      </c>
      <c r="B1958" s="41">
        <v>1.8902000000000001</v>
      </c>
      <c r="C1958" s="134">
        <f t="shared" si="30"/>
        <v>3.3973882577769121E-3</v>
      </c>
      <c r="F1958" s="15"/>
      <c r="G1958" s="15"/>
      <c r="H1958" s="11"/>
    </row>
    <row r="1959" spans="1:8" x14ac:dyDescent="0.2">
      <c r="A1959" s="54">
        <v>43119</v>
      </c>
      <c r="B1959" s="41">
        <v>1.8973</v>
      </c>
      <c r="C1959" s="134">
        <f t="shared" si="30"/>
        <v>3.7562162734101623E-3</v>
      </c>
      <c r="F1959" s="15"/>
      <c r="G1959" s="15"/>
      <c r="H1959" s="11"/>
    </row>
    <row r="1960" spans="1:8" x14ac:dyDescent="0.2">
      <c r="A1960" s="54">
        <v>43122</v>
      </c>
      <c r="B1960" s="41">
        <v>1.9005000000000001</v>
      </c>
      <c r="C1960" s="134">
        <f t="shared" si="30"/>
        <v>1.6866072840353574E-3</v>
      </c>
      <c r="F1960" s="15"/>
      <c r="G1960" s="15"/>
      <c r="H1960" s="11"/>
    </row>
    <row r="1961" spans="1:8" x14ac:dyDescent="0.2">
      <c r="A1961" s="54">
        <v>43123</v>
      </c>
      <c r="B1961" s="41">
        <v>1.9036</v>
      </c>
      <c r="C1961" s="134">
        <f t="shared" si="30"/>
        <v>1.6311496974479311E-3</v>
      </c>
      <c r="F1961" s="15"/>
      <c r="G1961" s="15"/>
      <c r="H1961" s="11"/>
    </row>
    <row r="1962" spans="1:8" x14ac:dyDescent="0.2">
      <c r="A1962" s="54">
        <v>43124</v>
      </c>
      <c r="B1962" s="41">
        <v>1.9109</v>
      </c>
      <c r="C1962" s="134">
        <f t="shared" si="30"/>
        <v>3.8348392519438335E-3</v>
      </c>
      <c r="F1962" s="15"/>
      <c r="G1962" s="15"/>
      <c r="H1962" s="11"/>
    </row>
    <row r="1963" spans="1:8" x14ac:dyDescent="0.2">
      <c r="A1963" s="54">
        <v>43125</v>
      </c>
      <c r="B1963" s="41">
        <v>1.9355</v>
      </c>
      <c r="C1963" s="134">
        <f t="shared" si="30"/>
        <v>1.2873515097598043E-2</v>
      </c>
      <c r="F1963" s="15"/>
      <c r="G1963" s="15"/>
      <c r="H1963" s="11"/>
    </row>
    <row r="1964" spans="1:8" x14ac:dyDescent="0.2">
      <c r="A1964" s="54">
        <v>43126</v>
      </c>
      <c r="B1964" s="41">
        <v>1.9369000000000001</v>
      </c>
      <c r="C1964" s="134">
        <f t="shared" si="30"/>
        <v>7.2332730560575875E-4</v>
      </c>
      <c r="F1964" s="15"/>
      <c r="G1964" s="15"/>
      <c r="H1964" s="11"/>
    </row>
    <row r="1965" spans="1:8" x14ac:dyDescent="0.2">
      <c r="A1965" s="54">
        <v>43129</v>
      </c>
      <c r="B1965" s="41">
        <v>1.95</v>
      </c>
      <c r="C1965" s="134">
        <f t="shared" si="30"/>
        <v>6.7633847901285016E-3</v>
      </c>
      <c r="F1965" s="15"/>
      <c r="G1965" s="15"/>
      <c r="H1965" s="11"/>
    </row>
    <row r="1966" spans="1:8" x14ac:dyDescent="0.2">
      <c r="A1966" s="54">
        <v>43130</v>
      </c>
      <c r="B1966" s="41">
        <v>1.9563999999999999</v>
      </c>
      <c r="C1966" s="134">
        <f t="shared" si="30"/>
        <v>3.2820512820512793E-3</v>
      </c>
      <c r="F1966" s="15"/>
      <c r="G1966" s="15"/>
      <c r="H1966" s="11"/>
    </row>
    <row r="1967" spans="1:8" x14ac:dyDescent="0.2">
      <c r="A1967" s="54">
        <v>43131</v>
      </c>
      <c r="B1967" s="41">
        <v>1.954</v>
      </c>
      <c r="C1967" s="134">
        <f t="shared" si="30"/>
        <v>-1.2267429973420452E-3</v>
      </c>
      <c r="F1967" s="15"/>
      <c r="G1967" s="15"/>
      <c r="H1967" s="11"/>
    </row>
    <row r="1968" spans="1:8" x14ac:dyDescent="0.2">
      <c r="A1968" s="54">
        <v>43132</v>
      </c>
      <c r="B1968" s="41">
        <v>1.9562999999999999</v>
      </c>
      <c r="C1968" s="134">
        <f t="shared" si="30"/>
        <v>1.177072671443069E-3</v>
      </c>
      <c r="F1968" s="15"/>
      <c r="G1968" s="15"/>
      <c r="H1968" s="11"/>
    </row>
    <row r="1969" spans="1:8" x14ac:dyDescent="0.2">
      <c r="A1969" s="54">
        <v>43133</v>
      </c>
      <c r="B1969" s="41">
        <v>1.9633</v>
      </c>
      <c r="C1969" s="134">
        <f t="shared" si="30"/>
        <v>3.5781833052190848E-3</v>
      </c>
      <c r="F1969" s="15"/>
      <c r="G1969" s="15"/>
      <c r="H1969" s="11"/>
    </row>
    <row r="1970" spans="1:8" x14ac:dyDescent="0.2">
      <c r="A1970" s="54">
        <v>43136</v>
      </c>
      <c r="B1970" s="41">
        <v>1.9708000000000001</v>
      </c>
      <c r="C1970" s="134">
        <f t="shared" si="30"/>
        <v>3.8200988132226499E-3</v>
      </c>
      <c r="F1970" s="15"/>
      <c r="G1970" s="15"/>
      <c r="H1970" s="11"/>
    </row>
    <row r="1971" spans="1:8" x14ac:dyDescent="0.2">
      <c r="A1971" s="54">
        <v>43137</v>
      </c>
      <c r="B1971" s="41">
        <v>1.9763999999999999</v>
      </c>
      <c r="C1971" s="134">
        <f t="shared" si="30"/>
        <v>2.8414856910898845E-3</v>
      </c>
      <c r="F1971" s="15"/>
      <c r="G1971" s="15"/>
      <c r="H1971" s="11"/>
    </row>
    <row r="1972" spans="1:8" x14ac:dyDescent="0.2">
      <c r="A1972" s="54">
        <v>43138</v>
      </c>
      <c r="B1972" s="41">
        <v>2.0041000000000002</v>
      </c>
      <c r="C1972" s="134">
        <f t="shared" si="30"/>
        <v>1.4015381501720547E-2</v>
      </c>
      <c r="F1972" s="15"/>
      <c r="G1972" s="15"/>
      <c r="H1972" s="11"/>
    </row>
    <row r="1973" spans="1:8" x14ac:dyDescent="0.2">
      <c r="A1973" s="54">
        <v>43139</v>
      </c>
      <c r="B1973" s="41">
        <v>2.0184000000000002</v>
      </c>
      <c r="C1973" s="134">
        <f t="shared" si="30"/>
        <v>7.1353724864029466E-3</v>
      </c>
      <c r="F1973" s="15"/>
      <c r="G1973" s="15"/>
      <c r="H1973" s="11"/>
    </row>
    <row r="1974" spans="1:8" x14ac:dyDescent="0.2">
      <c r="A1974" s="54">
        <v>43140</v>
      </c>
      <c r="B1974" s="41">
        <v>2.0019</v>
      </c>
      <c r="C1974" s="134">
        <f t="shared" si="30"/>
        <v>-8.1747919143877468E-3</v>
      </c>
      <c r="F1974" s="15"/>
      <c r="G1974" s="15"/>
      <c r="H1974" s="11"/>
    </row>
    <row r="1975" spans="1:8" x14ac:dyDescent="0.2">
      <c r="A1975" s="54">
        <v>43145</v>
      </c>
      <c r="B1975" s="41">
        <v>2.0232999999999999</v>
      </c>
      <c r="C1975" s="134">
        <f t="shared" si="30"/>
        <v>1.0689844647584712E-2</v>
      </c>
      <c r="F1975" s="15"/>
      <c r="G1975" s="15"/>
      <c r="H1975" s="11"/>
    </row>
    <row r="1976" spans="1:8" x14ac:dyDescent="0.2">
      <c r="A1976" s="54">
        <v>43146</v>
      </c>
      <c r="B1976" s="41">
        <v>2.0255000000000001</v>
      </c>
      <c r="C1976" s="134">
        <f t="shared" si="30"/>
        <v>1.0873325754956475E-3</v>
      </c>
      <c r="F1976" s="15"/>
      <c r="G1976" s="15"/>
      <c r="H1976" s="11"/>
    </row>
    <row r="1977" spans="1:8" x14ac:dyDescent="0.2">
      <c r="A1977" s="54">
        <v>43147</v>
      </c>
      <c r="B1977" s="41">
        <v>2.0648</v>
      </c>
      <c r="C1977" s="134">
        <f t="shared" si="30"/>
        <v>1.9402616637867132E-2</v>
      </c>
      <c r="F1977" s="15"/>
      <c r="G1977" s="15"/>
      <c r="H1977" s="11"/>
    </row>
    <row r="1978" spans="1:8" x14ac:dyDescent="0.2">
      <c r="A1978" s="54">
        <v>43150</v>
      </c>
      <c r="B1978" s="41">
        <v>2.0891000000000002</v>
      </c>
      <c r="C1978" s="134">
        <f t="shared" si="30"/>
        <v>1.17686943045332E-2</v>
      </c>
      <c r="F1978" s="15"/>
      <c r="G1978" s="15"/>
      <c r="H1978" s="11"/>
    </row>
    <row r="1979" spans="1:8" x14ac:dyDescent="0.2">
      <c r="A1979" s="54">
        <v>43151</v>
      </c>
      <c r="B1979" s="41">
        <v>2.1012</v>
      </c>
      <c r="C1979" s="134">
        <f t="shared" si="30"/>
        <v>5.7919678330380364E-3</v>
      </c>
      <c r="F1979" s="15"/>
      <c r="G1979" s="15"/>
      <c r="H1979" s="11"/>
    </row>
    <row r="1980" spans="1:8" x14ac:dyDescent="0.2">
      <c r="A1980" s="54">
        <v>43152</v>
      </c>
      <c r="B1980" s="41">
        <v>2.1061999999999999</v>
      </c>
      <c r="C1980" s="134">
        <f t="shared" si="30"/>
        <v>2.3795926137444301E-3</v>
      </c>
      <c r="F1980" s="15"/>
      <c r="G1980" s="15"/>
      <c r="H1980" s="11"/>
    </row>
    <row r="1981" spans="1:8" x14ac:dyDescent="0.2">
      <c r="A1981" s="54">
        <v>43153</v>
      </c>
      <c r="B1981" s="41">
        <v>2.1204999999999998</v>
      </c>
      <c r="C1981" s="134">
        <f t="shared" si="30"/>
        <v>6.7894786819864272E-3</v>
      </c>
      <c r="F1981" s="15"/>
      <c r="G1981" s="15"/>
      <c r="H1981" s="11"/>
    </row>
    <row r="1982" spans="1:8" x14ac:dyDescent="0.2">
      <c r="A1982" s="54">
        <v>43154</v>
      </c>
      <c r="B1982" s="41">
        <v>2.1206</v>
      </c>
      <c r="C1982" s="134">
        <f t="shared" si="30"/>
        <v>4.7158688988524489E-5</v>
      </c>
      <c r="F1982" s="15"/>
      <c r="G1982" s="15"/>
      <c r="H1982" s="11"/>
    </row>
    <row r="1983" spans="1:8" x14ac:dyDescent="0.2">
      <c r="A1983" s="54">
        <v>43157</v>
      </c>
      <c r="B1983" s="41">
        <v>2.1232000000000002</v>
      </c>
      <c r="C1983" s="134">
        <f t="shared" si="30"/>
        <v>1.2260680939357727E-3</v>
      </c>
      <c r="F1983" s="15"/>
      <c r="G1983" s="15"/>
      <c r="H1983" s="11"/>
    </row>
    <row r="1984" spans="1:8" x14ac:dyDescent="0.2">
      <c r="A1984" s="54">
        <v>43158</v>
      </c>
      <c r="B1984" s="41">
        <v>2.1379000000000001</v>
      </c>
      <c r="C1984" s="134">
        <f t="shared" si="30"/>
        <v>6.9235116804822194E-3</v>
      </c>
      <c r="F1984" s="15"/>
      <c r="G1984" s="15"/>
      <c r="H1984" s="11"/>
    </row>
    <row r="1985" spans="1:8" x14ac:dyDescent="0.2">
      <c r="A1985" s="54">
        <v>43159</v>
      </c>
      <c r="B1985" s="41">
        <v>2.1595</v>
      </c>
      <c r="C1985" s="134">
        <f t="shared" si="30"/>
        <v>1.0103372468309946E-2</v>
      </c>
      <c r="F1985" s="15"/>
      <c r="G1985" s="15"/>
      <c r="H1985" s="11"/>
    </row>
    <row r="1986" spans="1:8" x14ac:dyDescent="0.2">
      <c r="A1986" s="54">
        <v>43160</v>
      </c>
      <c r="B1986" s="41">
        <v>2.1911</v>
      </c>
      <c r="C1986" s="134">
        <f t="shared" si="30"/>
        <v>1.4633016902060758E-2</v>
      </c>
      <c r="F1986" s="15"/>
      <c r="G1986" s="15"/>
      <c r="H1986" s="11"/>
    </row>
    <row r="1987" spans="1:8" x14ac:dyDescent="0.2">
      <c r="A1987" s="54">
        <v>43161</v>
      </c>
      <c r="B1987" s="41">
        <v>2.2042999999999999</v>
      </c>
      <c r="C1987" s="134">
        <f t="shared" si="30"/>
        <v>6.0243713203413929E-3</v>
      </c>
      <c r="F1987" s="15"/>
      <c r="G1987" s="15"/>
      <c r="H1987" s="11"/>
    </row>
    <row r="1988" spans="1:8" x14ac:dyDescent="0.2">
      <c r="A1988" s="54">
        <v>43164</v>
      </c>
      <c r="B1988" s="41">
        <v>2.2263000000000002</v>
      </c>
      <c r="C1988" s="134">
        <f t="shared" si="30"/>
        <v>9.9804926734112787E-3</v>
      </c>
      <c r="F1988" s="15"/>
      <c r="G1988" s="15"/>
      <c r="H1988" s="11"/>
    </row>
    <row r="1989" spans="1:8" x14ac:dyDescent="0.2">
      <c r="A1989" s="54">
        <v>43165</v>
      </c>
      <c r="B1989" s="41">
        <v>2.2275999999999998</v>
      </c>
      <c r="C1989" s="134">
        <f t="shared" si="30"/>
        <v>5.8392849121835511E-4</v>
      </c>
      <c r="F1989" s="15"/>
      <c r="G1989" s="15"/>
      <c r="H1989" s="11"/>
    </row>
    <row r="1990" spans="1:8" x14ac:dyDescent="0.2">
      <c r="A1990" s="54">
        <v>43166</v>
      </c>
      <c r="B1990" s="41">
        <v>2.2378</v>
      </c>
      <c r="C1990" s="134">
        <f t="shared" si="30"/>
        <v>4.5789190159815085E-3</v>
      </c>
      <c r="F1990" s="15"/>
      <c r="G1990" s="15"/>
      <c r="H1990" s="11"/>
    </row>
    <row r="1991" spans="1:8" x14ac:dyDescent="0.2">
      <c r="A1991" s="54">
        <v>43167</v>
      </c>
      <c r="B1991" s="41">
        <v>2.2545000000000002</v>
      </c>
      <c r="C1991" s="134">
        <f t="shared" ref="C1991:C2054" si="31">B1991/B1990 - 1</f>
        <v>7.4626865671643117E-3</v>
      </c>
      <c r="F1991" s="15"/>
      <c r="G1991" s="15"/>
      <c r="H1991" s="11"/>
    </row>
    <row r="1992" spans="1:8" x14ac:dyDescent="0.2">
      <c r="A1992" s="54">
        <v>43168</v>
      </c>
      <c r="B1992" s="41">
        <v>2.2703000000000002</v>
      </c>
      <c r="C1992" s="134">
        <f t="shared" si="31"/>
        <v>7.0082058106011313E-3</v>
      </c>
      <c r="F1992" s="15"/>
      <c r="G1992" s="15"/>
      <c r="H1992" s="11"/>
    </row>
    <row r="1993" spans="1:8" x14ac:dyDescent="0.2">
      <c r="A1993" s="54">
        <v>43171</v>
      </c>
      <c r="B1993" s="41">
        <v>2.2793000000000001</v>
      </c>
      <c r="C1993" s="134">
        <f t="shared" si="31"/>
        <v>3.9642338017000789E-3</v>
      </c>
      <c r="F1993" s="15"/>
      <c r="G1993" s="15"/>
      <c r="H1993" s="11"/>
    </row>
    <row r="1994" spans="1:8" x14ac:dyDescent="0.2">
      <c r="A1994" s="54">
        <v>43172</v>
      </c>
      <c r="B1994" s="41">
        <v>2.2919</v>
      </c>
      <c r="C1994" s="134">
        <f t="shared" si="31"/>
        <v>5.5280129864432315E-3</v>
      </c>
      <c r="F1994" s="15"/>
      <c r="G1994" s="15"/>
      <c r="H1994" s="11"/>
    </row>
    <row r="1995" spans="1:8" x14ac:dyDescent="0.2">
      <c r="A1995" s="54">
        <v>43173</v>
      </c>
      <c r="B1995" s="41">
        <v>2.3005</v>
      </c>
      <c r="C1995" s="134">
        <f t="shared" si="31"/>
        <v>3.7523452157597337E-3</v>
      </c>
      <c r="F1995" s="15"/>
      <c r="G1995" s="15"/>
      <c r="H1995" s="11"/>
    </row>
    <row r="1996" spans="1:8" x14ac:dyDescent="0.2">
      <c r="A1996" s="54">
        <v>43174</v>
      </c>
      <c r="B1996" s="41">
        <v>2.2927</v>
      </c>
      <c r="C1996" s="134">
        <f t="shared" si="31"/>
        <v>-3.3905672679852561E-3</v>
      </c>
      <c r="F1996" s="15"/>
      <c r="G1996" s="15"/>
      <c r="H1996" s="11"/>
    </row>
    <row r="1997" spans="1:8" x14ac:dyDescent="0.2">
      <c r="A1997" s="54">
        <v>43175</v>
      </c>
      <c r="B1997" s="41">
        <v>2.2879999999999998</v>
      </c>
      <c r="C1997" s="134">
        <f t="shared" si="31"/>
        <v>-2.049984734156296E-3</v>
      </c>
      <c r="F1997" s="15"/>
      <c r="G1997" s="15"/>
      <c r="H1997" s="11"/>
    </row>
    <row r="1998" spans="1:8" x14ac:dyDescent="0.2">
      <c r="A1998" s="54">
        <v>43178</v>
      </c>
      <c r="B1998" s="41">
        <v>2.294</v>
      </c>
      <c r="C1998" s="134">
        <f t="shared" si="31"/>
        <v>2.622377622377714E-3</v>
      </c>
      <c r="F1998" s="15"/>
      <c r="G1998" s="15"/>
      <c r="H1998" s="11"/>
    </row>
    <row r="1999" spans="1:8" x14ac:dyDescent="0.2">
      <c r="A1999" s="54">
        <v>43179</v>
      </c>
      <c r="B1999" s="41">
        <v>2.3207</v>
      </c>
      <c r="C1999" s="134">
        <f t="shared" si="31"/>
        <v>1.1639058413251968E-2</v>
      </c>
      <c r="F1999" s="15"/>
      <c r="G1999" s="15"/>
      <c r="H1999" s="11"/>
    </row>
    <row r="2000" spans="1:8" x14ac:dyDescent="0.2">
      <c r="A2000" s="54">
        <v>43180</v>
      </c>
      <c r="B2000" s="41">
        <v>2.3552</v>
      </c>
      <c r="C2000" s="134">
        <f t="shared" si="31"/>
        <v>1.4866204162537144E-2</v>
      </c>
      <c r="F2000" s="15"/>
      <c r="G2000" s="15"/>
      <c r="H2000" s="11"/>
    </row>
    <row r="2001" spans="1:8" x14ac:dyDescent="0.2">
      <c r="A2001" s="54">
        <v>43181</v>
      </c>
      <c r="B2001" s="41">
        <v>2.3734000000000002</v>
      </c>
      <c r="C2001" s="134">
        <f t="shared" si="31"/>
        <v>7.7275815217392463E-3</v>
      </c>
      <c r="F2001" s="15"/>
      <c r="G2001" s="15"/>
      <c r="H2001" s="11"/>
    </row>
    <row r="2002" spans="1:8" x14ac:dyDescent="0.2">
      <c r="A2002" s="54">
        <v>43182</v>
      </c>
      <c r="B2002" s="41">
        <v>2.3738000000000001</v>
      </c>
      <c r="C2002" s="134">
        <f t="shared" si="31"/>
        <v>1.6853459172483376E-4</v>
      </c>
      <c r="F2002" s="15"/>
      <c r="G2002" s="15"/>
      <c r="H2002" s="11"/>
    </row>
    <row r="2003" spans="1:8" x14ac:dyDescent="0.2">
      <c r="A2003" s="54">
        <v>43185</v>
      </c>
      <c r="B2003" s="41">
        <v>2.3752</v>
      </c>
      <c r="C2003" s="134">
        <f t="shared" si="31"/>
        <v>5.8977167410900755E-4</v>
      </c>
      <c r="F2003" s="15"/>
      <c r="G2003" s="9"/>
      <c r="H2003" s="11"/>
    </row>
    <row r="2004" spans="1:8" x14ac:dyDescent="0.2">
      <c r="A2004" s="54">
        <v>43186</v>
      </c>
      <c r="B2004" s="41">
        <v>2.3797000000000001</v>
      </c>
      <c r="C2004" s="134">
        <f t="shared" si="31"/>
        <v>1.8945772987537524E-3</v>
      </c>
      <c r="F2004" s="15"/>
      <c r="G2004" s="9"/>
      <c r="H2004" s="11"/>
    </row>
    <row r="2005" spans="1:8" x14ac:dyDescent="0.2">
      <c r="A2005" s="54">
        <v>43187</v>
      </c>
      <c r="B2005" s="41">
        <v>2.38</v>
      </c>
      <c r="C2005" s="134">
        <f t="shared" si="31"/>
        <v>1.2606631087952458E-4</v>
      </c>
      <c r="F2005" s="15"/>
      <c r="G2005" s="9"/>
      <c r="H2005" s="11"/>
    </row>
    <row r="2006" spans="1:8" x14ac:dyDescent="0.2">
      <c r="A2006" s="54">
        <v>43188</v>
      </c>
      <c r="B2006" s="41">
        <v>2.3896000000000002</v>
      </c>
      <c r="C2006" s="134">
        <f t="shared" si="31"/>
        <v>4.0336134453782257E-3</v>
      </c>
      <c r="F2006" s="15"/>
      <c r="G2006" s="15"/>
      <c r="H2006" s="11"/>
    </row>
    <row r="2007" spans="1:8" x14ac:dyDescent="0.2">
      <c r="A2007" s="54">
        <v>43192</v>
      </c>
      <c r="B2007" s="41">
        <v>2.4131</v>
      </c>
      <c r="C2007" s="134">
        <f t="shared" si="31"/>
        <v>9.8342818881820282E-3</v>
      </c>
      <c r="F2007" s="15"/>
      <c r="G2007" s="15"/>
      <c r="H2007" s="11"/>
    </row>
    <row r="2008" spans="1:8" x14ac:dyDescent="0.2">
      <c r="A2008" s="54">
        <v>43193</v>
      </c>
      <c r="B2008" s="41">
        <v>2.4051999999999998</v>
      </c>
      <c r="C2008" s="134">
        <f t="shared" si="31"/>
        <v>-3.2737971903361585E-3</v>
      </c>
      <c r="F2008" s="15"/>
      <c r="G2008" s="15"/>
      <c r="H2008" s="11"/>
    </row>
    <row r="2009" spans="1:8" x14ac:dyDescent="0.2">
      <c r="A2009" s="54">
        <v>43194</v>
      </c>
      <c r="B2009" s="41">
        <v>2.4163000000000001</v>
      </c>
      <c r="C2009" s="134">
        <f t="shared" si="31"/>
        <v>4.6150008315317681E-3</v>
      </c>
      <c r="F2009" s="15"/>
      <c r="G2009" s="15"/>
      <c r="H2009" s="11"/>
    </row>
    <row r="2010" spans="1:8" x14ac:dyDescent="0.2">
      <c r="A2010" s="54">
        <v>43195</v>
      </c>
      <c r="B2010" s="41">
        <v>2.4116</v>
      </c>
      <c r="C2010" s="134">
        <f t="shared" si="31"/>
        <v>-1.9451227082730727E-3</v>
      </c>
      <c r="F2010" s="15"/>
      <c r="G2010" s="15"/>
      <c r="H2010" s="11"/>
    </row>
    <row r="2011" spans="1:8" x14ac:dyDescent="0.2">
      <c r="A2011" s="54">
        <v>43196</v>
      </c>
      <c r="B2011" s="41">
        <v>2.4125000000000001</v>
      </c>
      <c r="C2011" s="134">
        <f t="shared" si="31"/>
        <v>3.7319621827847094E-4</v>
      </c>
      <c r="F2011" s="15"/>
      <c r="G2011" s="15"/>
      <c r="H2011" s="11"/>
    </row>
    <row r="2012" spans="1:8" x14ac:dyDescent="0.2">
      <c r="A2012" s="54">
        <v>43199</v>
      </c>
      <c r="B2012" s="41">
        <v>2.4220999999999999</v>
      </c>
      <c r="C2012" s="134">
        <f t="shared" si="31"/>
        <v>3.9792746113989086E-3</v>
      </c>
      <c r="F2012" s="15"/>
      <c r="G2012" s="15"/>
      <c r="H2012" s="11"/>
    </row>
    <row r="2013" spans="1:8" x14ac:dyDescent="0.2">
      <c r="A2013" s="54">
        <v>43200</v>
      </c>
      <c r="B2013" s="41">
        <v>2.4156</v>
      </c>
      <c r="C2013" s="134">
        <f t="shared" si="31"/>
        <v>-2.6836216506337385E-3</v>
      </c>
      <c r="F2013" s="15"/>
      <c r="G2013" s="15"/>
      <c r="H2013" s="11"/>
    </row>
    <row r="2014" spans="1:8" x14ac:dyDescent="0.2">
      <c r="A2014" s="54">
        <v>43201</v>
      </c>
      <c r="B2014" s="41">
        <v>2.4034</v>
      </c>
      <c r="C2014" s="134">
        <f t="shared" si="31"/>
        <v>-5.050505050505083E-3</v>
      </c>
      <c r="F2014" s="15"/>
      <c r="G2014" s="15"/>
      <c r="H2014" s="11"/>
    </row>
    <row r="2015" spans="1:8" x14ac:dyDescent="0.2">
      <c r="A2015" s="54">
        <v>43202</v>
      </c>
      <c r="B2015" s="41">
        <v>2.3975</v>
      </c>
      <c r="C2015" s="134">
        <f t="shared" si="31"/>
        <v>-2.454855621203289E-3</v>
      </c>
      <c r="F2015" s="15"/>
      <c r="G2015" s="15"/>
      <c r="H2015" s="11"/>
    </row>
    <row r="2016" spans="1:8" x14ac:dyDescent="0.2">
      <c r="A2016" s="54">
        <v>43203</v>
      </c>
      <c r="B2016" s="41">
        <v>2.4115000000000002</v>
      </c>
      <c r="C2016" s="134">
        <f t="shared" si="31"/>
        <v>5.8394160583943311E-3</v>
      </c>
      <c r="F2016" s="15"/>
      <c r="G2016" s="15"/>
      <c r="H2016" s="11"/>
    </row>
    <row r="2017" spans="1:8" x14ac:dyDescent="0.2">
      <c r="A2017" s="54">
        <v>43206</v>
      </c>
      <c r="B2017" s="41">
        <v>2.4137</v>
      </c>
      <c r="C2017" s="134">
        <f t="shared" si="31"/>
        <v>9.1229525191782734E-4</v>
      </c>
      <c r="F2017" s="15"/>
      <c r="G2017" s="15"/>
      <c r="H2017" s="11"/>
    </row>
    <row r="2018" spans="1:8" x14ac:dyDescent="0.2">
      <c r="A2018" s="54">
        <v>43207</v>
      </c>
      <c r="B2018" s="41">
        <v>2.4112</v>
      </c>
      <c r="C2018" s="134">
        <f t="shared" si="31"/>
        <v>-1.0357542362348093E-3</v>
      </c>
      <c r="F2018" s="15"/>
      <c r="G2018" s="15"/>
      <c r="H2018" s="11"/>
    </row>
    <row r="2019" spans="1:8" x14ac:dyDescent="0.2">
      <c r="A2019" s="54">
        <v>43208</v>
      </c>
      <c r="B2019" s="41">
        <v>2.4043999999999999</v>
      </c>
      <c r="C2019" s="134">
        <f t="shared" si="31"/>
        <v>-2.8201725282017698E-3</v>
      </c>
      <c r="F2019" s="15"/>
      <c r="G2019" s="15"/>
      <c r="H2019" s="11"/>
    </row>
    <row r="2020" spans="1:8" x14ac:dyDescent="0.2">
      <c r="A2020" s="54">
        <v>43209</v>
      </c>
      <c r="B2020" s="41">
        <v>2.4043999999999999</v>
      </c>
      <c r="C2020" s="134">
        <f t="shared" si="31"/>
        <v>0</v>
      </c>
      <c r="F2020" s="15"/>
      <c r="G2020" s="15"/>
      <c r="H2020" s="11"/>
    </row>
    <row r="2021" spans="1:8" x14ac:dyDescent="0.2">
      <c r="A2021" s="54">
        <v>43210</v>
      </c>
      <c r="B2021" s="41">
        <v>2.4028</v>
      </c>
      <c r="C2021" s="134">
        <f t="shared" si="31"/>
        <v>-6.654466810845916E-4</v>
      </c>
      <c r="F2021" s="15"/>
      <c r="G2021" s="15"/>
      <c r="H2021" s="11"/>
    </row>
    <row r="2022" spans="1:8" x14ac:dyDescent="0.2">
      <c r="A2022" s="54">
        <v>43213</v>
      </c>
      <c r="B2022" s="41">
        <v>2.4066000000000001</v>
      </c>
      <c r="C2022" s="134">
        <f t="shared" si="31"/>
        <v>1.581488263692421E-3</v>
      </c>
      <c r="F2022" s="15"/>
      <c r="G2022" s="15"/>
      <c r="H2022" s="11"/>
    </row>
    <row r="2023" spans="1:8" x14ac:dyDescent="0.2">
      <c r="A2023" s="54">
        <v>43214</v>
      </c>
      <c r="B2023" s="41">
        <v>2.3950999999999998</v>
      </c>
      <c r="C2023" s="134">
        <f t="shared" si="31"/>
        <v>-4.7785257209341792E-3</v>
      </c>
      <c r="F2023" s="15"/>
      <c r="G2023" s="15"/>
      <c r="H2023" s="11"/>
    </row>
    <row r="2024" spans="1:8" x14ac:dyDescent="0.2">
      <c r="A2024" s="54">
        <v>43215</v>
      </c>
      <c r="B2024" s="41">
        <v>2.3730000000000002</v>
      </c>
      <c r="C2024" s="134">
        <f t="shared" si="31"/>
        <v>-9.2271721431254061E-3</v>
      </c>
      <c r="F2024" s="15"/>
      <c r="G2024" s="15"/>
      <c r="H2024" s="11"/>
    </row>
    <row r="2025" spans="1:8" x14ac:dyDescent="0.2">
      <c r="A2025" s="54">
        <v>43216</v>
      </c>
      <c r="B2025" s="41">
        <v>2.3582999999999998</v>
      </c>
      <c r="C2025" s="134">
        <f t="shared" si="31"/>
        <v>-6.1946902654869129E-3</v>
      </c>
      <c r="F2025" s="15"/>
      <c r="G2025" s="15"/>
      <c r="H2025" s="11"/>
    </row>
    <row r="2026" spans="1:8" x14ac:dyDescent="0.2">
      <c r="A2026" s="54">
        <v>43217</v>
      </c>
      <c r="B2026" s="41">
        <v>2.3468</v>
      </c>
      <c r="C2026" s="134">
        <f t="shared" si="31"/>
        <v>-4.876394012636176E-3</v>
      </c>
      <c r="F2026" s="15"/>
      <c r="G2026" s="15"/>
      <c r="H2026" s="11"/>
    </row>
    <row r="2027" spans="1:8" x14ac:dyDescent="0.2">
      <c r="A2027" s="54">
        <v>43220</v>
      </c>
      <c r="B2027" s="41">
        <v>2.3346</v>
      </c>
      <c r="C2027" s="134">
        <f t="shared" si="31"/>
        <v>-5.1985682631668917E-3</v>
      </c>
      <c r="F2027" s="15"/>
      <c r="G2027" s="15"/>
      <c r="H2027" s="11"/>
    </row>
    <row r="2028" spans="1:8" x14ac:dyDescent="0.2">
      <c r="A2028" s="54">
        <v>43222</v>
      </c>
      <c r="B2028" s="41">
        <v>2.3624999999999998</v>
      </c>
      <c r="C2028" s="134">
        <f t="shared" si="31"/>
        <v>1.195065535851958E-2</v>
      </c>
      <c r="F2028" s="15"/>
      <c r="G2028" s="15"/>
      <c r="H2028" s="11"/>
    </row>
    <row r="2029" spans="1:8" x14ac:dyDescent="0.2">
      <c r="A2029" s="54">
        <v>43223</v>
      </c>
      <c r="B2029" s="41">
        <v>2.3755000000000002</v>
      </c>
      <c r="C2029" s="134">
        <f t="shared" si="31"/>
        <v>5.5026455026456755E-3</v>
      </c>
      <c r="F2029" s="15"/>
      <c r="G2029" s="15"/>
      <c r="H2029" s="11"/>
    </row>
    <row r="2030" spans="1:8" x14ac:dyDescent="0.2">
      <c r="A2030" s="54">
        <v>43224</v>
      </c>
      <c r="B2030" s="41">
        <v>2.3683000000000001</v>
      </c>
      <c r="C2030" s="134">
        <f t="shared" si="31"/>
        <v>-3.0309408545570182E-3</v>
      </c>
      <c r="F2030" s="15"/>
      <c r="G2030" s="15"/>
      <c r="H2030" s="11"/>
    </row>
    <row r="2031" spans="1:8" x14ac:dyDescent="0.2">
      <c r="A2031" s="54">
        <v>43227</v>
      </c>
      <c r="B2031" s="41">
        <v>2.3704999999999998</v>
      </c>
      <c r="C2031" s="134">
        <f t="shared" si="31"/>
        <v>9.2893636785862377E-4</v>
      </c>
      <c r="F2031" s="15"/>
      <c r="G2031" s="15"/>
      <c r="H2031" s="11"/>
    </row>
    <row r="2032" spans="1:8" x14ac:dyDescent="0.2">
      <c r="A2032" s="54">
        <v>43228</v>
      </c>
      <c r="B2032" s="41">
        <v>2.3896000000000002</v>
      </c>
      <c r="C2032" s="134">
        <f t="shared" si="31"/>
        <v>8.057371862476348E-3</v>
      </c>
      <c r="F2032" s="15"/>
      <c r="G2032" s="15"/>
      <c r="H2032" s="11"/>
    </row>
    <row r="2033" spans="1:8" x14ac:dyDescent="0.2">
      <c r="A2033" s="54">
        <v>43229</v>
      </c>
      <c r="B2033" s="41">
        <v>2.3831000000000002</v>
      </c>
      <c r="C2033" s="134">
        <f t="shared" si="31"/>
        <v>-2.7201205222631142E-3</v>
      </c>
      <c r="F2033" s="15"/>
      <c r="G2033" s="15"/>
      <c r="H2033" s="11"/>
    </row>
    <row r="2034" spans="1:8" x14ac:dyDescent="0.2">
      <c r="A2034" s="54">
        <v>43230</v>
      </c>
      <c r="B2034" s="41">
        <v>2.3742000000000001</v>
      </c>
      <c r="C2034" s="134">
        <f t="shared" si="31"/>
        <v>-3.734631362511065E-3</v>
      </c>
      <c r="F2034" s="15"/>
      <c r="G2034" s="15"/>
      <c r="H2034" s="11"/>
    </row>
    <row r="2035" spans="1:8" x14ac:dyDescent="0.2">
      <c r="A2035" s="54">
        <v>43231</v>
      </c>
      <c r="B2035" s="41">
        <v>2.3831000000000002</v>
      </c>
      <c r="C2035" s="134">
        <f t="shared" si="31"/>
        <v>3.7486311178502874E-3</v>
      </c>
      <c r="F2035" s="15"/>
      <c r="G2035" s="15"/>
      <c r="H2035" s="11"/>
    </row>
    <row r="2036" spans="1:8" x14ac:dyDescent="0.2">
      <c r="A2036" s="54">
        <v>43234</v>
      </c>
      <c r="B2036" s="41">
        <v>2.3784000000000001</v>
      </c>
      <c r="C2036" s="134">
        <f t="shared" si="31"/>
        <v>-1.9722210566069931E-3</v>
      </c>
      <c r="F2036" s="15"/>
      <c r="G2036" s="15"/>
      <c r="H2036" s="11"/>
    </row>
    <row r="2037" spans="1:8" x14ac:dyDescent="0.2">
      <c r="A2037" s="54">
        <v>43235</v>
      </c>
      <c r="B2037" s="41">
        <v>2.3780999999999999</v>
      </c>
      <c r="C2037" s="134">
        <f t="shared" si="31"/>
        <v>-1.2613521695270524E-4</v>
      </c>
      <c r="F2037" s="15"/>
      <c r="G2037" s="15"/>
      <c r="H2037" s="11"/>
    </row>
    <row r="2038" spans="1:8" x14ac:dyDescent="0.2">
      <c r="A2038" s="54">
        <v>43236</v>
      </c>
      <c r="B2038" s="41">
        <v>2.3795999999999999</v>
      </c>
      <c r="C2038" s="134">
        <f t="shared" si="31"/>
        <v>6.3075564526315908E-4</v>
      </c>
      <c r="F2038" s="15"/>
      <c r="G2038" s="15"/>
      <c r="H2038" s="11"/>
    </row>
    <row r="2039" spans="1:8" x14ac:dyDescent="0.2">
      <c r="A2039" s="54">
        <v>43237</v>
      </c>
      <c r="B2039" s="41">
        <v>2.4005000000000001</v>
      </c>
      <c r="C2039" s="134">
        <f t="shared" si="31"/>
        <v>8.7829887376029703E-3</v>
      </c>
      <c r="F2039" s="15"/>
      <c r="G2039" s="15"/>
      <c r="H2039" s="11"/>
    </row>
    <row r="2040" spans="1:8" x14ac:dyDescent="0.2">
      <c r="A2040" s="54">
        <v>43238</v>
      </c>
      <c r="B2040" s="41">
        <v>2.4030999999999998</v>
      </c>
      <c r="C2040" s="134">
        <f t="shared" si="31"/>
        <v>1.0831076858985877E-3</v>
      </c>
      <c r="F2040" s="15"/>
      <c r="G2040" s="15"/>
      <c r="H2040" s="11"/>
    </row>
    <row r="2041" spans="1:8" x14ac:dyDescent="0.2">
      <c r="A2041" s="54">
        <v>43241</v>
      </c>
      <c r="B2041" s="41">
        <v>2.4169999999999998</v>
      </c>
      <c r="C2041" s="134">
        <f t="shared" si="31"/>
        <v>5.7841954142565655E-3</v>
      </c>
      <c r="F2041" s="15"/>
      <c r="G2041" s="15"/>
      <c r="H2041" s="11"/>
    </row>
    <row r="2042" spans="1:8" x14ac:dyDescent="0.2">
      <c r="A2042" s="54">
        <v>43243</v>
      </c>
      <c r="B2042" s="41">
        <v>2.4129</v>
      </c>
      <c r="C2042" s="134">
        <f t="shared" si="31"/>
        <v>-1.6963177492759218E-3</v>
      </c>
      <c r="F2042" s="15"/>
      <c r="G2042" s="15"/>
      <c r="H2042" s="11"/>
    </row>
    <row r="2043" spans="1:8" x14ac:dyDescent="0.2">
      <c r="A2043" s="54">
        <v>43244</v>
      </c>
      <c r="B2043" s="41">
        <v>2.4339</v>
      </c>
      <c r="C2043" s="134">
        <f t="shared" si="31"/>
        <v>8.7032201914707397E-3</v>
      </c>
      <c r="F2043" s="15"/>
      <c r="G2043" s="15"/>
      <c r="H2043" s="11"/>
    </row>
    <row r="2044" spans="1:8" x14ac:dyDescent="0.2">
      <c r="A2044" s="54">
        <v>43245</v>
      </c>
      <c r="B2044" s="41">
        <v>2.4523999999999999</v>
      </c>
      <c r="C2044" s="134">
        <f t="shared" si="31"/>
        <v>7.6009696372076885E-3</v>
      </c>
      <c r="F2044" s="15"/>
      <c r="G2044" s="15"/>
      <c r="H2044" s="11"/>
    </row>
    <row r="2045" spans="1:8" x14ac:dyDescent="0.2">
      <c r="A2045" s="54">
        <v>43248</v>
      </c>
      <c r="B2045" s="41">
        <v>2.4331</v>
      </c>
      <c r="C2045" s="134">
        <f t="shared" si="31"/>
        <v>-7.8698417876365001E-3</v>
      </c>
      <c r="F2045" s="15"/>
      <c r="G2045" s="15"/>
      <c r="H2045" s="11"/>
    </row>
    <row r="2046" spans="1:8" x14ac:dyDescent="0.2">
      <c r="A2046" s="54">
        <v>43249</v>
      </c>
      <c r="B2046" s="41">
        <v>2.4331</v>
      </c>
      <c r="C2046" s="134">
        <f t="shared" si="31"/>
        <v>0</v>
      </c>
      <c r="F2046" s="15"/>
      <c r="G2046" s="15"/>
      <c r="H2046" s="11"/>
    </row>
    <row r="2047" spans="1:8" x14ac:dyDescent="0.2">
      <c r="A2047" s="54">
        <v>43250</v>
      </c>
      <c r="B2047" s="41">
        <v>2.4331</v>
      </c>
      <c r="C2047" s="134">
        <f t="shared" si="31"/>
        <v>0</v>
      </c>
      <c r="F2047" s="15"/>
      <c r="G2047" s="15"/>
      <c r="H2047" s="11"/>
    </row>
    <row r="2048" spans="1:8" x14ac:dyDescent="0.2">
      <c r="A2048" s="54">
        <v>43252</v>
      </c>
      <c r="B2048" s="41">
        <v>2.5297000000000001</v>
      </c>
      <c r="C2048" s="134">
        <f t="shared" si="31"/>
        <v>3.9702437220007436E-2</v>
      </c>
      <c r="F2048" s="15"/>
      <c r="G2048" s="15"/>
      <c r="H2048" s="11"/>
    </row>
    <row r="2049" spans="1:8" x14ac:dyDescent="0.2">
      <c r="A2049" s="54">
        <v>43255</v>
      </c>
      <c r="B2049" s="41">
        <v>2.794</v>
      </c>
      <c r="C2049" s="134">
        <f t="shared" si="31"/>
        <v>0.1044787919516148</v>
      </c>
      <c r="F2049" s="15"/>
      <c r="G2049" s="15"/>
      <c r="H2049" s="11"/>
    </row>
    <row r="2050" spans="1:8" x14ac:dyDescent="0.2">
      <c r="A2050" s="54">
        <v>43256</v>
      </c>
      <c r="B2050" s="41">
        <v>2.9308999999999998</v>
      </c>
      <c r="C2050" s="134">
        <f t="shared" si="31"/>
        <v>4.8997852541159626E-2</v>
      </c>
      <c r="F2050" s="15"/>
      <c r="G2050" s="15"/>
      <c r="H2050" s="11"/>
    </row>
    <row r="2051" spans="1:8" x14ac:dyDescent="0.2">
      <c r="A2051" s="54">
        <v>43257</v>
      </c>
      <c r="B2051" s="41">
        <v>2.9903</v>
      </c>
      <c r="C2051" s="134">
        <f t="shared" si="31"/>
        <v>2.0266812241973575E-2</v>
      </c>
      <c r="F2051" s="15"/>
      <c r="G2051" s="15"/>
      <c r="H2051" s="11"/>
    </row>
    <row r="2052" spans="1:8" x14ac:dyDescent="0.2">
      <c r="A2052" s="54">
        <v>43258</v>
      </c>
      <c r="B2052" s="41">
        <v>3.0270999999999999</v>
      </c>
      <c r="C2052" s="134">
        <f t="shared" si="31"/>
        <v>1.230645754606563E-2</v>
      </c>
      <c r="F2052" s="15"/>
      <c r="G2052" s="15"/>
      <c r="H2052" s="11"/>
    </row>
    <row r="2053" spans="1:8" x14ac:dyDescent="0.2">
      <c r="A2053" s="54">
        <v>43259</v>
      </c>
      <c r="B2053" s="41">
        <v>3.0468999999999999</v>
      </c>
      <c r="C2053" s="134">
        <f t="shared" si="31"/>
        <v>6.5409137458294353E-3</v>
      </c>
      <c r="F2053" s="15"/>
      <c r="G2053" s="15"/>
      <c r="H2053" s="11"/>
    </row>
    <row r="2054" spans="1:8" x14ac:dyDescent="0.2">
      <c r="A2054" s="54">
        <v>43262</v>
      </c>
      <c r="B2054" s="41">
        <v>3.1017000000000001</v>
      </c>
      <c r="C2054" s="134">
        <f t="shared" si="31"/>
        <v>1.7985493452361556E-2</v>
      </c>
      <c r="F2054" s="15"/>
      <c r="G2054" s="15"/>
      <c r="H2054" s="11"/>
    </row>
    <row r="2055" spans="1:8" x14ac:dyDescent="0.2">
      <c r="A2055" s="54">
        <v>43263</v>
      </c>
      <c r="B2055" s="41">
        <v>3.1269999999999998</v>
      </c>
      <c r="C2055" s="134">
        <f t="shared" ref="C2055:C2118" si="32">B2055/B2054 - 1</f>
        <v>8.156817229261204E-3</v>
      </c>
      <c r="F2055" s="15"/>
      <c r="G2055" s="15"/>
      <c r="H2055" s="11"/>
    </row>
    <row r="2056" spans="1:8" x14ac:dyDescent="0.2">
      <c r="A2056" s="54">
        <v>43264</v>
      </c>
      <c r="B2056" s="41">
        <v>3.1524999999999999</v>
      </c>
      <c r="C2056" s="134">
        <f t="shared" si="32"/>
        <v>8.1547809401982807E-3</v>
      </c>
      <c r="F2056" s="15"/>
      <c r="G2056" s="15"/>
      <c r="H2056" s="11"/>
    </row>
    <row r="2057" spans="1:8" x14ac:dyDescent="0.2">
      <c r="A2057" s="54">
        <v>43265</v>
      </c>
      <c r="B2057" s="41">
        <v>3.1623000000000001</v>
      </c>
      <c r="C2057" s="134">
        <f t="shared" si="32"/>
        <v>3.1086439333862792E-3</v>
      </c>
      <c r="F2057" s="15"/>
      <c r="G2057" s="15"/>
      <c r="H2057" s="11"/>
    </row>
    <row r="2058" spans="1:8" x14ac:dyDescent="0.2">
      <c r="A2058" s="54">
        <v>43266</v>
      </c>
      <c r="B2058" s="41">
        <v>3.1482000000000001</v>
      </c>
      <c r="C2058" s="134">
        <f t="shared" si="32"/>
        <v>-4.4587800018973667E-3</v>
      </c>
      <c r="F2058" s="15"/>
      <c r="G2058" s="15"/>
      <c r="H2058" s="11"/>
    </row>
    <row r="2059" spans="1:8" x14ac:dyDescent="0.2">
      <c r="A2059" s="54">
        <v>43269</v>
      </c>
      <c r="B2059" s="41">
        <v>3.1600999999999999</v>
      </c>
      <c r="C2059" s="134">
        <f t="shared" si="32"/>
        <v>3.7799377422018665E-3</v>
      </c>
      <c r="F2059" s="15"/>
      <c r="G2059" s="15"/>
      <c r="H2059" s="11"/>
    </row>
    <row r="2060" spans="1:8" x14ac:dyDescent="0.2">
      <c r="A2060" s="54">
        <v>43270</v>
      </c>
      <c r="B2060" s="41">
        <v>3.2195</v>
      </c>
      <c r="C2060" s="134">
        <f t="shared" si="32"/>
        <v>1.8796873516660817E-2</v>
      </c>
      <c r="F2060" s="15"/>
      <c r="G2060" s="15"/>
      <c r="H2060" s="11"/>
    </row>
    <row r="2061" spans="1:8" x14ac:dyDescent="0.2">
      <c r="A2061" s="54">
        <v>43271</v>
      </c>
      <c r="B2061" s="41">
        <v>3.2383999999999999</v>
      </c>
      <c r="C2061" s="134">
        <f t="shared" si="32"/>
        <v>5.8704767821089465E-3</v>
      </c>
      <c r="F2061" s="15"/>
      <c r="G2061" s="15"/>
      <c r="H2061" s="11"/>
    </row>
    <row r="2062" spans="1:8" x14ac:dyDescent="0.2">
      <c r="A2062" s="54">
        <v>43272</v>
      </c>
      <c r="B2062" s="41">
        <v>3.2835000000000001</v>
      </c>
      <c r="C2062" s="134">
        <f t="shared" si="32"/>
        <v>1.3926630434782705E-2</v>
      </c>
      <c r="F2062" s="15"/>
      <c r="G2062" s="15"/>
      <c r="H2062" s="11"/>
    </row>
    <row r="2063" spans="1:8" x14ac:dyDescent="0.2">
      <c r="A2063" s="54">
        <v>43273</v>
      </c>
      <c r="B2063" s="41">
        <v>3.2736999999999998</v>
      </c>
      <c r="C2063" s="134">
        <f t="shared" si="32"/>
        <v>-2.9846200700472947E-3</v>
      </c>
      <c r="F2063" s="15"/>
      <c r="G2063" s="15"/>
      <c r="H2063" s="11"/>
    </row>
    <row r="2064" spans="1:8" x14ac:dyDescent="0.2">
      <c r="A2064" s="54">
        <v>43276</v>
      </c>
      <c r="B2064" s="41">
        <v>3.3031999999999999</v>
      </c>
      <c r="C2064" s="134">
        <f t="shared" si="32"/>
        <v>9.0112105568622702E-3</v>
      </c>
      <c r="F2064" s="15"/>
      <c r="G2064" s="15"/>
      <c r="H2064" s="11"/>
    </row>
    <row r="2065" spans="1:8" x14ac:dyDescent="0.2">
      <c r="A2065" s="54">
        <v>43277</v>
      </c>
      <c r="B2065" s="41">
        <v>3.3351999999999999</v>
      </c>
      <c r="C2065" s="134">
        <f t="shared" si="32"/>
        <v>9.6875756841849903E-3</v>
      </c>
      <c r="F2065" s="15"/>
      <c r="G2065" s="15"/>
      <c r="H2065" s="11"/>
    </row>
    <row r="2066" spans="1:8" x14ac:dyDescent="0.2">
      <c r="A2066" s="54">
        <v>43278</v>
      </c>
      <c r="B2066" s="41">
        <v>3.3315000000000001</v>
      </c>
      <c r="C2066" s="134">
        <f t="shared" si="32"/>
        <v>-1.1093787479010686E-3</v>
      </c>
      <c r="F2066" s="15"/>
      <c r="G2066" s="15"/>
      <c r="H2066" s="11"/>
    </row>
    <row r="2067" spans="1:8" x14ac:dyDescent="0.2">
      <c r="A2067" s="54">
        <v>43279</v>
      </c>
      <c r="B2067" s="41">
        <v>3.3525</v>
      </c>
      <c r="C2067" s="134">
        <f t="shared" si="32"/>
        <v>6.303466906798727E-3</v>
      </c>
      <c r="F2067" s="15"/>
      <c r="G2067" s="15"/>
      <c r="H2067" s="11"/>
    </row>
    <row r="2068" spans="1:8" x14ac:dyDescent="0.2">
      <c r="A2068" s="54">
        <v>43280</v>
      </c>
      <c r="B2068" s="41">
        <v>3.3289</v>
      </c>
      <c r="C2068" s="134">
        <f t="shared" si="32"/>
        <v>-7.0395227442207053E-3</v>
      </c>
      <c r="F2068" s="15"/>
      <c r="G2068" s="15"/>
      <c r="H2068" s="11"/>
    </row>
    <row r="2069" spans="1:8" x14ac:dyDescent="0.2">
      <c r="A2069" s="54">
        <v>43283</v>
      </c>
      <c r="B2069" s="41">
        <v>3.3203999999999998</v>
      </c>
      <c r="C2069" s="134">
        <f t="shared" si="32"/>
        <v>-2.5533960167022363E-3</v>
      </c>
      <c r="F2069" s="15"/>
      <c r="G2069" s="15"/>
      <c r="H2069" s="11"/>
    </row>
    <row r="2070" spans="1:8" x14ac:dyDescent="0.2">
      <c r="A2070" s="54">
        <v>43284</v>
      </c>
      <c r="B2070" s="41">
        <v>3.3287</v>
      </c>
      <c r="C2070" s="134">
        <f t="shared" si="32"/>
        <v>2.4996988314660573E-3</v>
      </c>
      <c r="F2070" s="15"/>
      <c r="G2070" s="15"/>
      <c r="H2070" s="11"/>
    </row>
    <row r="2071" spans="1:8" x14ac:dyDescent="0.2">
      <c r="A2071" s="54">
        <v>43285</v>
      </c>
      <c r="B2071" s="41">
        <v>3.3637000000000001</v>
      </c>
      <c r="C2071" s="134">
        <f t="shared" si="32"/>
        <v>1.0514615315288189E-2</v>
      </c>
      <c r="F2071" s="15"/>
      <c r="G2071" s="15"/>
      <c r="H2071" s="11"/>
    </row>
    <row r="2072" spans="1:8" x14ac:dyDescent="0.2">
      <c r="A2072" s="54">
        <v>43286</v>
      </c>
      <c r="B2072" s="41">
        <v>3.38</v>
      </c>
      <c r="C2072" s="134">
        <f t="shared" si="32"/>
        <v>4.8458542676219629E-3</v>
      </c>
      <c r="F2072" s="15"/>
      <c r="G2072" s="15"/>
      <c r="H2072" s="11"/>
    </row>
    <row r="2073" spans="1:8" x14ac:dyDescent="0.2">
      <c r="A2073" s="54">
        <v>43287</v>
      </c>
      <c r="B2073" s="41">
        <v>3.3472</v>
      </c>
      <c r="C2073" s="134">
        <f t="shared" si="32"/>
        <v>-9.704142011834338E-3</v>
      </c>
      <c r="F2073" s="15"/>
      <c r="G2073" s="15"/>
      <c r="H2073" s="11"/>
    </row>
    <row r="2074" spans="1:8" x14ac:dyDescent="0.2">
      <c r="A2074" s="54">
        <v>43291</v>
      </c>
      <c r="B2074" s="41">
        <v>3.3351999999999999</v>
      </c>
      <c r="C2074" s="134">
        <f t="shared" si="32"/>
        <v>-3.5850860420649777E-3</v>
      </c>
      <c r="F2074" s="15"/>
      <c r="G2074" s="15"/>
      <c r="H2074" s="11"/>
    </row>
    <row r="2075" spans="1:8" x14ac:dyDescent="0.2">
      <c r="A2075" s="54">
        <v>43292</v>
      </c>
      <c r="B2075" s="41">
        <v>3.3062999999999998</v>
      </c>
      <c r="C2075" s="134">
        <f t="shared" si="32"/>
        <v>-8.665147517390337E-3</v>
      </c>
      <c r="F2075" s="15"/>
      <c r="G2075" s="15"/>
      <c r="H2075" s="11"/>
    </row>
    <row r="2076" spans="1:8" x14ac:dyDescent="0.2">
      <c r="A2076" s="54">
        <v>43293</v>
      </c>
      <c r="B2076" s="41">
        <v>3.3127</v>
      </c>
      <c r="C2076" s="134">
        <f t="shared" si="32"/>
        <v>1.935698514956341E-3</v>
      </c>
      <c r="F2076" s="15"/>
      <c r="G2076" s="15"/>
      <c r="H2076" s="11"/>
    </row>
    <row r="2077" spans="1:8" x14ac:dyDescent="0.2">
      <c r="A2077" s="54">
        <v>43294</v>
      </c>
      <c r="B2077" s="41">
        <v>3.2848999999999999</v>
      </c>
      <c r="C2077" s="134">
        <f t="shared" si="32"/>
        <v>-8.391946146647733E-3</v>
      </c>
      <c r="F2077" s="15"/>
      <c r="G2077" s="15"/>
      <c r="H2077" s="11"/>
    </row>
    <row r="2078" spans="1:8" x14ac:dyDescent="0.2">
      <c r="A2078" s="54">
        <v>43297</v>
      </c>
      <c r="B2078" s="41">
        <v>3.2642000000000002</v>
      </c>
      <c r="C2078" s="134">
        <f t="shared" si="32"/>
        <v>-6.3015616913756345E-3</v>
      </c>
      <c r="F2078" s="15"/>
      <c r="G2078" s="15"/>
      <c r="H2078" s="11"/>
    </row>
    <row r="2079" spans="1:8" x14ac:dyDescent="0.2">
      <c r="A2079" s="54">
        <v>43298</v>
      </c>
      <c r="B2079" s="41">
        <v>3.2252999999999998</v>
      </c>
      <c r="C2079" s="134">
        <f t="shared" si="32"/>
        <v>-1.1917161938606813E-2</v>
      </c>
      <c r="F2079" s="15"/>
      <c r="G2079" s="15"/>
      <c r="H2079" s="11"/>
    </row>
    <row r="2080" spans="1:8" x14ac:dyDescent="0.2">
      <c r="A2080" s="54">
        <v>43299</v>
      </c>
      <c r="B2080" s="41">
        <v>3.173</v>
      </c>
      <c r="C2080" s="134">
        <f t="shared" si="32"/>
        <v>-1.6215545840696954E-2</v>
      </c>
      <c r="F2080" s="15"/>
      <c r="G2080" s="15"/>
      <c r="H2080" s="11"/>
    </row>
    <row r="2081" spans="1:8" x14ac:dyDescent="0.2">
      <c r="A2081" s="54">
        <v>43300</v>
      </c>
      <c r="B2081" s="41">
        <v>3.1690999999999998</v>
      </c>
      <c r="C2081" s="134">
        <f t="shared" si="32"/>
        <v>-1.2291207059565989E-3</v>
      </c>
      <c r="F2081" s="15"/>
      <c r="G2081" s="15"/>
      <c r="H2081" s="11"/>
    </row>
    <row r="2082" spans="1:8" x14ac:dyDescent="0.2">
      <c r="A2082" s="54">
        <v>43301</v>
      </c>
      <c r="B2082" s="41">
        <v>3.1454</v>
      </c>
      <c r="C2082" s="134">
        <f t="shared" si="32"/>
        <v>-7.4784639172004175E-3</v>
      </c>
      <c r="F2082" s="15"/>
      <c r="G2082" s="15"/>
      <c r="H2082" s="11"/>
    </row>
    <row r="2083" spans="1:8" x14ac:dyDescent="0.2">
      <c r="A2083" s="54">
        <v>43304</v>
      </c>
      <c r="B2083" s="41">
        <v>3.1206</v>
      </c>
      <c r="C2083" s="134">
        <f t="shared" si="32"/>
        <v>-7.8845297895339117E-3</v>
      </c>
      <c r="F2083" s="15"/>
      <c r="G2083" s="15"/>
      <c r="H2083" s="11"/>
    </row>
    <row r="2084" spans="1:8" x14ac:dyDescent="0.2">
      <c r="A2084" s="54">
        <v>43305</v>
      </c>
      <c r="B2084" s="41">
        <v>3.0951</v>
      </c>
      <c r="C2084" s="134">
        <f t="shared" si="32"/>
        <v>-8.1715054797154574E-3</v>
      </c>
      <c r="F2084" s="15"/>
      <c r="G2084" s="15"/>
      <c r="H2084" s="11"/>
    </row>
    <row r="2085" spans="1:8" x14ac:dyDescent="0.2">
      <c r="A2085" s="54">
        <v>43306</v>
      </c>
      <c r="B2085" s="41">
        <v>3.0537999999999998</v>
      </c>
      <c r="C2085" s="134">
        <f t="shared" si="32"/>
        <v>-1.3343672256146855E-2</v>
      </c>
      <c r="F2085" s="15"/>
      <c r="G2085" s="15"/>
      <c r="H2085" s="11"/>
    </row>
    <row r="2086" spans="1:8" x14ac:dyDescent="0.2">
      <c r="A2086" s="54">
        <v>43307</v>
      </c>
      <c r="B2086" s="41">
        <v>2.9954999999999998</v>
      </c>
      <c r="C2086" s="134">
        <f t="shared" si="32"/>
        <v>-1.9090968629248861E-2</v>
      </c>
      <c r="F2086" s="15"/>
      <c r="G2086" s="15"/>
      <c r="H2086" s="11"/>
    </row>
    <row r="2087" spans="1:8" x14ac:dyDescent="0.2">
      <c r="A2087" s="54">
        <v>43308</v>
      </c>
      <c r="B2087" s="41">
        <v>2.9762</v>
      </c>
      <c r="C2087" s="134">
        <f t="shared" si="32"/>
        <v>-6.4429978300784008E-3</v>
      </c>
      <c r="F2087" s="15"/>
      <c r="G2087" s="15"/>
      <c r="H2087" s="11"/>
    </row>
    <row r="2088" spans="1:8" x14ac:dyDescent="0.2">
      <c r="A2088" s="54">
        <v>43311</v>
      </c>
      <c r="B2088" s="41">
        <v>2.9495</v>
      </c>
      <c r="C2088" s="134">
        <f t="shared" si="32"/>
        <v>-8.9711712922518894E-3</v>
      </c>
      <c r="F2088" s="15"/>
      <c r="G2088" s="15"/>
      <c r="H2088" s="11"/>
    </row>
    <row r="2089" spans="1:8" x14ac:dyDescent="0.2">
      <c r="A2089" s="54">
        <v>43312</v>
      </c>
      <c r="B2089" s="41">
        <v>2.9234</v>
      </c>
      <c r="C2089" s="134">
        <f t="shared" si="32"/>
        <v>-8.8489574504153623E-3</v>
      </c>
      <c r="F2089" s="15"/>
      <c r="G2089" s="15"/>
      <c r="H2089" s="11"/>
    </row>
    <row r="2090" spans="1:8" x14ac:dyDescent="0.2">
      <c r="A2090" s="54">
        <v>43313</v>
      </c>
      <c r="B2090" s="41">
        <v>2.9018000000000002</v>
      </c>
      <c r="C2090" s="134">
        <f t="shared" si="32"/>
        <v>-7.3886570431688225E-3</v>
      </c>
      <c r="F2090" s="15"/>
      <c r="G2090" s="15"/>
      <c r="H2090" s="11"/>
    </row>
    <row r="2091" spans="1:8" x14ac:dyDescent="0.2">
      <c r="A2091" s="54">
        <v>43314</v>
      </c>
      <c r="B2091" s="41">
        <v>2.8717000000000001</v>
      </c>
      <c r="C2091" s="134">
        <f t="shared" si="32"/>
        <v>-1.0372872010476208E-2</v>
      </c>
      <c r="F2091" s="15"/>
      <c r="G2091" s="15"/>
      <c r="H2091" s="11"/>
    </row>
    <row r="2092" spans="1:8" x14ac:dyDescent="0.2">
      <c r="A2092" s="54">
        <v>43315</v>
      </c>
      <c r="B2092" s="41">
        <v>2.8569</v>
      </c>
      <c r="C2092" s="134">
        <f t="shared" si="32"/>
        <v>-5.15374168610927E-3</v>
      </c>
      <c r="F2092" s="25"/>
      <c r="G2092" s="15"/>
      <c r="H2092" s="11"/>
    </row>
    <row r="2093" spans="1:8" x14ac:dyDescent="0.2">
      <c r="A2093" s="54">
        <v>43318</v>
      </c>
      <c r="B2093" s="41">
        <v>2.835</v>
      </c>
      <c r="C2093" s="134">
        <f t="shared" si="32"/>
        <v>-7.6656515803843472E-3</v>
      </c>
      <c r="F2093" s="25"/>
      <c r="G2093" s="15"/>
      <c r="H2093" s="11"/>
    </row>
    <row r="2094" spans="1:8" x14ac:dyDescent="0.2">
      <c r="A2094" s="54">
        <v>43319</v>
      </c>
      <c r="B2094" s="41">
        <v>2.835</v>
      </c>
      <c r="C2094" s="134">
        <f t="shared" si="32"/>
        <v>0</v>
      </c>
      <c r="F2094" s="25"/>
      <c r="G2094" s="15"/>
      <c r="H2094" s="11"/>
    </row>
    <row r="2095" spans="1:8" x14ac:dyDescent="0.2">
      <c r="A2095" s="54">
        <v>43320</v>
      </c>
      <c r="B2095" s="41">
        <v>2.8313000000000001</v>
      </c>
      <c r="C2095" s="134">
        <f t="shared" si="32"/>
        <v>-1.3051146384479573E-3</v>
      </c>
      <c r="F2095" s="25"/>
      <c r="G2095" s="15"/>
      <c r="H2095" s="11"/>
    </row>
    <row r="2096" spans="1:8" x14ac:dyDescent="0.2">
      <c r="A2096" s="54">
        <v>43321</v>
      </c>
      <c r="B2096" s="41">
        <v>2.8167</v>
      </c>
      <c r="C2096" s="134">
        <f t="shared" si="32"/>
        <v>-5.1566418253099489E-3</v>
      </c>
      <c r="F2096" s="25"/>
      <c r="G2096" s="15"/>
      <c r="H2096" s="11"/>
    </row>
    <row r="2097" spans="1:8" x14ac:dyDescent="0.2">
      <c r="A2097" s="54">
        <v>43322</v>
      </c>
      <c r="B2097" s="41">
        <v>2.8134000000000001</v>
      </c>
      <c r="C2097" s="134">
        <f t="shared" si="32"/>
        <v>-1.1715837682393371E-3</v>
      </c>
      <c r="F2097" s="25"/>
      <c r="G2097" s="15"/>
      <c r="H2097" s="11"/>
    </row>
    <row r="2098" spans="1:8" x14ac:dyDescent="0.2">
      <c r="A2098" s="54">
        <v>43325</v>
      </c>
      <c r="B2098" s="41">
        <v>2.8106</v>
      </c>
      <c r="C2098" s="134">
        <f t="shared" si="32"/>
        <v>-9.9523707969007003E-4</v>
      </c>
      <c r="F2098" s="25"/>
      <c r="G2098" s="15"/>
      <c r="H2098" s="11"/>
    </row>
    <row r="2099" spans="1:8" x14ac:dyDescent="0.2">
      <c r="A2099" s="54">
        <v>43326</v>
      </c>
      <c r="B2099" s="41">
        <v>2.7873999999999999</v>
      </c>
      <c r="C2099" s="134">
        <f t="shared" si="32"/>
        <v>-8.2544652387390727E-3</v>
      </c>
      <c r="F2099" s="25"/>
      <c r="G2099" s="15"/>
      <c r="H2099" s="11"/>
    </row>
    <row r="2100" spans="1:8" x14ac:dyDescent="0.2">
      <c r="A2100" s="54">
        <v>43327</v>
      </c>
      <c r="B2100" s="41">
        <v>2.7753000000000001</v>
      </c>
      <c r="C2100" s="134">
        <f t="shared" si="32"/>
        <v>-4.3409629044987019E-3</v>
      </c>
      <c r="F2100" s="25"/>
      <c r="G2100" s="15"/>
      <c r="H2100" s="11"/>
    </row>
    <row r="2101" spans="1:8" x14ac:dyDescent="0.2">
      <c r="A2101" s="54">
        <v>43328</v>
      </c>
      <c r="B2101" s="41">
        <v>2.7753000000000001</v>
      </c>
      <c r="C2101" s="134">
        <f t="shared" si="32"/>
        <v>0</v>
      </c>
      <c r="F2101" s="25"/>
      <c r="G2101" s="15"/>
      <c r="H2101" s="11"/>
    </row>
    <row r="2102" spans="1:8" x14ac:dyDescent="0.2">
      <c r="A2102" s="54">
        <v>43329</v>
      </c>
      <c r="B2102" s="41">
        <v>2.7713999999999999</v>
      </c>
      <c r="C2102" s="134">
        <f t="shared" si="32"/>
        <v>-1.4052534861096477E-3</v>
      </c>
      <c r="F2102" s="25"/>
      <c r="G2102" s="15"/>
      <c r="H2102" s="11"/>
    </row>
    <row r="2103" spans="1:8" x14ac:dyDescent="0.2">
      <c r="A2103" s="54">
        <v>43332</v>
      </c>
      <c r="B2103" s="9">
        <v>2.7503000000000002</v>
      </c>
      <c r="C2103" s="134">
        <f t="shared" si="32"/>
        <v>-7.6134805513458081E-3</v>
      </c>
      <c r="D2103" s="11"/>
      <c r="E2103" s="25"/>
      <c r="F2103" s="15"/>
      <c r="H2103" s="11"/>
    </row>
    <row r="2104" spans="1:8" x14ac:dyDescent="0.2">
      <c r="A2104" s="54">
        <v>43333</v>
      </c>
      <c r="B2104" s="9">
        <v>2.7526000000000002</v>
      </c>
      <c r="C2104" s="134">
        <f t="shared" si="32"/>
        <v>8.3627240664663205E-4</v>
      </c>
      <c r="D2104" s="11"/>
      <c r="E2104" s="25"/>
      <c r="F2104" s="15"/>
      <c r="H2104" s="11"/>
    </row>
    <row r="2105" spans="1:8" x14ac:dyDescent="0.2">
      <c r="A2105" s="54">
        <v>43334</v>
      </c>
      <c r="B2105" s="41">
        <v>2.7280000000000002</v>
      </c>
      <c r="C2105" s="134">
        <f t="shared" si="32"/>
        <v>-8.9370050134418566E-3</v>
      </c>
      <c r="F2105" s="25"/>
      <c r="G2105" s="15"/>
      <c r="H2105" s="11"/>
    </row>
    <row r="2106" spans="1:8" x14ac:dyDescent="0.2">
      <c r="A2106" s="54">
        <v>43335</v>
      </c>
      <c r="B2106" s="41">
        <v>2.7225000000000001</v>
      </c>
      <c r="C2106" s="134">
        <f t="shared" si="32"/>
        <v>-2.0161290322581182E-3</v>
      </c>
      <c r="F2106" s="25"/>
      <c r="G2106" s="15"/>
      <c r="H2106" s="11"/>
    </row>
    <row r="2107" spans="1:8" x14ac:dyDescent="0.2">
      <c r="A2107" s="54">
        <v>43336</v>
      </c>
      <c r="B2107" s="41">
        <v>2.7162000000000002</v>
      </c>
      <c r="C2107" s="134">
        <f t="shared" si="32"/>
        <v>-2.314049586776834E-3</v>
      </c>
      <c r="F2107" s="25"/>
      <c r="G2107" s="15"/>
      <c r="H2107" s="11"/>
    </row>
    <row r="2108" spans="1:8" x14ac:dyDescent="0.2">
      <c r="A2108" s="54">
        <v>43339</v>
      </c>
      <c r="B2108" s="41">
        <v>2.7162000000000002</v>
      </c>
      <c r="C2108" s="134">
        <f t="shared" si="32"/>
        <v>0</v>
      </c>
      <c r="F2108" s="25"/>
      <c r="G2108" s="15"/>
      <c r="H2108" s="11"/>
    </row>
    <row r="2109" spans="1:8" x14ac:dyDescent="0.2">
      <c r="A2109" s="54">
        <v>43340</v>
      </c>
      <c r="B2109" s="41">
        <v>2.7115</v>
      </c>
      <c r="C2109" s="134">
        <f t="shared" si="32"/>
        <v>-1.7303585892055606E-3</v>
      </c>
      <c r="F2109" s="25"/>
      <c r="G2109" s="15"/>
      <c r="H2109" s="11"/>
    </row>
    <row r="2110" spans="1:8" x14ac:dyDescent="0.2">
      <c r="A2110" s="54">
        <v>43341</v>
      </c>
      <c r="B2110" s="41">
        <v>2.6941000000000002</v>
      </c>
      <c r="C2110" s="134">
        <f t="shared" si="32"/>
        <v>-6.4171122994651775E-3</v>
      </c>
      <c r="F2110" s="25"/>
      <c r="G2110" s="15"/>
      <c r="H2110" s="11"/>
    </row>
    <row r="2111" spans="1:8" x14ac:dyDescent="0.2">
      <c r="A2111" s="54">
        <v>43342</v>
      </c>
      <c r="B2111" s="41">
        <v>2.6941000000000002</v>
      </c>
      <c r="C2111" s="134">
        <f t="shared" si="32"/>
        <v>0</v>
      </c>
      <c r="F2111" s="25"/>
      <c r="G2111" s="15"/>
      <c r="H2111" s="11"/>
    </row>
    <row r="2112" spans="1:8" x14ac:dyDescent="0.2">
      <c r="A2112" s="54">
        <v>43343</v>
      </c>
      <c r="B2112" s="41">
        <v>2.6821000000000002</v>
      </c>
      <c r="C2112" s="134">
        <f t="shared" si="32"/>
        <v>-4.454177647451818E-3</v>
      </c>
      <c r="F2112" s="25"/>
      <c r="G2112" s="15"/>
      <c r="H2112" s="11"/>
    </row>
    <row r="2113" spans="1:8" x14ac:dyDescent="0.2">
      <c r="A2113" s="54">
        <v>43346</v>
      </c>
      <c r="B2113" s="9">
        <v>2.6581000000000001</v>
      </c>
      <c r="C2113" s="134">
        <f t="shared" si="32"/>
        <v>-8.9482122217665605E-3</v>
      </c>
      <c r="D2113" s="11"/>
      <c r="E2113" s="25"/>
      <c r="F2113" s="15"/>
      <c r="H2113" s="11"/>
    </row>
    <row r="2114" spans="1:8" x14ac:dyDescent="0.2">
      <c r="A2114" s="54">
        <v>43347</v>
      </c>
      <c r="B2114" s="9">
        <v>2.6398999999999999</v>
      </c>
      <c r="C2114" s="134">
        <f t="shared" si="32"/>
        <v>-6.8469959745683928E-3</v>
      </c>
      <c r="D2114" s="11"/>
      <c r="E2114" s="25"/>
      <c r="F2114" s="15"/>
      <c r="H2114" s="11"/>
    </row>
    <row r="2115" spans="1:8" x14ac:dyDescent="0.2">
      <c r="A2115" s="54">
        <v>43348</v>
      </c>
      <c r="B2115" s="41">
        <v>2.6233</v>
      </c>
      <c r="C2115" s="134">
        <f t="shared" si="32"/>
        <v>-6.2881169741277887E-3</v>
      </c>
      <c r="F2115" s="25"/>
      <c r="G2115" s="15"/>
      <c r="H2115" s="11"/>
    </row>
    <row r="2116" spans="1:8" x14ac:dyDescent="0.2">
      <c r="A2116" s="54">
        <v>43349</v>
      </c>
      <c r="B2116" s="41">
        <v>2.6233</v>
      </c>
      <c r="C2116" s="134">
        <f t="shared" si="32"/>
        <v>0</v>
      </c>
      <c r="F2116" s="25"/>
      <c r="G2116" s="15"/>
      <c r="H2116" s="11"/>
    </row>
    <row r="2117" spans="1:8" x14ac:dyDescent="0.2">
      <c r="A2117" s="54">
        <v>43353</v>
      </c>
      <c r="B2117" s="41">
        <v>2.6193</v>
      </c>
      <c r="C2117" s="134">
        <f t="shared" si="32"/>
        <v>-1.5247970113978493E-3</v>
      </c>
      <c r="F2117" s="25"/>
      <c r="G2117" s="15"/>
      <c r="H2117" s="11"/>
    </row>
    <row r="2118" spans="1:8" x14ac:dyDescent="0.2">
      <c r="A2118" s="54">
        <v>43354</v>
      </c>
      <c r="B2118" s="41">
        <v>2.6160999999999999</v>
      </c>
      <c r="C2118" s="134">
        <f t="shared" si="32"/>
        <v>-1.2217004543199073E-3</v>
      </c>
      <c r="F2118" s="25"/>
      <c r="G2118" s="15"/>
      <c r="H2118" s="11"/>
    </row>
    <row r="2119" spans="1:8" x14ac:dyDescent="0.2">
      <c r="A2119" s="54">
        <v>43355</v>
      </c>
      <c r="B2119" s="41">
        <v>2.6103000000000001</v>
      </c>
      <c r="C2119" s="134">
        <f t="shared" ref="C2119:C2182" si="33">B2119/B2118 - 1</f>
        <v>-2.2170406330032089E-3</v>
      </c>
      <c r="F2119" s="25"/>
      <c r="G2119" s="15"/>
      <c r="H2119" s="11"/>
    </row>
    <row r="2120" spans="1:8" x14ac:dyDescent="0.2">
      <c r="A2120" s="54">
        <v>43356</v>
      </c>
      <c r="B2120" s="41">
        <v>2.6071</v>
      </c>
      <c r="C2120" s="134">
        <f t="shared" si="33"/>
        <v>-1.2259127303375639E-3</v>
      </c>
      <c r="F2120" s="25"/>
      <c r="G2120" s="15"/>
      <c r="H2120" s="11"/>
    </row>
    <row r="2121" spans="1:8" x14ac:dyDescent="0.2">
      <c r="A2121" s="54">
        <v>43357</v>
      </c>
      <c r="B2121" s="41">
        <v>2.6168</v>
      </c>
      <c r="C2121" s="134">
        <f t="shared" si="33"/>
        <v>3.7206091059032165E-3</v>
      </c>
      <c r="F2121" s="25"/>
      <c r="G2121" s="15"/>
      <c r="H2121" s="11"/>
    </row>
    <row r="2122" spans="1:8" x14ac:dyDescent="0.2">
      <c r="A2122" s="16">
        <v>43360</v>
      </c>
      <c r="B2122" s="41">
        <v>2.6017999999999999</v>
      </c>
      <c r="C2122" s="134">
        <f t="shared" si="33"/>
        <v>-5.7321919902171281E-3</v>
      </c>
      <c r="F2122" s="25"/>
      <c r="G2122" s="15"/>
      <c r="H2122" s="11"/>
    </row>
    <row r="2123" spans="1:8" x14ac:dyDescent="0.2">
      <c r="A2123" s="16">
        <v>43361</v>
      </c>
      <c r="B2123" s="41">
        <v>2.5929000000000002</v>
      </c>
      <c r="C2123" s="134">
        <f t="shared" si="33"/>
        <v>-3.4207087401029179E-3</v>
      </c>
      <c r="F2123" s="25"/>
      <c r="G2123" s="15"/>
      <c r="H2123" s="11"/>
    </row>
    <row r="2124" spans="1:8" x14ac:dyDescent="0.2">
      <c r="A2124" s="16">
        <v>43362</v>
      </c>
      <c r="B2124" s="41">
        <v>2.5929000000000002</v>
      </c>
      <c r="C2124" s="134">
        <f t="shared" si="33"/>
        <v>0</v>
      </c>
      <c r="F2124" s="25"/>
      <c r="G2124" s="15"/>
      <c r="H2124" s="11"/>
    </row>
    <row r="2125" spans="1:8" x14ac:dyDescent="0.2">
      <c r="A2125" s="16">
        <v>43363</v>
      </c>
      <c r="B2125" s="41">
        <v>2.5897000000000001</v>
      </c>
      <c r="C2125" s="134">
        <f t="shared" si="33"/>
        <v>-1.2341393806163392E-3</v>
      </c>
      <c r="F2125" s="25"/>
      <c r="G2125" s="15"/>
      <c r="H2125" s="11"/>
    </row>
    <row r="2126" spans="1:8" x14ac:dyDescent="0.2">
      <c r="A2126" s="16">
        <v>43364</v>
      </c>
      <c r="B2126" s="41">
        <v>2.5943999999999998</v>
      </c>
      <c r="C2126" s="134">
        <f t="shared" si="33"/>
        <v>1.814882032667775E-3</v>
      </c>
      <c r="F2126" s="25"/>
      <c r="G2126" s="15"/>
      <c r="H2126" s="11"/>
    </row>
    <row r="2127" spans="1:8" x14ac:dyDescent="0.2">
      <c r="A2127" s="16">
        <v>43367</v>
      </c>
      <c r="B2127" s="41">
        <v>2.5802</v>
      </c>
      <c r="C2127" s="134">
        <f t="shared" si="33"/>
        <v>-5.4733271662040783E-3</v>
      </c>
      <c r="F2127" s="25"/>
      <c r="G2127" s="15"/>
      <c r="H2127" s="11"/>
    </row>
    <row r="2128" spans="1:8" x14ac:dyDescent="0.2">
      <c r="A2128" s="16">
        <v>43368</v>
      </c>
      <c r="B2128" s="41">
        <v>2.5802</v>
      </c>
      <c r="C2128" s="134">
        <f t="shared" si="33"/>
        <v>0</v>
      </c>
      <c r="F2128" s="25"/>
      <c r="G2128" s="15"/>
      <c r="H2128" s="11"/>
    </row>
    <row r="2129" spans="1:8" x14ac:dyDescent="0.2">
      <c r="A2129" s="16">
        <v>43369</v>
      </c>
      <c r="B2129" s="41">
        <v>2.5834000000000001</v>
      </c>
      <c r="C2129" s="134">
        <f t="shared" si="33"/>
        <v>1.2402139369040999E-3</v>
      </c>
      <c r="F2129" s="25"/>
      <c r="G2129" s="15"/>
      <c r="H2129" s="11"/>
    </row>
    <row r="2130" spans="1:8" x14ac:dyDescent="0.2">
      <c r="A2130" s="16">
        <v>43370</v>
      </c>
      <c r="B2130" s="41">
        <v>2.5960000000000001</v>
      </c>
      <c r="C2130" s="134">
        <f t="shared" si="33"/>
        <v>4.8772934892002962E-3</v>
      </c>
      <c r="F2130" s="25"/>
      <c r="G2130" s="15"/>
      <c r="H2130" s="11"/>
    </row>
    <row r="2131" spans="1:8" x14ac:dyDescent="0.2">
      <c r="A2131" s="16">
        <v>43371</v>
      </c>
      <c r="B2131" s="41">
        <v>2.5825</v>
      </c>
      <c r="C2131" s="134">
        <f t="shared" si="33"/>
        <v>-5.2003081664099282E-3</v>
      </c>
      <c r="F2131" s="25"/>
      <c r="G2131" s="15"/>
      <c r="H2131" s="11"/>
    </row>
    <row r="2132" spans="1:8" x14ac:dyDescent="0.2">
      <c r="A2132" s="16">
        <v>43374</v>
      </c>
      <c r="B2132" s="41">
        <v>2.5912000000000002</v>
      </c>
      <c r="C2132" s="134">
        <f t="shared" si="33"/>
        <v>3.3688286544046875E-3</v>
      </c>
      <c r="F2132" s="25"/>
      <c r="G2132" s="15"/>
      <c r="H2132" s="11"/>
    </row>
    <row r="2133" spans="1:8" x14ac:dyDescent="0.2">
      <c r="A2133" s="16">
        <v>43375</v>
      </c>
      <c r="B2133" s="41">
        <v>2.5832999999999999</v>
      </c>
      <c r="C2133" s="134">
        <f t="shared" si="33"/>
        <v>-3.0487804878049918E-3</v>
      </c>
      <c r="F2133" s="9"/>
      <c r="G2133" s="15"/>
      <c r="H2133" s="11"/>
    </row>
    <row r="2134" spans="1:8" x14ac:dyDescent="0.2">
      <c r="A2134" s="16">
        <v>43376</v>
      </c>
      <c r="B2134" s="41">
        <v>2.5809000000000002</v>
      </c>
      <c r="C2134" s="134">
        <f t="shared" si="33"/>
        <v>-9.2904424573214683E-4</v>
      </c>
      <c r="F2134" s="9"/>
      <c r="G2134" s="15"/>
      <c r="H2134" s="11"/>
    </row>
    <row r="2135" spans="1:8" x14ac:dyDescent="0.2">
      <c r="A2135" s="16">
        <v>43377</v>
      </c>
      <c r="B2135" s="41">
        <v>2.5594999999999999</v>
      </c>
      <c r="C2135" s="134">
        <f t="shared" si="33"/>
        <v>-8.291681196481937E-3</v>
      </c>
      <c r="F2135" s="9"/>
      <c r="G2135" s="15"/>
      <c r="H2135" s="11"/>
    </row>
    <row r="2136" spans="1:8" x14ac:dyDescent="0.2">
      <c r="A2136" s="16">
        <v>43378</v>
      </c>
      <c r="B2136" s="41">
        <v>2.5657999999999999</v>
      </c>
      <c r="C2136" s="134">
        <f t="shared" si="33"/>
        <v>2.4614182457511902E-3</v>
      </c>
      <c r="F2136" s="9"/>
      <c r="G2136" s="15"/>
      <c r="H2136" s="11"/>
    </row>
    <row r="2137" spans="1:8" x14ac:dyDescent="0.2">
      <c r="A2137" s="16">
        <v>43381</v>
      </c>
      <c r="B2137" s="41">
        <v>2.5672999999999999</v>
      </c>
      <c r="C2137" s="134">
        <f t="shared" si="33"/>
        <v>5.8461298620304802E-4</v>
      </c>
      <c r="F2137" s="25"/>
      <c r="G2137" s="15"/>
      <c r="H2137" s="11"/>
    </row>
    <row r="2138" spans="1:8" x14ac:dyDescent="0.2">
      <c r="A2138" s="16">
        <v>43382</v>
      </c>
      <c r="B2138" s="41">
        <v>2.5617999999999999</v>
      </c>
      <c r="C2138" s="134">
        <f t="shared" si="33"/>
        <v>-2.1423285163401085E-3</v>
      </c>
      <c r="F2138" s="25"/>
      <c r="G2138" s="15"/>
      <c r="H2138" s="11"/>
    </row>
    <row r="2139" spans="1:8" x14ac:dyDescent="0.2">
      <c r="A2139" s="16">
        <v>43383</v>
      </c>
      <c r="B2139" s="41">
        <v>2.5506000000000002</v>
      </c>
      <c r="C2139" s="134">
        <f t="shared" si="33"/>
        <v>-4.3719259895385054E-3</v>
      </c>
      <c r="F2139" s="25"/>
      <c r="G2139" s="15"/>
      <c r="H2139" s="11"/>
    </row>
    <row r="2140" spans="1:8" x14ac:dyDescent="0.2">
      <c r="A2140" s="16">
        <v>43384</v>
      </c>
      <c r="B2140" s="41">
        <v>2.5434999999999999</v>
      </c>
      <c r="C2140" s="134">
        <f t="shared" si="33"/>
        <v>-2.7836587469616259E-3</v>
      </c>
      <c r="D2140" s="86"/>
      <c r="F2140" s="25"/>
      <c r="G2140" s="15"/>
      <c r="H2140" s="11"/>
    </row>
    <row r="2141" spans="1:8" x14ac:dyDescent="0.2">
      <c r="A2141" s="16">
        <v>43388</v>
      </c>
      <c r="B2141" s="41">
        <v>2.5207999999999999</v>
      </c>
      <c r="C2141" s="134">
        <f t="shared" si="33"/>
        <v>-8.9247100452132244E-3</v>
      </c>
      <c r="F2141" s="25"/>
      <c r="G2141" s="15"/>
      <c r="H2141" s="11"/>
    </row>
    <row r="2142" spans="1:8" x14ac:dyDescent="0.2">
      <c r="A2142" s="16">
        <v>43389</v>
      </c>
      <c r="B2142" s="41">
        <v>2.5068000000000001</v>
      </c>
      <c r="C2142" s="134">
        <f t="shared" si="33"/>
        <v>-5.5537924468421762E-3</v>
      </c>
      <c r="F2142" s="25"/>
      <c r="G2142" s="15"/>
      <c r="H2142" s="11"/>
    </row>
    <row r="2143" spans="1:8" x14ac:dyDescent="0.2">
      <c r="A2143" s="16">
        <v>43390</v>
      </c>
      <c r="B2143" s="41">
        <v>2.4981</v>
      </c>
      <c r="C2143" s="134">
        <f t="shared" si="33"/>
        <v>-3.4705600765917444E-3</v>
      </c>
      <c r="E2143" s="9"/>
      <c r="F2143" s="25"/>
      <c r="G2143" s="15"/>
      <c r="H2143" s="11"/>
    </row>
    <row r="2144" spans="1:8" x14ac:dyDescent="0.2">
      <c r="A2144" s="16">
        <v>43391</v>
      </c>
      <c r="B2144" s="41">
        <v>2.4853999999999998</v>
      </c>
      <c r="C2144" s="134">
        <f t="shared" si="33"/>
        <v>-5.0838637364397643E-3</v>
      </c>
      <c r="F2144" s="25"/>
      <c r="G2144" s="15"/>
      <c r="H2144" s="11"/>
    </row>
    <row r="2145" spans="1:8" x14ac:dyDescent="0.2">
      <c r="A2145" s="16">
        <v>43392</v>
      </c>
      <c r="B2145" s="41">
        <v>2.4727000000000001</v>
      </c>
      <c r="C2145" s="134">
        <f t="shared" si="33"/>
        <v>-5.1098414742092313E-3</v>
      </c>
      <c r="F2145" s="25"/>
      <c r="G2145" s="15"/>
      <c r="H2145" s="11"/>
    </row>
    <row r="2146" spans="1:8" x14ac:dyDescent="0.2">
      <c r="A2146" s="16">
        <v>43395</v>
      </c>
      <c r="B2146" s="41">
        <v>2.4527999999999999</v>
      </c>
      <c r="C2146" s="134">
        <f t="shared" si="33"/>
        <v>-8.0478828810612857E-3</v>
      </c>
      <c r="F2146" s="9"/>
      <c r="G2146" s="15"/>
      <c r="H2146" s="11"/>
    </row>
    <row r="2147" spans="1:8" x14ac:dyDescent="0.2">
      <c r="A2147" s="16">
        <v>43396</v>
      </c>
      <c r="B2147" s="41">
        <v>2.4298999999999999</v>
      </c>
      <c r="C2147" s="134">
        <f t="shared" si="33"/>
        <v>-9.3362687540768929E-3</v>
      </c>
      <c r="F2147" s="9"/>
      <c r="G2147" s="15"/>
      <c r="H2147" s="11"/>
    </row>
    <row r="2148" spans="1:8" x14ac:dyDescent="0.2">
      <c r="A2148" s="16">
        <v>43397</v>
      </c>
      <c r="B2148" s="41">
        <v>2.4102000000000001</v>
      </c>
      <c r="C2148" s="134">
        <f t="shared" si="33"/>
        <v>-8.1073295197332529E-3</v>
      </c>
      <c r="D2148" s="86"/>
      <c r="F2148" s="9"/>
      <c r="G2148" s="15"/>
      <c r="H2148" s="11"/>
    </row>
    <row r="2149" spans="1:8" x14ac:dyDescent="0.2">
      <c r="A2149" s="16">
        <v>43398</v>
      </c>
      <c r="B2149" s="41">
        <v>2.399</v>
      </c>
      <c r="C2149" s="134">
        <f t="shared" si="33"/>
        <v>-4.6469172682764848E-3</v>
      </c>
      <c r="F2149" s="9"/>
      <c r="G2149" s="15"/>
      <c r="H2149" s="11"/>
    </row>
    <row r="2150" spans="1:8" x14ac:dyDescent="0.2">
      <c r="A2150" s="16">
        <v>43399</v>
      </c>
      <c r="B2150" s="41">
        <v>2.3820999999999999</v>
      </c>
      <c r="C2150" s="134">
        <f t="shared" si="33"/>
        <v>-7.0446019174656982E-3</v>
      </c>
      <c r="F2150" s="9"/>
      <c r="G2150" s="15"/>
      <c r="H2150" s="11"/>
    </row>
    <row r="2151" spans="1:8" x14ac:dyDescent="0.2">
      <c r="A2151" s="16">
        <v>43402</v>
      </c>
      <c r="B2151" s="41">
        <v>2.3595000000000002</v>
      </c>
      <c r="C2151" s="134">
        <f t="shared" si="33"/>
        <v>-9.4874270601569277E-3</v>
      </c>
      <c r="F2151" s="9"/>
      <c r="G2151" s="15"/>
      <c r="H2151" s="11"/>
    </row>
    <row r="2152" spans="1:8" x14ac:dyDescent="0.2">
      <c r="A2152" s="16">
        <v>43403</v>
      </c>
      <c r="B2152" s="41">
        <v>2.3521999999999998</v>
      </c>
      <c r="C2152" s="134">
        <f t="shared" si="33"/>
        <v>-3.0938758211487283E-3</v>
      </c>
      <c r="F2152" s="9"/>
      <c r="G2152" s="15"/>
      <c r="H2152" s="11"/>
    </row>
    <row r="2153" spans="1:8" x14ac:dyDescent="0.2">
      <c r="A2153" s="16">
        <v>43404</v>
      </c>
      <c r="B2153" s="41">
        <v>2.3125</v>
      </c>
      <c r="C2153" s="134">
        <f t="shared" si="33"/>
        <v>-1.6877816512201327E-2</v>
      </c>
      <c r="F2153" s="9"/>
      <c r="G2153" s="15"/>
      <c r="H2153" s="11"/>
    </row>
    <row r="2154" spans="1:8" x14ac:dyDescent="0.2">
      <c r="A2154" s="16">
        <v>43405</v>
      </c>
      <c r="B2154" s="41">
        <v>2.3006000000000002</v>
      </c>
      <c r="C2154" s="134">
        <f t="shared" si="33"/>
        <v>-5.1459459459458623E-3</v>
      </c>
      <c r="F2154" s="9"/>
      <c r="G2154" s="15"/>
      <c r="H2154" s="11"/>
    </row>
    <row r="2155" spans="1:8" x14ac:dyDescent="0.2">
      <c r="A2155" s="16">
        <v>43409</v>
      </c>
      <c r="B2155" s="41">
        <v>2.2665000000000002</v>
      </c>
      <c r="C2155" s="134">
        <f t="shared" si="33"/>
        <v>-1.4822220290359067E-2</v>
      </c>
      <c r="F2155" s="9"/>
      <c r="G2155" s="15"/>
      <c r="H2155" s="11"/>
    </row>
    <row r="2156" spans="1:8" x14ac:dyDescent="0.2">
      <c r="A2156" s="16">
        <v>43410</v>
      </c>
      <c r="B2156" s="41">
        <v>2.2551000000000001</v>
      </c>
      <c r="C2156" s="134">
        <f t="shared" si="33"/>
        <v>-5.0297816015884012E-3</v>
      </c>
      <c r="F2156" s="9"/>
      <c r="G2156" s="15"/>
      <c r="H2156" s="11"/>
    </row>
    <row r="2157" spans="1:8" x14ac:dyDescent="0.2">
      <c r="A2157" s="16">
        <v>43411</v>
      </c>
      <c r="B2157" s="41">
        <v>2.2277999999999998</v>
      </c>
      <c r="C2157" s="134">
        <f t="shared" si="33"/>
        <v>-1.210589330850087E-2</v>
      </c>
      <c r="F2157" s="9"/>
      <c r="G2157" s="15"/>
      <c r="H2157" s="11"/>
    </row>
    <row r="2158" spans="1:8" x14ac:dyDescent="0.2">
      <c r="A2158" s="16">
        <v>43412</v>
      </c>
      <c r="B2158" s="41">
        <v>2.2174999999999998</v>
      </c>
      <c r="C2158" s="134">
        <f t="shared" si="33"/>
        <v>-4.6233952778526044E-3</v>
      </c>
      <c r="F2158" s="9"/>
      <c r="G2158" s="15"/>
      <c r="H2158" s="11"/>
    </row>
    <row r="2159" spans="1:8" x14ac:dyDescent="0.2">
      <c r="A2159" s="16">
        <v>43413</v>
      </c>
      <c r="B2159" s="41">
        <v>2.1768000000000001</v>
      </c>
      <c r="C2159" s="134">
        <f t="shared" si="33"/>
        <v>-1.8354002254791335E-2</v>
      </c>
      <c r="F2159" s="9"/>
      <c r="G2159" s="15"/>
      <c r="H2159" s="11"/>
    </row>
    <row r="2160" spans="1:8" x14ac:dyDescent="0.2">
      <c r="A2160" s="16">
        <v>43416</v>
      </c>
      <c r="B2160" s="41">
        <v>2.1444000000000001</v>
      </c>
      <c r="C2160" s="134">
        <f t="shared" si="33"/>
        <v>-1.4884233737596508E-2</v>
      </c>
      <c r="F2160" s="9"/>
      <c r="G2160" s="15"/>
      <c r="H2160" s="11"/>
    </row>
    <row r="2161" spans="1:8" x14ac:dyDescent="0.2">
      <c r="A2161" s="16">
        <v>43417</v>
      </c>
      <c r="B2161" s="41">
        <v>2.1269</v>
      </c>
      <c r="C2161" s="134">
        <f t="shared" si="33"/>
        <v>-8.16079089722066E-3</v>
      </c>
      <c r="F2161" s="9"/>
      <c r="G2161" s="15"/>
      <c r="H2161" s="11"/>
    </row>
    <row r="2162" spans="1:8" x14ac:dyDescent="0.2">
      <c r="A2162" s="16">
        <v>43418</v>
      </c>
      <c r="B2162" s="41">
        <v>2.1166</v>
      </c>
      <c r="C2162" s="134">
        <f t="shared" si="33"/>
        <v>-4.8427288542008951E-3</v>
      </c>
      <c r="F2162" s="9"/>
      <c r="G2162" s="15"/>
      <c r="H2162" s="11"/>
    </row>
    <row r="2163" spans="1:8" x14ac:dyDescent="0.2">
      <c r="A2163" s="16">
        <v>43420</v>
      </c>
      <c r="B2163" s="41">
        <v>2.0779999999999998</v>
      </c>
      <c r="C2163" s="134">
        <f t="shared" si="33"/>
        <v>-1.8236794859680661E-2</v>
      </c>
      <c r="F2163" s="9"/>
      <c r="G2163" s="15"/>
      <c r="H2163" s="11"/>
    </row>
    <row r="2164" spans="1:8" x14ac:dyDescent="0.2">
      <c r="A2164" s="16">
        <v>43423</v>
      </c>
      <c r="B2164" s="41">
        <v>2.0716000000000001</v>
      </c>
      <c r="C2164" s="134">
        <f t="shared" si="33"/>
        <v>-3.0798845043309431E-3</v>
      </c>
      <c r="F2164" s="9"/>
      <c r="G2164" s="15"/>
      <c r="H2164" s="11"/>
    </row>
    <row r="2165" spans="1:8" x14ac:dyDescent="0.2">
      <c r="A2165" s="16">
        <v>43424</v>
      </c>
      <c r="B2165" s="41">
        <v>2.0636000000000001</v>
      </c>
      <c r="C2165" s="134">
        <f t="shared" si="33"/>
        <v>-3.8617493724657503E-3</v>
      </c>
      <c r="F2165" s="9"/>
      <c r="G2165" s="15"/>
      <c r="H2165" s="11"/>
    </row>
    <row r="2166" spans="1:8" x14ac:dyDescent="0.2">
      <c r="A2166" s="16">
        <v>43425</v>
      </c>
      <c r="B2166" s="41">
        <v>2.0476000000000001</v>
      </c>
      <c r="C2166" s="134">
        <f t="shared" si="33"/>
        <v>-7.7534405892615288E-3</v>
      </c>
      <c r="F2166" s="9"/>
      <c r="G2166" s="15"/>
      <c r="H2166" s="11"/>
    </row>
    <row r="2167" spans="1:8" x14ac:dyDescent="0.2">
      <c r="A2167" s="16">
        <v>43426</v>
      </c>
      <c r="B2167" s="41">
        <v>2.0453000000000001</v>
      </c>
      <c r="C2167" s="134">
        <f t="shared" si="33"/>
        <v>-1.1232662629420131E-3</v>
      </c>
      <c r="F2167" s="9"/>
      <c r="G2167" s="15"/>
      <c r="H2167" s="11"/>
    </row>
    <row r="2168" spans="1:8" x14ac:dyDescent="0.2">
      <c r="A2168" s="16">
        <v>43427</v>
      </c>
      <c r="B2168" s="41">
        <v>2.0373999999999999</v>
      </c>
      <c r="C2168" s="134">
        <f t="shared" si="33"/>
        <v>-3.8625140566177496E-3</v>
      </c>
      <c r="F2168" s="9"/>
      <c r="G2168" s="15"/>
      <c r="H2168" s="11"/>
    </row>
    <row r="2169" spans="1:8" x14ac:dyDescent="0.2">
      <c r="A2169" s="16">
        <v>43430</v>
      </c>
      <c r="B2169" s="41">
        <v>2.0276999999999998</v>
      </c>
      <c r="C2169" s="134">
        <f t="shared" si="33"/>
        <v>-4.7609698635515674E-3</v>
      </c>
      <c r="F2169" s="9"/>
      <c r="G2169" s="15"/>
      <c r="H2169" s="11"/>
    </row>
    <row r="2170" spans="1:8" x14ac:dyDescent="0.2">
      <c r="A2170" s="16">
        <v>43431</v>
      </c>
      <c r="B2170" s="41">
        <v>2.0276999999999998</v>
      </c>
      <c r="C2170" s="134">
        <f t="shared" si="33"/>
        <v>0</v>
      </c>
      <c r="F2170" s="9"/>
      <c r="G2170" s="15"/>
      <c r="H2170" s="11"/>
    </row>
    <row r="2171" spans="1:8" x14ac:dyDescent="0.2">
      <c r="A2171" s="16">
        <v>43432</v>
      </c>
      <c r="B2171" s="41">
        <v>2.0198</v>
      </c>
      <c r="C2171" s="134">
        <f t="shared" si="33"/>
        <v>-3.8960398481037162E-3</v>
      </c>
      <c r="F2171" s="9"/>
      <c r="G2171" s="15"/>
      <c r="H2171" s="11"/>
    </row>
    <row r="2172" spans="1:8" x14ac:dyDescent="0.2">
      <c r="A2172" s="16">
        <v>43433</v>
      </c>
      <c r="B2172" s="41">
        <v>2.0015999999999998</v>
      </c>
      <c r="C2172" s="134">
        <f t="shared" si="33"/>
        <v>-9.0107931478364822E-3</v>
      </c>
      <c r="F2172" s="9"/>
      <c r="G2172" s="15"/>
      <c r="H2172" s="11"/>
    </row>
    <row r="2173" spans="1:8" x14ac:dyDescent="0.2">
      <c r="A2173" s="16">
        <v>43434</v>
      </c>
      <c r="B2173" s="41">
        <v>2.0032000000000001</v>
      </c>
      <c r="C2173" s="134">
        <f t="shared" si="33"/>
        <v>7.9936051159079646E-4</v>
      </c>
      <c r="F2173" s="9"/>
      <c r="G2173" s="15"/>
      <c r="H2173" s="11"/>
    </row>
    <row r="2174" spans="1:8" x14ac:dyDescent="0.2">
      <c r="A2174" s="16">
        <v>43437</v>
      </c>
      <c r="B2174" s="41">
        <v>2.0207000000000002</v>
      </c>
      <c r="C2174" s="134">
        <f t="shared" si="33"/>
        <v>8.7360223642172219E-3</v>
      </c>
      <c r="E2174" s="86"/>
      <c r="F2174" s="9"/>
      <c r="G2174" s="15"/>
      <c r="H2174" s="11"/>
    </row>
    <row r="2175" spans="1:8" x14ac:dyDescent="0.2">
      <c r="A2175" s="16">
        <v>43438</v>
      </c>
      <c r="B2175" s="41">
        <v>2.0124</v>
      </c>
      <c r="C2175" s="134">
        <f t="shared" si="33"/>
        <v>-4.1074875043303205E-3</v>
      </c>
      <c r="E2175" s="86"/>
      <c r="F2175" s="9"/>
      <c r="G2175" s="15"/>
      <c r="H2175" s="11"/>
    </row>
    <row r="2176" spans="1:8" x14ac:dyDescent="0.2">
      <c r="A2176" s="16">
        <v>43439</v>
      </c>
      <c r="B2176" s="41">
        <v>2.0165000000000002</v>
      </c>
      <c r="C2176" s="134">
        <f t="shared" si="33"/>
        <v>2.0373683164380818E-3</v>
      </c>
      <c r="E2176" s="86"/>
      <c r="F2176" s="9"/>
      <c r="G2176" s="15"/>
      <c r="H2176" s="11"/>
    </row>
    <row r="2177" spans="1:8" x14ac:dyDescent="0.2">
      <c r="A2177" s="16">
        <v>43440</v>
      </c>
      <c r="B2177" s="41">
        <v>2.0148999999999999</v>
      </c>
      <c r="C2177" s="134">
        <f t="shared" si="33"/>
        <v>-7.9345400446328984E-4</v>
      </c>
      <c r="E2177" s="86"/>
      <c r="F2177" s="9"/>
      <c r="G2177" s="15"/>
      <c r="H2177" s="11"/>
    </row>
    <row r="2178" spans="1:8" x14ac:dyDescent="0.2">
      <c r="A2178" s="16">
        <v>43441</v>
      </c>
      <c r="B2178" s="41">
        <v>2.0171999999999999</v>
      </c>
      <c r="C2178" s="134">
        <f t="shared" si="33"/>
        <v>1.1414958558737531E-3</v>
      </c>
      <c r="E2178" s="86"/>
      <c r="F2178" s="87"/>
      <c r="G2178" s="15"/>
      <c r="H2178" s="11"/>
    </row>
    <row r="2179" spans="1:8" x14ac:dyDescent="0.2">
      <c r="A2179" s="16">
        <v>43444</v>
      </c>
      <c r="B2179" s="41">
        <v>2.0286</v>
      </c>
      <c r="C2179" s="134">
        <f t="shared" si="33"/>
        <v>5.6513979773944456E-3</v>
      </c>
      <c r="F2179" s="9"/>
      <c r="G2179" s="15"/>
      <c r="H2179" s="11"/>
    </row>
    <row r="2180" spans="1:8" x14ac:dyDescent="0.2">
      <c r="A2180" s="16">
        <v>43445</v>
      </c>
      <c r="B2180" s="41">
        <v>2.0407000000000002</v>
      </c>
      <c r="C2180" s="134">
        <f t="shared" si="33"/>
        <v>5.9647047224689054E-3</v>
      </c>
      <c r="E2180" s="91"/>
      <c r="F2180" s="9"/>
      <c r="G2180" s="15"/>
      <c r="H2180" s="11"/>
    </row>
    <row r="2181" spans="1:8" x14ac:dyDescent="0.2">
      <c r="A2181" s="16">
        <v>43446</v>
      </c>
      <c r="B2181" s="41">
        <v>2.0689000000000002</v>
      </c>
      <c r="C2181" s="134">
        <f t="shared" si="33"/>
        <v>1.3818787670897281E-2</v>
      </c>
      <c r="F2181" s="9"/>
      <c r="G2181" s="15"/>
      <c r="H2181" s="11"/>
    </row>
    <row r="2182" spans="1:8" x14ac:dyDescent="0.2">
      <c r="A2182" s="16">
        <v>43447</v>
      </c>
      <c r="B2182" s="41">
        <v>2.0749</v>
      </c>
      <c r="C2182" s="134">
        <f t="shared" si="33"/>
        <v>2.900091836241403E-3</v>
      </c>
      <c r="F2182" s="9"/>
      <c r="G2182" s="15"/>
      <c r="H2182" s="11"/>
    </row>
    <row r="2183" spans="1:8" x14ac:dyDescent="0.2">
      <c r="A2183" s="16">
        <v>43448</v>
      </c>
      <c r="B2183" s="41">
        <v>2.0951</v>
      </c>
      <c r="C2183" s="134">
        <f t="shared" ref="C2183:C2246" si="34">B2183/B2182 - 1</f>
        <v>9.7354089353702822E-3</v>
      </c>
      <c r="F2183" s="9"/>
      <c r="G2183" s="15"/>
      <c r="H2183" s="11"/>
    </row>
    <row r="2184" spans="1:8" x14ac:dyDescent="0.2">
      <c r="A2184" s="16">
        <v>43451</v>
      </c>
      <c r="B2184" s="41">
        <v>2.1316000000000002</v>
      </c>
      <c r="C2184" s="134">
        <f t="shared" si="34"/>
        <v>1.7421602787456525E-2</v>
      </c>
      <c r="F2184" s="9"/>
      <c r="G2184" s="15"/>
      <c r="H2184" s="11"/>
    </row>
    <row r="2185" spans="1:8" x14ac:dyDescent="0.2">
      <c r="A2185" s="16">
        <v>43452</v>
      </c>
      <c r="B2185" s="41">
        <v>2.1619999999999999</v>
      </c>
      <c r="C2185" s="134">
        <f t="shared" si="34"/>
        <v>1.4261587539875942E-2</v>
      </c>
      <c r="F2185" s="9"/>
      <c r="G2185" s="15"/>
      <c r="H2185" s="11"/>
    </row>
    <row r="2186" spans="1:8" x14ac:dyDescent="0.2">
      <c r="A2186" s="16">
        <v>43453</v>
      </c>
      <c r="B2186" s="41">
        <v>2.1913999999999998</v>
      </c>
      <c r="C2186" s="134">
        <f t="shared" si="34"/>
        <v>1.3598519888991634E-2</v>
      </c>
      <c r="F2186" s="9"/>
      <c r="G2186" s="15"/>
      <c r="H2186" s="11"/>
    </row>
    <row r="2187" spans="1:8" x14ac:dyDescent="0.2">
      <c r="A2187" s="16">
        <v>43454</v>
      </c>
      <c r="B2187" s="41">
        <v>2.1974999999999998</v>
      </c>
      <c r="C2187" s="134">
        <f t="shared" si="34"/>
        <v>2.7836086520032222E-3</v>
      </c>
      <c r="F2187" s="9"/>
      <c r="G2187" s="15"/>
      <c r="H2187" s="11"/>
    </row>
    <row r="2188" spans="1:8" x14ac:dyDescent="0.2">
      <c r="A2188" s="16">
        <v>43455</v>
      </c>
      <c r="B2188" s="41">
        <v>2.2202999999999999</v>
      </c>
      <c r="C2188" s="134">
        <f t="shared" si="34"/>
        <v>1.0375426621160422E-2</v>
      </c>
      <c r="F2188" s="9"/>
      <c r="G2188" s="9"/>
      <c r="H2188" s="11"/>
    </row>
    <row r="2189" spans="1:8" x14ac:dyDescent="0.2">
      <c r="A2189" s="16">
        <v>43460</v>
      </c>
      <c r="B2189" s="41">
        <v>2.2330999999999999</v>
      </c>
      <c r="C2189" s="134">
        <f t="shared" si="34"/>
        <v>5.7649867135072252E-3</v>
      </c>
      <c r="D2189" s="15"/>
      <c r="E2189" s="94"/>
      <c r="F2189" s="9"/>
      <c r="G2189" s="9"/>
      <c r="H2189" s="11"/>
    </row>
    <row r="2190" spans="1:8" x14ac:dyDescent="0.2">
      <c r="A2190" s="16">
        <v>43461</v>
      </c>
      <c r="B2190" s="41">
        <v>2.2528999999999999</v>
      </c>
      <c r="C2190" s="134">
        <f t="shared" si="34"/>
        <v>8.8665980027764491E-3</v>
      </c>
      <c r="E2190" s="94"/>
      <c r="F2190" s="9"/>
      <c r="G2190" s="9"/>
      <c r="H2190" s="11"/>
    </row>
    <row r="2191" spans="1:8" x14ac:dyDescent="0.2">
      <c r="A2191" s="16">
        <v>43462</v>
      </c>
      <c r="B2191" s="41">
        <v>2.2873000000000001</v>
      </c>
      <c r="C2191" s="134">
        <f t="shared" si="34"/>
        <v>1.5269208575613646E-2</v>
      </c>
      <c r="D2191" s="15"/>
      <c r="E2191" s="94"/>
      <c r="F2191" s="9"/>
      <c r="G2191" s="9"/>
      <c r="H2191" s="11"/>
    </row>
    <row r="2192" spans="1:8" x14ac:dyDescent="0.2">
      <c r="A2192" s="16">
        <v>43467</v>
      </c>
      <c r="B2192" s="41">
        <v>2.3248000000000002</v>
      </c>
      <c r="C2192" s="134">
        <f t="shared" si="34"/>
        <v>1.6394876054736995E-2</v>
      </c>
      <c r="D2192" s="15"/>
      <c r="E2192" s="94"/>
      <c r="F2192" s="9"/>
      <c r="G2192" s="9"/>
      <c r="H2192" s="11"/>
    </row>
    <row r="2193" spans="1:8" x14ac:dyDescent="0.2">
      <c r="A2193" s="16">
        <v>43468</v>
      </c>
      <c r="B2193" s="41">
        <v>2.3681000000000001</v>
      </c>
      <c r="C2193" s="134">
        <f t="shared" si="34"/>
        <v>1.8625258086717E-2</v>
      </c>
      <c r="E2193" s="94"/>
      <c r="F2193" s="9"/>
      <c r="G2193" s="9"/>
      <c r="H2193" s="11"/>
    </row>
    <row r="2194" spans="1:8" x14ac:dyDescent="0.2">
      <c r="A2194" s="16">
        <v>43469</v>
      </c>
      <c r="B2194" s="41">
        <v>2.38</v>
      </c>
      <c r="C2194" s="134">
        <f t="shared" si="34"/>
        <v>5.0251256281406143E-3</v>
      </c>
      <c r="E2194" s="94"/>
      <c r="F2194" s="9"/>
      <c r="G2194" s="9"/>
      <c r="H2194" s="11"/>
    </row>
    <row r="2195" spans="1:8" x14ac:dyDescent="0.2">
      <c r="A2195" s="16">
        <v>43472</v>
      </c>
      <c r="B2195" s="41">
        <v>2.4037999999999999</v>
      </c>
      <c r="C2195" s="134">
        <f t="shared" si="34"/>
        <v>1.0000000000000009E-2</v>
      </c>
      <c r="E2195" s="94"/>
      <c r="F2195" s="9"/>
      <c r="G2195" s="9"/>
      <c r="H2195" s="11"/>
    </row>
    <row r="2196" spans="1:8" x14ac:dyDescent="0.2">
      <c r="A2196" s="16">
        <v>43473</v>
      </c>
      <c r="B2196" s="41">
        <v>2.407</v>
      </c>
      <c r="C2196" s="134">
        <f t="shared" si="34"/>
        <v>1.331225559530802E-3</v>
      </c>
      <c r="E2196" s="95"/>
      <c r="F2196" s="79"/>
      <c r="G2196" s="9"/>
      <c r="H2196" s="11"/>
    </row>
    <row r="2197" spans="1:8" x14ac:dyDescent="0.2">
      <c r="A2197" s="16">
        <v>43474</v>
      </c>
      <c r="B2197" s="41">
        <v>2.3986000000000001</v>
      </c>
      <c r="C2197" s="134">
        <f t="shared" si="34"/>
        <v>-3.489821354383027E-3</v>
      </c>
      <c r="E2197" s="96"/>
      <c r="G2197" s="9"/>
      <c r="H2197" s="11"/>
    </row>
    <row r="2198" spans="1:8" x14ac:dyDescent="0.2">
      <c r="A2198" s="16">
        <v>43475</v>
      </c>
      <c r="B2198" s="41">
        <v>2.4211</v>
      </c>
      <c r="C2198" s="134">
        <f t="shared" si="34"/>
        <v>9.3804719419661176E-3</v>
      </c>
      <c r="F2198" s="9"/>
      <c r="G2198" s="9"/>
      <c r="H2198" s="11"/>
    </row>
    <row r="2199" spans="1:8" x14ac:dyDescent="0.2">
      <c r="A2199" s="16">
        <v>43476</v>
      </c>
      <c r="B2199" s="41">
        <v>2.4432999999999998</v>
      </c>
      <c r="C2199" s="134">
        <f t="shared" si="34"/>
        <v>9.1693858163643949E-3</v>
      </c>
      <c r="F2199" s="9"/>
      <c r="G2199" s="9"/>
      <c r="H2199" s="11"/>
    </row>
    <row r="2200" spans="1:8" x14ac:dyDescent="0.2">
      <c r="A2200" s="16">
        <v>43479</v>
      </c>
      <c r="B2200" s="41">
        <v>2.4449000000000001</v>
      </c>
      <c r="C2200" s="134">
        <f t="shared" si="34"/>
        <v>6.5485204436632749E-4</v>
      </c>
      <c r="F2200" s="9"/>
      <c r="G2200" s="9"/>
      <c r="H2200" s="11"/>
    </row>
    <row r="2201" spans="1:8" x14ac:dyDescent="0.2">
      <c r="A2201" s="16">
        <v>43480</v>
      </c>
      <c r="B2201" s="41">
        <v>2.4552</v>
      </c>
      <c r="C2201" s="134">
        <f t="shared" si="34"/>
        <v>4.2128512413595054E-3</v>
      </c>
      <c r="F2201" s="9"/>
      <c r="G2201" s="9"/>
      <c r="H2201" s="11"/>
    </row>
    <row r="2202" spans="1:8" x14ac:dyDescent="0.2">
      <c r="A2202" s="16">
        <v>43481</v>
      </c>
      <c r="B2202" s="41">
        <v>2.4466999999999999</v>
      </c>
      <c r="C2202" s="134">
        <f t="shared" si="34"/>
        <v>-3.4620397523623669E-3</v>
      </c>
      <c r="F2202" s="9"/>
      <c r="G2202" s="9"/>
      <c r="H2202" s="11"/>
    </row>
    <row r="2203" spans="1:8" x14ac:dyDescent="0.2">
      <c r="A2203" s="16">
        <v>43482</v>
      </c>
      <c r="B2203" s="41">
        <v>2.4624999999999999</v>
      </c>
      <c r="C2203" s="134">
        <f t="shared" si="34"/>
        <v>6.4576776883149556E-3</v>
      </c>
      <c r="F2203" s="9"/>
      <c r="G2203" s="9"/>
      <c r="H2203" s="11"/>
    </row>
    <row r="2204" spans="1:8" x14ac:dyDescent="0.2">
      <c r="A2204" s="16">
        <v>43483</v>
      </c>
      <c r="B2204" s="41">
        <v>2.4704999999999999</v>
      </c>
      <c r="C2204" s="134">
        <f t="shared" si="34"/>
        <v>3.2487309644670948E-3</v>
      </c>
      <c r="F2204" s="9"/>
      <c r="G2204" s="9"/>
      <c r="H2204" s="11"/>
    </row>
    <row r="2205" spans="1:8" x14ac:dyDescent="0.2">
      <c r="A2205" s="16">
        <v>43486</v>
      </c>
      <c r="B2205" s="41">
        <v>2.4489999999999998</v>
      </c>
      <c r="C2205" s="134">
        <f t="shared" si="34"/>
        <v>-8.7026917628010292E-3</v>
      </c>
      <c r="F2205" s="9"/>
      <c r="G2205" s="9"/>
      <c r="H2205" s="11"/>
    </row>
    <row r="2206" spans="1:8" x14ac:dyDescent="0.2">
      <c r="A2206" s="16">
        <v>43487</v>
      </c>
      <c r="B2206" s="41">
        <v>2.4550000000000001</v>
      </c>
      <c r="C2206" s="134">
        <f t="shared" si="34"/>
        <v>2.4499795835035698E-3</v>
      </c>
      <c r="F2206" s="9"/>
      <c r="G2206" s="9"/>
      <c r="H2206" s="11"/>
    </row>
    <row r="2207" spans="1:8" x14ac:dyDescent="0.2">
      <c r="A2207" s="16">
        <v>43488</v>
      </c>
      <c r="B2207" s="41">
        <v>2.4565000000000001</v>
      </c>
      <c r="C2207" s="134">
        <f t="shared" si="34"/>
        <v>6.1099796334018741E-4</v>
      </c>
      <c r="F2207" s="9"/>
      <c r="G2207" s="9"/>
      <c r="H2207" s="11"/>
    </row>
    <row r="2208" spans="1:8" x14ac:dyDescent="0.2">
      <c r="A2208" s="16">
        <v>43489</v>
      </c>
      <c r="B2208" s="41">
        <v>2.4546999999999999</v>
      </c>
      <c r="C2208" s="134">
        <f t="shared" si="34"/>
        <v>-7.3274984734383874E-4</v>
      </c>
      <c r="F2208" s="9"/>
      <c r="G2208" s="9"/>
      <c r="H2208" s="11"/>
    </row>
    <row r="2209" spans="1:8" x14ac:dyDescent="0.2">
      <c r="A2209" s="16">
        <v>43490</v>
      </c>
      <c r="B2209" s="41">
        <v>2.4539</v>
      </c>
      <c r="C2209" s="134">
        <f t="shared" si="34"/>
        <v>-3.2590540595589523E-4</v>
      </c>
      <c r="F2209" s="9"/>
      <c r="G2209" s="9"/>
      <c r="H2209" s="11"/>
    </row>
    <row r="2210" spans="1:8" x14ac:dyDescent="0.2">
      <c r="A2210" s="16">
        <v>43493</v>
      </c>
      <c r="B2210" s="41">
        <v>2.4375</v>
      </c>
      <c r="C2210" s="134">
        <f t="shared" si="34"/>
        <v>-6.6832389257915903E-3</v>
      </c>
      <c r="F2210" s="9"/>
      <c r="G2210" s="9"/>
      <c r="H2210" s="11"/>
    </row>
    <row r="2211" spans="1:8" x14ac:dyDescent="0.2">
      <c r="A2211" s="16">
        <v>43494</v>
      </c>
      <c r="B2211" s="41">
        <v>2.4352999999999998</v>
      </c>
      <c r="C2211" s="134">
        <f t="shared" si="34"/>
        <v>-9.0256410256417396E-4</v>
      </c>
      <c r="F2211" s="9"/>
      <c r="G2211" s="9"/>
      <c r="H2211" s="11"/>
    </row>
    <row r="2212" spans="1:8" x14ac:dyDescent="0.2">
      <c r="A2212" s="16">
        <v>43495</v>
      </c>
      <c r="B2212" s="41">
        <v>2.4211999999999998</v>
      </c>
      <c r="C2212" s="134">
        <f t="shared" si="34"/>
        <v>-5.7898410873403749E-3</v>
      </c>
      <c r="F2212" s="9"/>
      <c r="G2212" s="9"/>
      <c r="H2212" s="11"/>
    </row>
    <row r="2213" spans="1:8" x14ac:dyDescent="0.2">
      <c r="A2213" s="16">
        <v>43496</v>
      </c>
      <c r="B2213" s="41">
        <v>2.4022999999999999</v>
      </c>
      <c r="C2213" s="134">
        <f t="shared" si="34"/>
        <v>-7.8060465884685071E-3</v>
      </c>
      <c r="F2213" s="9"/>
      <c r="G2213" s="9"/>
      <c r="H2213" s="11"/>
    </row>
    <row r="2214" spans="1:8" x14ac:dyDescent="0.2">
      <c r="A2214" s="16">
        <v>43497</v>
      </c>
      <c r="B2214" s="41">
        <v>2.3997999999999999</v>
      </c>
      <c r="C2214" s="134">
        <f t="shared" si="34"/>
        <v>-1.0406693585314208E-3</v>
      </c>
      <c r="F2214" s="9"/>
      <c r="G2214" s="9"/>
      <c r="H2214" s="11"/>
    </row>
    <row r="2215" spans="1:8" x14ac:dyDescent="0.2">
      <c r="A2215" s="16">
        <v>43500</v>
      </c>
      <c r="B2215" s="41">
        <v>2.4188999999999998</v>
      </c>
      <c r="C2215" s="134">
        <f t="shared" si="34"/>
        <v>7.9589965830484388E-3</v>
      </c>
      <c r="F2215" s="9"/>
      <c r="G2215" s="9"/>
      <c r="H2215" s="11"/>
    </row>
    <row r="2216" spans="1:8" x14ac:dyDescent="0.2">
      <c r="A2216" s="16">
        <v>43501</v>
      </c>
      <c r="B2216" s="41">
        <v>2.4266999999999999</v>
      </c>
      <c r="C2216" s="134">
        <f t="shared" si="34"/>
        <v>3.2246062259704278E-3</v>
      </c>
      <c r="F2216" s="9"/>
      <c r="G2216" s="9"/>
      <c r="H2216" s="11"/>
    </row>
    <row r="2217" spans="1:8" x14ac:dyDescent="0.2">
      <c r="A2217" s="16">
        <v>43502</v>
      </c>
      <c r="B2217" s="41">
        <v>2.4336000000000002</v>
      </c>
      <c r="C2217" s="134">
        <f t="shared" si="34"/>
        <v>2.8433675361603239E-3</v>
      </c>
      <c r="F2217" s="9"/>
      <c r="G2217" s="9"/>
      <c r="H2217" s="11"/>
    </row>
    <row r="2218" spans="1:8" x14ac:dyDescent="0.2">
      <c r="A2218" s="16">
        <v>43503</v>
      </c>
      <c r="B2218" s="41">
        <v>2.4352999999999998</v>
      </c>
      <c r="C2218" s="134">
        <f t="shared" si="34"/>
        <v>6.9855358316872618E-4</v>
      </c>
      <c r="F2218" s="9"/>
      <c r="G2218" s="9"/>
      <c r="H2218" s="11"/>
    </row>
    <row r="2219" spans="1:8" x14ac:dyDescent="0.2">
      <c r="A2219" s="16">
        <v>43504</v>
      </c>
      <c r="B2219" s="41">
        <v>2.4352999999999998</v>
      </c>
      <c r="C2219" s="134">
        <f t="shared" si="34"/>
        <v>0</v>
      </c>
      <c r="F2219" s="9"/>
      <c r="G2219" s="9"/>
      <c r="H2219" s="11"/>
    </row>
    <row r="2220" spans="1:8" x14ac:dyDescent="0.2">
      <c r="A2220" s="16">
        <v>43507</v>
      </c>
      <c r="B2220" s="41">
        <v>2.4405000000000001</v>
      </c>
      <c r="C2220" s="134">
        <f t="shared" si="34"/>
        <v>2.1352605428490712E-3</v>
      </c>
      <c r="F2220" s="9"/>
      <c r="G2220" s="9"/>
      <c r="H2220" s="11"/>
    </row>
    <row r="2221" spans="1:8" x14ac:dyDescent="0.2">
      <c r="A2221" s="16">
        <v>43508</v>
      </c>
      <c r="B2221" s="41">
        <v>2.4388000000000001</v>
      </c>
      <c r="C2221" s="134">
        <f t="shared" si="34"/>
        <v>-6.9657856996518941E-4</v>
      </c>
      <c r="F2221" s="9"/>
      <c r="G2221" s="9"/>
      <c r="H2221" s="11"/>
    </row>
    <row r="2222" spans="1:8" x14ac:dyDescent="0.2">
      <c r="A2222" s="16">
        <v>43509</v>
      </c>
      <c r="B2222" s="41">
        <v>2.4354</v>
      </c>
      <c r="C2222" s="134">
        <f t="shared" si="34"/>
        <v>-1.3941282597998983E-3</v>
      </c>
      <c r="F2222" s="9"/>
      <c r="G2222" s="9"/>
      <c r="H2222" s="11"/>
    </row>
    <row r="2223" spans="1:8" x14ac:dyDescent="0.2">
      <c r="A2223" s="16">
        <v>43510</v>
      </c>
      <c r="B2223" s="41">
        <v>2.4319000000000002</v>
      </c>
      <c r="C2223" s="134">
        <f t="shared" si="34"/>
        <v>-1.4371355834770227E-3</v>
      </c>
      <c r="F2223" s="9"/>
      <c r="G2223" s="9"/>
      <c r="H2223" s="11"/>
    </row>
    <row r="2224" spans="1:8" x14ac:dyDescent="0.2">
      <c r="A2224" s="16">
        <v>43511</v>
      </c>
      <c r="B2224" s="41">
        <v>2.4319000000000002</v>
      </c>
      <c r="C2224" s="134">
        <f t="shared" si="34"/>
        <v>0</v>
      </c>
      <c r="F2224" s="9"/>
      <c r="G2224" s="9"/>
      <c r="H2224" s="11"/>
    </row>
    <row r="2225" spans="1:8" x14ac:dyDescent="0.2">
      <c r="A2225" s="16">
        <v>43514</v>
      </c>
      <c r="B2225" s="41">
        <v>2.4310999999999998</v>
      </c>
      <c r="C2225" s="134">
        <f t="shared" si="34"/>
        <v>-3.2896089477374435E-4</v>
      </c>
      <c r="F2225" s="9"/>
      <c r="G2225" s="9"/>
      <c r="H2225" s="11"/>
    </row>
    <row r="2226" spans="1:8" x14ac:dyDescent="0.2">
      <c r="A2226" s="16">
        <v>43515</v>
      </c>
      <c r="B2226" s="41">
        <v>2.4285000000000001</v>
      </c>
      <c r="C2226" s="134">
        <f t="shared" si="34"/>
        <v>-1.0694747233761515E-3</v>
      </c>
      <c r="F2226" s="9"/>
      <c r="G2226" s="9"/>
      <c r="H2226" s="11"/>
    </row>
    <row r="2227" spans="1:8" x14ac:dyDescent="0.2">
      <c r="A2227" s="16">
        <v>43516</v>
      </c>
      <c r="B2227" s="41">
        <v>2.4354</v>
      </c>
      <c r="C2227" s="134">
        <f t="shared" si="34"/>
        <v>2.8412600370599783E-3</v>
      </c>
      <c r="F2227" s="9"/>
      <c r="G2227" s="9"/>
      <c r="H2227" s="11"/>
    </row>
    <row r="2228" spans="1:8" x14ac:dyDescent="0.2">
      <c r="A2228" s="16">
        <v>43517</v>
      </c>
      <c r="B2228" s="41">
        <v>2.4224999999999999</v>
      </c>
      <c r="C2228" s="134">
        <f t="shared" si="34"/>
        <v>-5.2968711505297916E-3</v>
      </c>
      <c r="F2228" s="9"/>
      <c r="G2228" s="9"/>
      <c r="H2228" s="11"/>
    </row>
    <row r="2229" spans="1:8" x14ac:dyDescent="0.2">
      <c r="A2229" s="16">
        <v>43518</v>
      </c>
      <c r="B2229" s="41">
        <v>2.4241999999999999</v>
      </c>
      <c r="C2229" s="134">
        <f t="shared" si="34"/>
        <v>7.0175438596487005E-4</v>
      </c>
      <c r="F2229" s="9"/>
      <c r="G2229" s="9"/>
      <c r="H2229" s="11"/>
    </row>
    <row r="2230" spans="1:8" x14ac:dyDescent="0.2">
      <c r="A2230" s="16">
        <v>43521</v>
      </c>
      <c r="B2230" s="41">
        <v>2.4251</v>
      </c>
      <c r="C2230" s="134">
        <f t="shared" si="34"/>
        <v>3.7125649698865892E-4</v>
      </c>
      <c r="F2230" s="9"/>
      <c r="G2230" s="9"/>
      <c r="H2230" s="11"/>
    </row>
    <row r="2231" spans="1:8" x14ac:dyDescent="0.2">
      <c r="A2231" s="16">
        <v>43522</v>
      </c>
      <c r="B2231" s="41">
        <v>2.4361999999999999</v>
      </c>
      <c r="C2231" s="134">
        <f t="shared" si="34"/>
        <v>4.5771308399653599E-3</v>
      </c>
      <c r="F2231" s="9"/>
      <c r="G2231" s="9"/>
      <c r="H2231" s="11"/>
    </row>
    <row r="2232" spans="1:8" x14ac:dyDescent="0.2">
      <c r="A2232" s="16">
        <v>43523</v>
      </c>
      <c r="B2232" s="41">
        <v>2.4405000000000001</v>
      </c>
      <c r="C2232" s="134">
        <f t="shared" si="34"/>
        <v>1.7650439208605206E-3</v>
      </c>
      <c r="F2232" s="9"/>
      <c r="G2232" s="9"/>
      <c r="H2232" s="11"/>
    </row>
    <row r="2233" spans="1:8" x14ac:dyDescent="0.2">
      <c r="A2233" s="16">
        <v>43524</v>
      </c>
      <c r="B2233" s="41">
        <v>2.4285000000000001</v>
      </c>
      <c r="C2233" s="134">
        <f t="shared" si="34"/>
        <v>-4.9170251997541214E-3</v>
      </c>
      <c r="F2233" s="9"/>
      <c r="G2233" s="9"/>
      <c r="H2233" s="11"/>
    </row>
    <row r="2234" spans="1:8" x14ac:dyDescent="0.2">
      <c r="A2234" s="16">
        <v>43525</v>
      </c>
      <c r="B2234" s="41">
        <v>2.4346999999999999</v>
      </c>
      <c r="C2234" s="134">
        <f t="shared" si="34"/>
        <v>2.553016265184116E-3</v>
      </c>
      <c r="F2234" s="9"/>
      <c r="G2234" s="9"/>
      <c r="H2234" s="11"/>
    </row>
    <row r="2235" spans="1:8" x14ac:dyDescent="0.2">
      <c r="A2235" s="16">
        <v>43530</v>
      </c>
      <c r="B2235" s="41">
        <v>2.4432</v>
      </c>
      <c r="C2235" s="134">
        <f t="shared" si="34"/>
        <v>3.4911898796567975E-3</v>
      </c>
      <c r="F2235" s="9"/>
      <c r="G2235" s="9"/>
      <c r="H2235" s="11"/>
    </row>
    <row r="2236" spans="1:8" x14ac:dyDescent="0.2">
      <c r="A2236" s="16">
        <v>43531</v>
      </c>
      <c r="B2236" s="41">
        <v>2.4422999999999999</v>
      </c>
      <c r="C2236" s="134">
        <f t="shared" si="34"/>
        <v>-3.6836935166995044E-4</v>
      </c>
      <c r="F2236" s="9"/>
      <c r="G2236" s="9"/>
      <c r="H2236" s="11"/>
    </row>
    <row r="2237" spans="1:8" x14ac:dyDescent="0.2">
      <c r="A2237" s="16">
        <v>43532</v>
      </c>
      <c r="B2237" s="41">
        <v>2.4346000000000001</v>
      </c>
      <c r="C2237" s="134">
        <f t="shared" si="34"/>
        <v>-3.1527658354828514E-3</v>
      </c>
      <c r="F2237" s="9"/>
      <c r="G2237" s="9"/>
      <c r="H2237" s="11"/>
    </row>
    <row r="2238" spans="1:8" x14ac:dyDescent="0.2">
      <c r="A2238" s="16">
        <v>43535</v>
      </c>
      <c r="B2238" s="41">
        <v>2.4413999999999998</v>
      </c>
      <c r="C2238" s="134">
        <f t="shared" si="34"/>
        <v>2.7930666228537238E-3</v>
      </c>
      <c r="F2238" s="9"/>
      <c r="G2238" s="9"/>
      <c r="H2238" s="11"/>
    </row>
    <row r="2239" spans="1:8" x14ac:dyDescent="0.2">
      <c r="A2239" s="16">
        <v>43536</v>
      </c>
      <c r="B2239" s="41">
        <v>2.4397000000000002</v>
      </c>
      <c r="C2239" s="134">
        <f t="shared" si="34"/>
        <v>-6.9632178258360877E-4</v>
      </c>
      <c r="F2239" s="9"/>
      <c r="G2239" s="9"/>
      <c r="H2239" s="11"/>
    </row>
    <row r="2240" spans="1:8" x14ac:dyDescent="0.2">
      <c r="A2240" s="16">
        <v>43537</v>
      </c>
      <c r="B2240" s="41">
        <v>2.4348999999999998</v>
      </c>
      <c r="C2240" s="134">
        <f t="shared" si="34"/>
        <v>-1.9674550149609837E-3</v>
      </c>
      <c r="F2240" s="9"/>
      <c r="G2240" s="9"/>
      <c r="H2240" s="11"/>
    </row>
    <row r="2241" spans="1:8" x14ac:dyDescent="0.2">
      <c r="A2241" s="16">
        <v>43538</v>
      </c>
      <c r="B2241" s="41">
        <v>2.4331999999999998</v>
      </c>
      <c r="C2241" s="134">
        <f t="shared" si="34"/>
        <v>-6.9818062343429688E-4</v>
      </c>
      <c r="F2241" s="9"/>
      <c r="G2241" s="9"/>
      <c r="H2241" s="11"/>
    </row>
    <row r="2242" spans="1:8" x14ac:dyDescent="0.2">
      <c r="A2242" s="16">
        <v>43539</v>
      </c>
      <c r="B2242" s="41">
        <v>2.4331999999999998</v>
      </c>
      <c r="C2242" s="134">
        <f t="shared" si="34"/>
        <v>0</v>
      </c>
      <c r="F2242" s="9"/>
      <c r="G2242" s="9"/>
      <c r="H2242" s="11"/>
    </row>
    <row r="2243" spans="1:8" x14ac:dyDescent="0.2">
      <c r="A2243" s="16">
        <v>43542</v>
      </c>
      <c r="B2243" s="41">
        <v>2.4340999999999999</v>
      </c>
      <c r="C2243" s="134">
        <f t="shared" si="34"/>
        <v>3.6988328127574022E-4</v>
      </c>
      <c r="F2243" s="9"/>
      <c r="G2243" s="9"/>
      <c r="H2243" s="11"/>
    </row>
    <row r="2244" spans="1:8" x14ac:dyDescent="0.2">
      <c r="A2244" s="16">
        <v>43543</v>
      </c>
      <c r="B2244" s="41">
        <v>2.4310999999999998</v>
      </c>
      <c r="C2244" s="134">
        <f t="shared" si="34"/>
        <v>-1.2324883940676434E-3</v>
      </c>
      <c r="F2244" s="9"/>
      <c r="G2244" s="9"/>
      <c r="H2244" s="11"/>
    </row>
    <row r="2245" spans="1:8" x14ac:dyDescent="0.2">
      <c r="A2245" s="16">
        <v>43544</v>
      </c>
      <c r="B2245" s="41">
        <v>2.4241999999999999</v>
      </c>
      <c r="C2245" s="134">
        <f t="shared" si="34"/>
        <v>-2.8382213812676582E-3</v>
      </c>
      <c r="F2245" s="9"/>
      <c r="G2245" s="9"/>
      <c r="H2245" s="11"/>
    </row>
    <row r="2246" spans="1:8" x14ac:dyDescent="0.2">
      <c r="A2246" s="16">
        <v>43545</v>
      </c>
      <c r="B2246" s="41">
        <v>2.4234</v>
      </c>
      <c r="C2246" s="134">
        <f t="shared" si="34"/>
        <v>-3.3000577510100548E-4</v>
      </c>
      <c r="F2246" s="9"/>
      <c r="G2246" s="9"/>
      <c r="H2246" s="11"/>
    </row>
    <row r="2247" spans="1:8" x14ac:dyDescent="0.2">
      <c r="A2247" s="16">
        <v>43546</v>
      </c>
      <c r="B2247" s="41">
        <v>2.4169</v>
      </c>
      <c r="C2247" s="134">
        <f t="shared" ref="C2247:C2310" si="35">B2247/B2246 - 1</f>
        <v>-2.6821820582652034E-3</v>
      </c>
      <c r="F2247" s="9"/>
      <c r="G2247" s="9"/>
      <c r="H2247" s="11"/>
    </row>
    <row r="2248" spans="1:8" x14ac:dyDescent="0.2">
      <c r="A2248" s="16">
        <v>43549</v>
      </c>
      <c r="B2248" s="41">
        <v>2.4011</v>
      </c>
      <c r="C2248" s="134">
        <f t="shared" si="35"/>
        <v>-6.5372998469113153E-3</v>
      </c>
      <c r="F2248" s="9"/>
      <c r="G2248" s="9"/>
      <c r="H2248" s="11"/>
    </row>
    <row r="2249" spans="1:8" x14ac:dyDescent="0.2">
      <c r="A2249" s="16">
        <v>43550</v>
      </c>
      <c r="B2249" s="41">
        <v>2.3835000000000002</v>
      </c>
      <c r="C2249" s="134">
        <f t="shared" si="35"/>
        <v>-7.3299737620257099E-3</v>
      </c>
      <c r="F2249" s="9"/>
      <c r="G2249" s="9"/>
      <c r="H2249" s="11"/>
    </row>
    <row r="2250" spans="1:8" x14ac:dyDescent="0.2">
      <c r="A2250" s="16">
        <v>43551</v>
      </c>
      <c r="B2250" s="41">
        <v>2.3736999999999999</v>
      </c>
      <c r="C2250" s="134">
        <f t="shared" si="35"/>
        <v>-4.1116005873715888E-3</v>
      </c>
      <c r="F2250" s="9"/>
      <c r="G2250" s="9"/>
      <c r="H2250" s="11"/>
    </row>
    <row r="2251" spans="1:8" x14ac:dyDescent="0.2">
      <c r="A2251" s="16">
        <v>43552</v>
      </c>
      <c r="B2251" s="41">
        <v>2.3851</v>
      </c>
      <c r="C2251" s="134">
        <f t="shared" si="35"/>
        <v>4.8026288073472756E-3</v>
      </c>
      <c r="F2251" s="25"/>
      <c r="G2251" s="9"/>
      <c r="H2251" s="11"/>
    </row>
    <row r="2252" spans="1:8" x14ac:dyDescent="0.2">
      <c r="A2252" s="16">
        <v>43553</v>
      </c>
      <c r="B2252" s="41">
        <v>2.3771</v>
      </c>
      <c r="C2252" s="134">
        <f t="shared" si="35"/>
        <v>-3.3541570584042502E-3</v>
      </c>
      <c r="F2252" s="25"/>
      <c r="G2252" s="9"/>
      <c r="H2252" s="11"/>
    </row>
    <row r="2253" spans="1:8" x14ac:dyDescent="0.2">
      <c r="A2253" s="16">
        <v>43556</v>
      </c>
      <c r="B2253" s="41">
        <v>2.3773</v>
      </c>
      <c r="C2253" s="134">
        <f t="shared" si="35"/>
        <v>8.4136132261880547E-5</v>
      </c>
      <c r="F2253" s="25"/>
      <c r="G2253" s="9"/>
      <c r="H2253" s="11"/>
    </row>
    <row r="2254" spans="1:8" x14ac:dyDescent="0.2">
      <c r="A2254" s="16">
        <v>43557</v>
      </c>
      <c r="B2254" s="41">
        <v>2.3763999999999998</v>
      </c>
      <c r="C2254" s="134">
        <f t="shared" si="35"/>
        <v>-3.7858074285956889E-4</v>
      </c>
      <c r="F2254" s="25"/>
      <c r="G2254" s="10"/>
      <c r="H2254" s="11"/>
    </row>
    <row r="2255" spans="1:8" x14ac:dyDescent="0.2">
      <c r="A2255" s="16">
        <v>43558</v>
      </c>
      <c r="B2255" s="41">
        <v>2.3978000000000002</v>
      </c>
      <c r="C2255" s="134">
        <f t="shared" si="35"/>
        <v>9.0052179767716733E-3</v>
      </c>
      <c r="F2255" s="25"/>
      <c r="G2255" s="10"/>
      <c r="H2255" s="11"/>
    </row>
    <row r="2256" spans="1:8" x14ac:dyDescent="0.2">
      <c r="A2256" s="16">
        <v>43559</v>
      </c>
      <c r="B2256" s="41">
        <v>2.4098000000000002</v>
      </c>
      <c r="C2256" s="134">
        <f t="shared" si="35"/>
        <v>5.0045875385771321E-3</v>
      </c>
      <c r="D2256" s="15"/>
      <c r="F2256" s="25"/>
      <c r="G2256" s="10"/>
      <c r="H2256" s="11"/>
    </row>
    <row r="2257" spans="1:8" x14ac:dyDescent="0.2">
      <c r="A2257" s="16">
        <v>43560</v>
      </c>
      <c r="B2257" s="41">
        <v>2.4020000000000001</v>
      </c>
      <c r="C2257" s="134">
        <f t="shared" si="35"/>
        <v>-3.2367831355298859E-3</v>
      </c>
      <c r="D2257" s="15"/>
      <c r="E2257" s="97"/>
      <c r="F2257" s="15"/>
      <c r="G2257" s="10"/>
      <c r="H2257" s="11"/>
    </row>
    <row r="2258" spans="1:8" x14ac:dyDescent="0.2">
      <c r="A2258" s="16">
        <v>43563</v>
      </c>
      <c r="B2258" s="41">
        <v>2.4512999999999998</v>
      </c>
      <c r="C2258" s="134">
        <f t="shared" si="35"/>
        <v>2.0524562864279616E-2</v>
      </c>
      <c r="D2258" s="15"/>
      <c r="E2258" s="97"/>
      <c r="F2258" s="15"/>
      <c r="G2258" s="10"/>
      <c r="H2258" s="11"/>
    </row>
    <row r="2259" spans="1:8" x14ac:dyDescent="0.2">
      <c r="A2259" s="16">
        <v>43564</v>
      </c>
      <c r="B2259" s="41">
        <v>2.4611999999999998</v>
      </c>
      <c r="C2259" s="134">
        <f t="shared" si="35"/>
        <v>4.0386733569941491E-3</v>
      </c>
      <c r="D2259" s="15"/>
      <c r="E2259" s="97"/>
      <c r="F2259" s="15"/>
      <c r="G2259" s="9"/>
      <c r="H2259" s="11"/>
    </row>
    <row r="2260" spans="1:8" x14ac:dyDescent="0.2">
      <c r="A2260" s="16">
        <v>43565</v>
      </c>
      <c r="B2260" s="41">
        <v>2.4826999999999999</v>
      </c>
      <c r="C2260" s="134">
        <f t="shared" si="35"/>
        <v>8.7355761417196032E-3</v>
      </c>
      <c r="F2260" s="25"/>
      <c r="G2260" s="9"/>
      <c r="H2260" s="11"/>
    </row>
    <row r="2261" spans="1:8" x14ac:dyDescent="0.2">
      <c r="A2261" s="16">
        <v>43566</v>
      </c>
      <c r="B2261" s="41">
        <v>2.5074000000000001</v>
      </c>
      <c r="C2261" s="134">
        <f t="shared" si="35"/>
        <v>9.9488460144199209E-3</v>
      </c>
      <c r="F2261" s="86"/>
      <c r="G2261" s="9"/>
      <c r="H2261" s="11"/>
    </row>
    <row r="2262" spans="1:8" x14ac:dyDescent="0.2">
      <c r="A2262" s="16">
        <v>43567</v>
      </c>
      <c r="B2262" s="41">
        <v>2.5249999999999999</v>
      </c>
      <c r="C2262" s="134">
        <f t="shared" si="35"/>
        <v>7.0192230996251048E-3</v>
      </c>
      <c r="F2262" s="25"/>
      <c r="G2262" s="9"/>
      <c r="H2262" s="11"/>
    </row>
    <row r="2263" spans="1:8" x14ac:dyDescent="0.2">
      <c r="A2263" s="16">
        <v>43570</v>
      </c>
      <c r="B2263" s="41">
        <v>2.5356999999999998</v>
      </c>
      <c r="C2263" s="134">
        <f t="shared" si="35"/>
        <v>4.2376237623762414E-3</v>
      </c>
      <c r="F2263" s="25"/>
      <c r="G2263" s="9"/>
      <c r="H2263" s="11"/>
    </row>
    <row r="2264" spans="1:8" x14ac:dyDescent="0.2">
      <c r="A2264" s="16">
        <v>43571</v>
      </c>
      <c r="B2264" s="41">
        <v>2.5434000000000001</v>
      </c>
      <c r="C2264" s="134">
        <f t="shared" si="35"/>
        <v>3.0366368261229848E-3</v>
      </c>
      <c r="F2264" s="25"/>
      <c r="G2264" s="9"/>
      <c r="H2264" s="11"/>
    </row>
    <row r="2265" spans="1:8" x14ac:dyDescent="0.2">
      <c r="A2265" s="16">
        <v>43572</v>
      </c>
      <c r="B2265" s="41">
        <v>2.5632000000000001</v>
      </c>
      <c r="C2265" s="134">
        <f t="shared" si="35"/>
        <v>7.7848549186128047E-3</v>
      </c>
      <c r="F2265" s="25"/>
      <c r="G2265" s="9"/>
      <c r="H2265" s="11"/>
    </row>
    <row r="2266" spans="1:8" x14ac:dyDescent="0.2">
      <c r="A2266" s="16">
        <v>43573</v>
      </c>
      <c r="B2266" s="41">
        <v>2.5520999999999998</v>
      </c>
      <c r="C2266" s="134">
        <f t="shared" si="35"/>
        <v>-4.3305243445693753E-3</v>
      </c>
      <c r="F2266" s="25"/>
      <c r="G2266" s="9"/>
      <c r="H2266" s="11"/>
    </row>
    <row r="2267" spans="1:8" x14ac:dyDescent="0.2">
      <c r="A2267" s="16">
        <v>43577</v>
      </c>
      <c r="B2267" s="41">
        <v>2.5682999999999998</v>
      </c>
      <c r="C2267" s="134">
        <f t="shared" si="35"/>
        <v>6.3477136475842411E-3</v>
      </c>
      <c r="F2267" s="25"/>
      <c r="G2267" s="9"/>
      <c r="H2267" s="11"/>
    </row>
    <row r="2268" spans="1:8" x14ac:dyDescent="0.2">
      <c r="A2268" s="16">
        <v>43578</v>
      </c>
      <c r="B2268" s="41">
        <v>2.5691999999999999</v>
      </c>
      <c r="C2268" s="134">
        <f t="shared" si="35"/>
        <v>3.504263520617279E-4</v>
      </c>
      <c r="F2268" s="25"/>
      <c r="G2268" s="9"/>
      <c r="H2268" s="11"/>
    </row>
    <row r="2269" spans="1:8" x14ac:dyDescent="0.2">
      <c r="A2269" s="16">
        <v>43579</v>
      </c>
      <c r="B2269" s="41">
        <v>2.6069</v>
      </c>
      <c r="C2269" s="134">
        <f t="shared" si="35"/>
        <v>1.4673828429083047E-2</v>
      </c>
      <c r="F2269" s="9"/>
      <c r="G2269" s="9"/>
      <c r="H2269" s="11"/>
    </row>
    <row r="2270" spans="1:8" x14ac:dyDescent="0.2">
      <c r="A2270" s="16">
        <v>43580</v>
      </c>
      <c r="B2270" s="41">
        <v>2.6017000000000001</v>
      </c>
      <c r="C2270" s="134">
        <f t="shared" si="35"/>
        <v>-1.9947063562084644E-3</v>
      </c>
      <c r="F2270" s="9"/>
      <c r="G2270" s="9"/>
      <c r="H2270" s="11"/>
    </row>
    <row r="2271" spans="1:8" x14ac:dyDescent="0.2">
      <c r="A2271" s="16">
        <v>43581</v>
      </c>
      <c r="B2271" s="41">
        <v>2.5888</v>
      </c>
      <c r="C2271" s="134">
        <f t="shared" si="35"/>
        <v>-4.9582964984433708E-3</v>
      </c>
      <c r="F2271" s="9"/>
      <c r="G2271" s="9"/>
      <c r="H2271" s="11"/>
    </row>
    <row r="2272" spans="1:8" x14ac:dyDescent="0.2">
      <c r="A2272" s="16">
        <v>43584</v>
      </c>
      <c r="B2272" s="41">
        <v>2.5943999999999998</v>
      </c>
      <c r="C2272" s="134">
        <f t="shared" si="35"/>
        <v>2.1631644004944661E-3</v>
      </c>
      <c r="F2272" s="9"/>
      <c r="G2272" s="9"/>
      <c r="H2272" s="11"/>
    </row>
    <row r="2273" spans="1:8" x14ac:dyDescent="0.2">
      <c r="A2273" s="16">
        <v>43585</v>
      </c>
      <c r="B2273" s="41">
        <v>2.6088</v>
      </c>
      <c r="C2273" s="134">
        <f t="shared" si="35"/>
        <v>5.5504162812212154E-3</v>
      </c>
      <c r="D2273" s="10">
        <v>1.0317000000000001</v>
      </c>
      <c r="F2273" s="9"/>
      <c r="G2273" s="9"/>
      <c r="H2273" s="11"/>
    </row>
    <row r="2274" spans="1:8" x14ac:dyDescent="0.2">
      <c r="A2274" s="16">
        <v>43587</v>
      </c>
      <c r="B2274" s="41">
        <v>2.5985999999999998</v>
      </c>
      <c r="C2274" s="134">
        <f t="shared" si="35"/>
        <v>-3.9098436062557917E-3</v>
      </c>
      <c r="F2274" s="9"/>
      <c r="G2274" s="9"/>
      <c r="H2274" s="11"/>
    </row>
    <row r="2275" spans="1:8" x14ac:dyDescent="0.2">
      <c r="A2275" s="16">
        <v>43588</v>
      </c>
      <c r="B2275" s="41">
        <v>2.5977000000000001</v>
      </c>
      <c r="C2275" s="134">
        <f t="shared" si="35"/>
        <v>-3.46340337104456E-4</v>
      </c>
      <c r="F2275" s="9"/>
      <c r="G2275" s="9"/>
      <c r="H2275" s="11"/>
    </row>
    <row r="2276" spans="1:8" x14ac:dyDescent="0.2">
      <c r="A2276" s="16">
        <v>43591</v>
      </c>
      <c r="B2276" s="41">
        <v>2.5958000000000001</v>
      </c>
      <c r="C2276" s="134">
        <f t="shared" si="35"/>
        <v>-7.3141625283901224E-4</v>
      </c>
      <c r="F2276" s="9"/>
      <c r="G2276" s="9"/>
      <c r="H2276" s="11"/>
    </row>
    <row r="2277" spans="1:8" x14ac:dyDescent="0.2">
      <c r="A2277" s="16">
        <v>43592</v>
      </c>
      <c r="B2277" s="41">
        <v>2.6238999999999999</v>
      </c>
      <c r="C2277" s="134">
        <f t="shared" si="35"/>
        <v>1.0825179135526497E-2</v>
      </c>
      <c r="F2277" s="9"/>
      <c r="G2277" s="9"/>
      <c r="H2277" s="11"/>
    </row>
    <row r="2278" spans="1:8" x14ac:dyDescent="0.2">
      <c r="A2278" s="16">
        <v>43593</v>
      </c>
      <c r="B2278" s="41">
        <v>2.6183000000000001</v>
      </c>
      <c r="C2278" s="134">
        <f t="shared" si="35"/>
        <v>-2.1342276763595125E-3</v>
      </c>
      <c r="F2278" s="9"/>
      <c r="G2278" s="9"/>
      <c r="H2278" s="11"/>
    </row>
    <row r="2279" spans="1:8" x14ac:dyDescent="0.2">
      <c r="A2279" s="16">
        <v>43594</v>
      </c>
      <c r="B2279" s="41">
        <v>2.6105999999999998</v>
      </c>
      <c r="C2279" s="134">
        <f t="shared" si="35"/>
        <v>-2.9408394759959933E-3</v>
      </c>
      <c r="F2279" s="10"/>
      <c r="G2279" s="9"/>
      <c r="H2279" s="11"/>
    </row>
    <row r="2280" spans="1:8" x14ac:dyDescent="0.2">
      <c r="A2280" s="16">
        <v>43595</v>
      </c>
      <c r="B2280" s="41">
        <v>2.6097000000000001</v>
      </c>
      <c r="C2280" s="134">
        <f t="shared" si="35"/>
        <v>-3.4474833371622715E-4</v>
      </c>
      <c r="F2280" s="10"/>
      <c r="G2280" s="9"/>
      <c r="H2280" s="11"/>
    </row>
    <row r="2281" spans="1:8" x14ac:dyDescent="0.2">
      <c r="A2281" s="16">
        <v>43598</v>
      </c>
      <c r="B2281" s="41">
        <v>2.6031</v>
      </c>
      <c r="C2281" s="134">
        <f t="shared" si="35"/>
        <v>-2.529026324864958E-3</v>
      </c>
      <c r="F2281" s="10"/>
      <c r="G2281" s="9"/>
      <c r="H2281" s="11"/>
    </row>
    <row r="2282" spans="1:8" x14ac:dyDescent="0.2">
      <c r="A2282" s="16">
        <v>43599</v>
      </c>
      <c r="B2282" s="41">
        <v>2.6133000000000002</v>
      </c>
      <c r="C2282" s="134">
        <f t="shared" si="35"/>
        <v>3.9184049786793462E-3</v>
      </c>
      <c r="F2282" s="10"/>
      <c r="G2282" s="9"/>
      <c r="H2282" s="11"/>
    </row>
    <row r="2283" spans="1:8" x14ac:dyDescent="0.2">
      <c r="A2283" s="16">
        <v>43600</v>
      </c>
      <c r="B2283" s="41">
        <v>2.6103999999999998</v>
      </c>
      <c r="C2283" s="134">
        <f t="shared" si="35"/>
        <v>-1.1097080319902863E-3</v>
      </c>
      <c r="F2283" s="10"/>
      <c r="G2283" s="9"/>
      <c r="H2283" s="11"/>
    </row>
    <row r="2284" spans="1:8" x14ac:dyDescent="0.2">
      <c r="A2284" s="16">
        <v>43601</v>
      </c>
      <c r="B2284" s="41">
        <v>2.6057999999999999</v>
      </c>
      <c r="C2284" s="134">
        <f t="shared" si="35"/>
        <v>-1.7621820410664846E-3</v>
      </c>
      <c r="F2284" s="10"/>
      <c r="G2284" s="9"/>
      <c r="H2284" s="11"/>
    </row>
    <row r="2285" spans="1:8" x14ac:dyDescent="0.2">
      <c r="A2285" s="16">
        <v>43602</v>
      </c>
      <c r="B2285" s="41">
        <v>2.6160999999999999</v>
      </c>
      <c r="C2285" s="134">
        <f t="shared" si="35"/>
        <v>3.9527208534806402E-3</v>
      </c>
      <c r="F2285" s="10"/>
      <c r="G2285" s="9"/>
      <c r="H2285" s="11"/>
    </row>
    <row r="2286" spans="1:8" x14ac:dyDescent="0.2">
      <c r="A2286" s="16">
        <v>43605</v>
      </c>
      <c r="B2286" s="41">
        <v>2.6114000000000002</v>
      </c>
      <c r="C2286" s="134">
        <f t="shared" si="35"/>
        <v>-1.7965674095026252E-3</v>
      </c>
      <c r="F2286" s="10"/>
      <c r="G2286" s="9"/>
      <c r="H2286" s="11"/>
    </row>
    <row r="2287" spans="1:8" x14ac:dyDescent="0.2">
      <c r="A2287" s="16">
        <v>43606</v>
      </c>
      <c r="B2287" s="41">
        <v>2.6189</v>
      </c>
      <c r="C2287" s="134">
        <f t="shared" si="35"/>
        <v>2.8720226698322193E-3</v>
      </c>
      <c r="F2287" s="10"/>
      <c r="G2287" s="9"/>
      <c r="H2287" s="11"/>
    </row>
    <row r="2288" spans="1:8" x14ac:dyDescent="0.2">
      <c r="A2288" s="16">
        <v>43607</v>
      </c>
      <c r="B2288" s="41">
        <v>2.6093999999999999</v>
      </c>
      <c r="C2288" s="134">
        <f t="shared" si="35"/>
        <v>-3.627477185077721E-3</v>
      </c>
      <c r="F2288" s="10"/>
      <c r="G2288" s="9"/>
      <c r="H2288" s="11"/>
    </row>
    <row r="2289" spans="1:8" x14ac:dyDescent="0.2">
      <c r="A2289" s="16">
        <v>43608</v>
      </c>
      <c r="B2289" s="41">
        <v>2.6093999999999999</v>
      </c>
      <c r="C2289" s="134">
        <f t="shared" si="35"/>
        <v>0</v>
      </c>
      <c r="F2289" s="9"/>
      <c r="G2289" s="9"/>
      <c r="H2289" s="11"/>
    </row>
    <row r="2290" spans="1:8" x14ac:dyDescent="0.2">
      <c r="A2290" s="16">
        <v>43609</v>
      </c>
      <c r="B2290" s="41">
        <v>2.6093999999999999</v>
      </c>
      <c r="C2290" s="134">
        <f t="shared" si="35"/>
        <v>0</v>
      </c>
      <c r="D2290" s="10" t="e">
        <f>C2290/C2289</f>
        <v>#DIV/0!</v>
      </c>
      <c r="F2290" s="9"/>
      <c r="G2290" s="9"/>
      <c r="H2290" s="11"/>
    </row>
    <row r="2291" spans="1:8" x14ac:dyDescent="0.2">
      <c r="A2291" s="16">
        <v>43612</v>
      </c>
      <c r="B2291" s="41">
        <v>2.5848</v>
      </c>
      <c r="C2291" s="134">
        <f t="shared" si="35"/>
        <v>-9.4274545872614635E-3</v>
      </c>
      <c r="F2291" s="9"/>
      <c r="G2291" s="9"/>
      <c r="H2291" s="11"/>
    </row>
    <row r="2292" spans="1:8" x14ac:dyDescent="0.2">
      <c r="A2292" s="16">
        <v>43613</v>
      </c>
      <c r="B2292" s="41">
        <v>2.5838999999999999</v>
      </c>
      <c r="C2292" s="134">
        <f t="shared" si="35"/>
        <v>-3.4818941504177747E-4</v>
      </c>
      <c r="F2292" s="9"/>
      <c r="G2292" s="9"/>
      <c r="H2292" s="11"/>
    </row>
    <row r="2293" spans="1:8" x14ac:dyDescent="0.2">
      <c r="A2293" s="16">
        <v>43614</v>
      </c>
      <c r="B2293" s="41">
        <v>2.5724999999999998</v>
      </c>
      <c r="C2293" s="134">
        <f t="shared" si="35"/>
        <v>-4.4119354464182692E-3</v>
      </c>
      <c r="F2293" s="9"/>
      <c r="G2293" s="9"/>
      <c r="H2293" s="11"/>
    </row>
    <row r="2294" spans="1:8" x14ac:dyDescent="0.2">
      <c r="A2294" s="16">
        <v>43615</v>
      </c>
      <c r="B2294" s="41">
        <v>2.5716000000000001</v>
      </c>
      <c r="C2294" s="134">
        <f t="shared" si="35"/>
        <v>-3.4985422740507754E-4</v>
      </c>
      <c r="F2294" s="9"/>
      <c r="G2294" s="9"/>
      <c r="H2294" s="11"/>
    </row>
    <row r="2295" spans="1:8" x14ac:dyDescent="0.2">
      <c r="A2295" s="16">
        <v>43616</v>
      </c>
      <c r="B2295" s="41">
        <v>2.5524</v>
      </c>
      <c r="C2295" s="134">
        <f t="shared" si="35"/>
        <v>-7.4661689220718586E-3</v>
      </c>
      <c r="F2295" s="9"/>
      <c r="G2295" s="9"/>
      <c r="H2295" s="11"/>
    </row>
    <row r="2296" spans="1:8" x14ac:dyDescent="0.2">
      <c r="A2296" s="16">
        <v>43619</v>
      </c>
      <c r="B2296" s="41">
        <v>2.5445000000000002</v>
      </c>
      <c r="C2296" s="134">
        <f t="shared" si="35"/>
        <v>-3.0951261557748966E-3</v>
      </c>
      <c r="F2296" s="9"/>
      <c r="G2296" s="9"/>
      <c r="H2296" s="11"/>
    </row>
    <row r="2297" spans="1:8" x14ac:dyDescent="0.2">
      <c r="A2297" s="16">
        <v>43620</v>
      </c>
      <c r="B2297" s="41">
        <v>2.5344000000000002</v>
      </c>
      <c r="C2297" s="134">
        <f t="shared" si="35"/>
        <v>-3.9693456474749755E-3</v>
      </c>
      <c r="F2297" s="9"/>
      <c r="G2297" s="9"/>
      <c r="H2297" s="11"/>
    </row>
    <row r="2298" spans="1:8" x14ac:dyDescent="0.2">
      <c r="A2298" s="16">
        <v>43621</v>
      </c>
      <c r="B2298" s="41">
        <v>2.5333000000000001</v>
      </c>
      <c r="C2298" s="134">
        <f t="shared" si="35"/>
        <v>-4.3402777777779011E-4</v>
      </c>
      <c r="F2298" s="9"/>
      <c r="G2298" s="9"/>
      <c r="H2298" s="11"/>
    </row>
    <row r="2299" spans="1:8" x14ac:dyDescent="0.2">
      <c r="A2299" s="16">
        <v>43622</v>
      </c>
      <c r="B2299" s="41">
        <v>2.5081000000000002</v>
      </c>
      <c r="C2299" s="134">
        <f t="shared" si="35"/>
        <v>-9.9474993092013575E-3</v>
      </c>
      <c r="F2299" s="9"/>
      <c r="G2299" s="9"/>
      <c r="H2299" s="11"/>
    </row>
    <row r="2300" spans="1:8" x14ac:dyDescent="0.2">
      <c r="A2300" s="16">
        <v>43623</v>
      </c>
      <c r="B2300" s="41">
        <v>2.4914000000000001</v>
      </c>
      <c r="C2300" s="134">
        <f t="shared" si="35"/>
        <v>-6.6584266975001638E-3</v>
      </c>
      <c r="F2300" s="9"/>
      <c r="G2300" s="9"/>
      <c r="H2300" s="11"/>
    </row>
    <row r="2301" spans="1:8" x14ac:dyDescent="0.2">
      <c r="A2301" s="16">
        <v>43626</v>
      </c>
      <c r="B2301" s="41">
        <v>2.4900000000000002</v>
      </c>
      <c r="C2301" s="134">
        <f t="shared" si="35"/>
        <v>-5.6193304969087698E-4</v>
      </c>
      <c r="F2301" s="9"/>
      <c r="G2301" s="9"/>
      <c r="H2301" s="11"/>
    </row>
    <row r="2302" spans="1:8" x14ac:dyDescent="0.2">
      <c r="A2302" s="16">
        <v>43627</v>
      </c>
      <c r="B2302" s="41">
        <v>2.4994999999999998</v>
      </c>
      <c r="C2302" s="134">
        <f t="shared" si="35"/>
        <v>3.815261044176621E-3</v>
      </c>
      <c r="F2302" s="9"/>
      <c r="G2302" s="9"/>
      <c r="H2302" s="11"/>
    </row>
    <row r="2303" spans="1:8" x14ac:dyDescent="0.2">
      <c r="A2303" s="16">
        <v>43628</v>
      </c>
      <c r="B2303" s="41">
        <v>2.4967000000000001</v>
      </c>
      <c r="C2303" s="134">
        <f t="shared" si="35"/>
        <v>-1.1202240448088263E-3</v>
      </c>
      <c r="F2303" s="9"/>
      <c r="G2303" s="9"/>
      <c r="H2303" s="11"/>
    </row>
    <row r="2304" spans="1:8" x14ac:dyDescent="0.2">
      <c r="A2304" s="16">
        <v>43629</v>
      </c>
      <c r="B2304" s="41">
        <v>2.4704999999999999</v>
      </c>
      <c r="C2304" s="134">
        <f t="shared" si="35"/>
        <v>-1.0493851884487593E-2</v>
      </c>
      <c r="F2304" s="9"/>
      <c r="G2304" s="9"/>
      <c r="H2304" s="11"/>
    </row>
    <row r="2305" spans="1:8" x14ac:dyDescent="0.2">
      <c r="A2305" s="16">
        <v>43630</v>
      </c>
      <c r="B2305" s="41">
        <v>2.4611999999999998</v>
      </c>
      <c r="C2305" s="134">
        <f t="shared" si="35"/>
        <v>-3.7644201578628245E-3</v>
      </c>
      <c r="F2305" s="9"/>
      <c r="G2305" s="9"/>
      <c r="H2305" s="11"/>
    </row>
    <row r="2306" spans="1:8" x14ac:dyDescent="0.2">
      <c r="A2306" s="16">
        <v>43633</v>
      </c>
      <c r="B2306" s="41">
        <v>2.4601999999999999</v>
      </c>
      <c r="C2306" s="134">
        <f t="shared" si="35"/>
        <v>-4.0630586705669991E-4</v>
      </c>
      <c r="F2306" s="9"/>
      <c r="G2306" s="9"/>
      <c r="H2306" s="11"/>
    </row>
    <row r="2307" spans="1:8" x14ac:dyDescent="0.2">
      <c r="A2307" s="16">
        <v>43634</v>
      </c>
      <c r="B2307" s="41">
        <v>2.4668000000000001</v>
      </c>
      <c r="C2307" s="134">
        <f t="shared" si="35"/>
        <v>2.6827087228680213E-3</v>
      </c>
      <c r="F2307" s="9"/>
      <c r="G2307" s="9"/>
      <c r="H2307" s="11"/>
    </row>
    <row r="2308" spans="1:8" x14ac:dyDescent="0.2">
      <c r="A2308" s="16">
        <v>43635</v>
      </c>
      <c r="B2308" s="41">
        <v>2.4620000000000002</v>
      </c>
      <c r="C2308" s="134">
        <f t="shared" si="35"/>
        <v>-1.9458407653639709E-3</v>
      </c>
      <c r="F2308" s="9"/>
      <c r="G2308" s="9"/>
      <c r="H2308" s="11"/>
    </row>
    <row r="2309" spans="1:8" x14ac:dyDescent="0.2">
      <c r="A2309" s="16">
        <v>43637</v>
      </c>
      <c r="B2309" s="41">
        <v>2.4508000000000001</v>
      </c>
      <c r="C2309" s="134">
        <f t="shared" si="35"/>
        <v>-4.5491470349310337E-3</v>
      </c>
      <c r="F2309" s="9"/>
      <c r="G2309" s="9"/>
      <c r="H2309" s="11"/>
    </row>
    <row r="2310" spans="1:8" x14ac:dyDescent="0.2">
      <c r="A2310" s="16">
        <v>43640</v>
      </c>
      <c r="B2310" s="41">
        <v>2.4216000000000002</v>
      </c>
      <c r="C2310" s="134">
        <f t="shared" si="35"/>
        <v>-1.1914476905500182E-2</v>
      </c>
      <c r="F2310" s="9"/>
      <c r="G2310" s="9"/>
      <c r="H2310" s="11"/>
    </row>
    <row r="2311" spans="1:8" x14ac:dyDescent="0.2">
      <c r="A2311" s="16">
        <v>43641</v>
      </c>
      <c r="B2311" s="41">
        <v>2.4121999999999999</v>
      </c>
      <c r="C2311" s="134">
        <f t="shared" ref="C2311:C2374" si="36">B2311/B2310 - 1</f>
        <v>-3.881731086884832E-3</v>
      </c>
      <c r="F2311" s="9"/>
      <c r="G2311" s="9"/>
      <c r="H2311" s="11"/>
    </row>
    <row r="2312" spans="1:8" x14ac:dyDescent="0.2">
      <c r="A2312" s="16">
        <v>43642</v>
      </c>
      <c r="B2312" s="41">
        <v>2.4121999999999999</v>
      </c>
      <c r="C2312" s="134">
        <f t="shared" si="36"/>
        <v>0</v>
      </c>
      <c r="F2312" s="9"/>
      <c r="G2312" s="9"/>
      <c r="H2312" s="11"/>
    </row>
    <row r="2313" spans="1:8" x14ac:dyDescent="0.2">
      <c r="A2313" s="16">
        <v>43643</v>
      </c>
      <c r="B2313" s="41">
        <v>2.4121999999999999</v>
      </c>
      <c r="C2313" s="134">
        <f t="shared" si="36"/>
        <v>0</v>
      </c>
      <c r="F2313" s="9"/>
      <c r="G2313" s="9"/>
      <c r="H2313" s="11"/>
    </row>
    <row r="2314" spans="1:8" x14ac:dyDescent="0.2">
      <c r="A2314" s="16">
        <v>43644</v>
      </c>
      <c r="B2314" s="41">
        <v>2.4028999999999998</v>
      </c>
      <c r="C2314" s="134">
        <f t="shared" si="36"/>
        <v>-3.8554017079844849E-3</v>
      </c>
      <c r="F2314" s="9"/>
      <c r="G2314" s="9"/>
      <c r="H2314" s="11"/>
    </row>
    <row r="2315" spans="1:8" x14ac:dyDescent="0.2">
      <c r="A2315" s="16">
        <v>43647</v>
      </c>
      <c r="B2315" s="41">
        <v>2.3748</v>
      </c>
      <c r="C2315" s="134">
        <f t="shared" si="36"/>
        <v>-1.1694202838237078E-2</v>
      </c>
      <c r="F2315" s="9"/>
      <c r="G2315" s="9"/>
      <c r="H2315" s="11"/>
    </row>
    <row r="2316" spans="1:8" x14ac:dyDescent="0.2">
      <c r="A2316" s="16">
        <v>43648</v>
      </c>
      <c r="B2316" s="41">
        <v>2.3832</v>
      </c>
      <c r="C2316" s="134">
        <f t="shared" si="36"/>
        <v>3.5371399696817463E-3</v>
      </c>
      <c r="F2316" s="9"/>
      <c r="G2316" s="9"/>
      <c r="H2316" s="11"/>
    </row>
    <row r="2317" spans="1:8" x14ac:dyDescent="0.2">
      <c r="A2317" s="16">
        <v>43649</v>
      </c>
      <c r="B2317" s="41">
        <v>2.3729</v>
      </c>
      <c r="C2317" s="134">
        <f t="shared" si="36"/>
        <v>-4.3219201074186087E-3</v>
      </c>
      <c r="F2317" s="9"/>
      <c r="G2317" s="9"/>
      <c r="H2317" s="11"/>
    </row>
    <row r="2318" spans="1:8" x14ac:dyDescent="0.2">
      <c r="A2318" s="16">
        <v>43650</v>
      </c>
      <c r="B2318" s="41">
        <v>2.3479999999999999</v>
      </c>
      <c r="C2318" s="134">
        <f t="shared" si="36"/>
        <v>-1.0493488979729459E-2</v>
      </c>
      <c r="F2318" s="9"/>
      <c r="G2318" s="9"/>
      <c r="H2318" s="11"/>
    </row>
    <row r="2319" spans="1:8" x14ac:dyDescent="0.2">
      <c r="A2319" s="16">
        <v>43651</v>
      </c>
      <c r="B2319" s="41">
        <v>2.3376999999999999</v>
      </c>
      <c r="C2319" s="134">
        <f t="shared" si="36"/>
        <v>-4.3867120954003136E-3</v>
      </c>
      <c r="F2319" s="9"/>
      <c r="G2319" s="9"/>
      <c r="H2319" s="11"/>
    </row>
    <row r="2320" spans="1:8" x14ac:dyDescent="0.2">
      <c r="A2320" s="16">
        <v>43654</v>
      </c>
      <c r="B2320" s="41">
        <v>2.3332000000000002</v>
      </c>
      <c r="C2320" s="134">
        <f t="shared" si="36"/>
        <v>-1.9249689866106534E-3</v>
      </c>
      <c r="F2320" s="9"/>
      <c r="G2320" s="9"/>
      <c r="H2320" s="11"/>
    </row>
    <row r="2321" spans="1:8" x14ac:dyDescent="0.2">
      <c r="A2321" s="16">
        <v>43656</v>
      </c>
      <c r="B2321" s="41">
        <v>2.3449</v>
      </c>
      <c r="C2321" s="134">
        <f t="shared" si="36"/>
        <v>5.014572261271999E-3</v>
      </c>
      <c r="F2321" s="9"/>
      <c r="G2321" s="9"/>
      <c r="H2321" s="11"/>
    </row>
    <row r="2322" spans="1:8" x14ac:dyDescent="0.2">
      <c r="A2322" s="16">
        <v>43657</v>
      </c>
      <c r="B2322" s="41">
        <v>2.3332000000000002</v>
      </c>
      <c r="C2322" s="134">
        <f t="shared" si="36"/>
        <v>-4.9895517932533329E-3</v>
      </c>
      <c r="F2322" s="9"/>
      <c r="G2322" s="9"/>
      <c r="H2322" s="11"/>
    </row>
    <row r="2323" spans="1:8" x14ac:dyDescent="0.2">
      <c r="A2323" s="16">
        <v>43658</v>
      </c>
      <c r="B2323" s="41">
        <v>2.3401000000000001</v>
      </c>
      <c r="C2323" s="134">
        <f t="shared" si="36"/>
        <v>2.9573118463912529E-3</v>
      </c>
      <c r="F2323" s="9"/>
      <c r="G2323" s="9"/>
      <c r="H2323" s="11"/>
    </row>
    <row r="2324" spans="1:8" x14ac:dyDescent="0.2">
      <c r="A2324" s="16">
        <v>43661</v>
      </c>
      <c r="B2324" s="41">
        <v>2.3191000000000002</v>
      </c>
      <c r="C2324" s="134">
        <f t="shared" si="36"/>
        <v>-8.973975471133655E-3</v>
      </c>
      <c r="F2324" s="9"/>
      <c r="G2324" s="9"/>
      <c r="H2324" s="11"/>
    </row>
    <row r="2325" spans="1:8" x14ac:dyDescent="0.2">
      <c r="A2325" s="16">
        <v>43662</v>
      </c>
      <c r="B2325" s="41">
        <v>2.3357999999999999</v>
      </c>
      <c r="C2325" s="134">
        <f t="shared" si="36"/>
        <v>7.2010693803630232E-3</v>
      </c>
      <c r="F2325" s="9"/>
      <c r="G2325" s="9"/>
      <c r="H2325" s="11"/>
    </row>
    <row r="2326" spans="1:8" x14ac:dyDescent="0.2">
      <c r="A2326" s="16">
        <v>43663</v>
      </c>
      <c r="B2326" s="41">
        <v>2.3317000000000001</v>
      </c>
      <c r="C2326" s="134">
        <f t="shared" si="36"/>
        <v>-1.7552872677454312E-3</v>
      </c>
      <c r="F2326" s="9"/>
      <c r="G2326" s="9"/>
      <c r="H2326" s="11"/>
    </row>
    <row r="2327" spans="1:8" x14ac:dyDescent="0.2">
      <c r="A2327" s="16">
        <v>43664</v>
      </c>
      <c r="B2327" s="41">
        <v>2.3347000000000002</v>
      </c>
      <c r="C2327" s="134">
        <f t="shared" si="36"/>
        <v>1.2866149161556706E-3</v>
      </c>
      <c r="F2327" s="9"/>
      <c r="G2327" s="9"/>
      <c r="H2327" s="11"/>
    </row>
    <row r="2328" spans="1:8" x14ac:dyDescent="0.2">
      <c r="A2328" s="16">
        <v>43665</v>
      </c>
      <c r="B2328" s="41">
        <v>2.3347000000000002</v>
      </c>
      <c r="C2328" s="134">
        <f t="shared" si="36"/>
        <v>0</v>
      </c>
      <c r="F2328" s="9"/>
      <c r="G2328" s="9"/>
      <c r="H2328" s="11"/>
    </row>
    <row r="2329" spans="1:8" x14ac:dyDescent="0.2">
      <c r="A2329" s="16">
        <v>43668</v>
      </c>
      <c r="B2329" s="41">
        <v>2.3410000000000002</v>
      </c>
      <c r="C2329" s="134">
        <f t="shared" si="36"/>
        <v>2.6984194971515496E-3</v>
      </c>
      <c r="F2329" s="9"/>
      <c r="G2329" s="9"/>
      <c r="H2329" s="11"/>
    </row>
    <row r="2330" spans="1:8" x14ac:dyDescent="0.2">
      <c r="A2330" s="16">
        <v>43669</v>
      </c>
      <c r="B2330" s="41">
        <v>2.3637000000000001</v>
      </c>
      <c r="C2330" s="134">
        <f t="shared" si="36"/>
        <v>9.6967108073473529E-3</v>
      </c>
      <c r="F2330" s="9"/>
      <c r="G2330" s="9"/>
      <c r="H2330" s="11"/>
    </row>
    <row r="2331" spans="1:8" x14ac:dyDescent="0.2">
      <c r="A2331" s="16">
        <v>43670</v>
      </c>
      <c r="B2331" s="41">
        <v>2.3691</v>
      </c>
      <c r="C2331" s="134">
        <f t="shared" si="36"/>
        <v>2.2845538773954566E-3</v>
      </c>
      <c r="F2331" s="9"/>
      <c r="G2331" s="9"/>
      <c r="H2331" s="11"/>
    </row>
    <row r="2332" spans="1:8" x14ac:dyDescent="0.2">
      <c r="A2332" s="16">
        <v>43671</v>
      </c>
      <c r="B2332" s="41">
        <v>2.3660000000000001</v>
      </c>
      <c r="C2332" s="134">
        <f t="shared" si="36"/>
        <v>-1.308513781604792E-3</v>
      </c>
      <c r="F2332" s="9"/>
      <c r="G2332" s="9"/>
      <c r="H2332" s="11"/>
    </row>
    <row r="2333" spans="1:8" x14ac:dyDescent="0.2">
      <c r="A2333" s="16">
        <v>43672</v>
      </c>
      <c r="B2333" s="41">
        <v>2.3902000000000001</v>
      </c>
      <c r="C2333" s="134">
        <f t="shared" si="36"/>
        <v>1.0228233305156431E-2</v>
      </c>
      <c r="F2333" s="9"/>
      <c r="G2333" s="9"/>
      <c r="H2333" s="11"/>
    </row>
    <row r="2334" spans="1:8" x14ac:dyDescent="0.2">
      <c r="A2334" s="16">
        <v>43675</v>
      </c>
      <c r="B2334" s="41">
        <v>2.4144000000000001</v>
      </c>
      <c r="C2334" s="134">
        <f t="shared" si="36"/>
        <v>1.0124675759350721E-2</v>
      </c>
      <c r="F2334" s="9"/>
      <c r="G2334" s="9"/>
      <c r="H2334" s="11"/>
    </row>
    <row r="2335" spans="1:8" x14ac:dyDescent="0.2">
      <c r="A2335" s="16">
        <v>43676</v>
      </c>
      <c r="B2335" s="41">
        <v>2.4310999999999998</v>
      </c>
      <c r="C2335" s="134">
        <f t="shared" si="36"/>
        <v>6.9168323392974074E-3</v>
      </c>
      <c r="F2335" s="9"/>
      <c r="G2335" s="9"/>
      <c r="H2335" s="11"/>
    </row>
    <row r="2336" spans="1:8" x14ac:dyDescent="0.2">
      <c r="A2336" s="16">
        <v>43677</v>
      </c>
      <c r="B2336" s="41">
        <v>2.4342000000000001</v>
      </c>
      <c r="C2336" s="134">
        <f t="shared" si="36"/>
        <v>1.2751429394102232E-3</v>
      </c>
      <c r="F2336" s="9"/>
      <c r="G2336" s="9"/>
      <c r="H2336" s="11"/>
    </row>
    <row r="2337" spans="1:8" x14ac:dyDescent="0.2">
      <c r="A2337" s="16">
        <v>43678</v>
      </c>
      <c r="B2337" s="41">
        <v>2.4220999999999999</v>
      </c>
      <c r="C2337" s="134">
        <f t="shared" si="36"/>
        <v>-4.9708323063019089E-3</v>
      </c>
      <c r="F2337" s="9"/>
      <c r="G2337" s="9"/>
      <c r="H2337" s="11"/>
    </row>
    <row r="2338" spans="1:8" x14ac:dyDescent="0.2">
      <c r="A2338" s="16">
        <v>43679</v>
      </c>
      <c r="B2338" s="41">
        <v>2.472</v>
      </c>
      <c r="C2338" s="134">
        <f t="shared" si="36"/>
        <v>2.060195697948064E-2</v>
      </c>
      <c r="F2338" s="10"/>
      <c r="G2338" s="9"/>
      <c r="H2338" s="11"/>
    </row>
    <row r="2339" spans="1:8" x14ac:dyDescent="0.2">
      <c r="A2339" s="16">
        <v>43682</v>
      </c>
      <c r="B2339" s="41">
        <v>2.4773000000000001</v>
      </c>
      <c r="C2339" s="134">
        <f t="shared" si="36"/>
        <v>2.1440129449838974E-3</v>
      </c>
      <c r="F2339" s="10"/>
      <c r="G2339" s="9"/>
      <c r="H2339" s="11"/>
    </row>
    <row r="2340" spans="1:8" x14ac:dyDescent="0.2">
      <c r="A2340" s="16">
        <v>43683</v>
      </c>
      <c r="B2340" s="41">
        <v>2.5324</v>
      </c>
      <c r="C2340" s="134">
        <f t="shared" si="36"/>
        <v>2.2241956969281107E-2</v>
      </c>
      <c r="F2340" s="10"/>
      <c r="G2340" s="9"/>
      <c r="H2340" s="11"/>
    </row>
    <row r="2341" spans="1:8" x14ac:dyDescent="0.2">
      <c r="A2341" s="16">
        <v>43684</v>
      </c>
      <c r="B2341" s="41">
        <v>2.5099999999999998</v>
      </c>
      <c r="C2341" s="134">
        <f t="shared" si="36"/>
        <v>-8.8453640815038259E-3</v>
      </c>
      <c r="F2341" s="10"/>
      <c r="G2341" s="9"/>
      <c r="H2341" s="11"/>
    </row>
    <row r="2342" spans="1:8" x14ac:dyDescent="0.2">
      <c r="A2342" s="16">
        <v>43685</v>
      </c>
      <c r="B2342" s="41">
        <v>2.5144000000000002</v>
      </c>
      <c r="C2342" s="134">
        <f t="shared" si="36"/>
        <v>1.7529880478088788E-3</v>
      </c>
      <c r="F2342" s="10"/>
      <c r="G2342" s="9"/>
      <c r="H2342" s="11"/>
    </row>
    <row r="2343" spans="1:8" x14ac:dyDescent="0.2">
      <c r="A2343" s="16">
        <v>43686</v>
      </c>
      <c r="B2343" s="41">
        <v>2.5196999999999998</v>
      </c>
      <c r="C2343" s="134">
        <f t="shared" si="36"/>
        <v>2.1078587336937904E-3</v>
      </c>
      <c r="F2343" s="9"/>
      <c r="G2343" s="9"/>
      <c r="H2343" s="11"/>
    </row>
    <row r="2344" spans="1:8" x14ac:dyDescent="0.2">
      <c r="A2344" s="16">
        <v>43689</v>
      </c>
      <c r="B2344" s="41">
        <v>2.5425</v>
      </c>
      <c r="C2344" s="134">
        <f t="shared" si="36"/>
        <v>9.0486962733660192E-3</v>
      </c>
      <c r="F2344" s="9"/>
      <c r="G2344" s="9"/>
      <c r="H2344" s="11"/>
    </row>
    <row r="2345" spans="1:8" x14ac:dyDescent="0.2">
      <c r="A2345" s="16">
        <v>43690</v>
      </c>
      <c r="B2345" s="41">
        <v>2.5358000000000001</v>
      </c>
      <c r="C2345" s="134">
        <f t="shared" si="36"/>
        <v>-2.6352015732546974E-3</v>
      </c>
      <c r="F2345" s="9"/>
      <c r="G2345" s="9"/>
      <c r="H2345" s="11"/>
    </row>
    <row r="2346" spans="1:8" x14ac:dyDescent="0.2">
      <c r="A2346" s="16">
        <v>43691</v>
      </c>
      <c r="B2346" s="41">
        <v>2.5432999999999999</v>
      </c>
      <c r="C2346" s="134">
        <f t="shared" si="36"/>
        <v>2.9576465020899612E-3</v>
      </c>
      <c r="F2346" s="9"/>
      <c r="G2346" s="9"/>
      <c r="H2346" s="11"/>
    </row>
    <row r="2347" spans="1:8" x14ac:dyDescent="0.2">
      <c r="A2347" s="16">
        <v>43692</v>
      </c>
      <c r="B2347" s="41">
        <v>2.5514999999999999</v>
      </c>
      <c r="C2347" s="134">
        <f t="shared" si="36"/>
        <v>3.224157590532073E-3</v>
      </c>
      <c r="F2347" s="9"/>
      <c r="G2347" s="9"/>
      <c r="H2347" s="11"/>
    </row>
    <row r="2348" spans="1:8" x14ac:dyDescent="0.2">
      <c r="A2348" s="16">
        <v>43693</v>
      </c>
      <c r="B2348" s="41">
        <v>2.5535999999999999</v>
      </c>
      <c r="C2348" s="134">
        <f t="shared" si="36"/>
        <v>8.230452674897748E-4</v>
      </c>
      <c r="F2348" s="10"/>
      <c r="G2348" s="10"/>
      <c r="H2348" s="11"/>
    </row>
    <row r="2349" spans="1:8" x14ac:dyDescent="0.2">
      <c r="A2349" s="16">
        <v>43696</v>
      </c>
      <c r="B2349" s="41">
        <v>2.5596999999999999</v>
      </c>
      <c r="C2349" s="134">
        <f t="shared" si="36"/>
        <v>2.3887844611529818E-3</v>
      </c>
      <c r="F2349" s="9"/>
      <c r="G2349" s="9"/>
      <c r="H2349" s="11"/>
    </row>
    <row r="2350" spans="1:8" x14ac:dyDescent="0.2">
      <c r="A2350" s="16">
        <v>43697</v>
      </c>
      <c r="B2350" s="41">
        <v>2.5710000000000002</v>
      </c>
      <c r="C2350" s="134">
        <f t="shared" si="36"/>
        <v>4.4145798335744058E-3</v>
      </c>
      <c r="F2350" s="9"/>
      <c r="G2350" s="9"/>
      <c r="H2350" s="11"/>
    </row>
    <row r="2351" spans="1:8" x14ac:dyDescent="0.2">
      <c r="A2351" s="16">
        <v>43698</v>
      </c>
      <c r="B2351" s="41">
        <v>2.5507</v>
      </c>
      <c r="C2351" s="134">
        <f t="shared" si="36"/>
        <v>-7.8957604045118979E-3</v>
      </c>
      <c r="F2351" s="9"/>
      <c r="G2351" s="9"/>
      <c r="H2351" s="11"/>
    </row>
    <row r="2352" spans="1:8" x14ac:dyDescent="0.2">
      <c r="A2352" s="16">
        <v>43699</v>
      </c>
      <c r="B2352" s="41">
        <v>2.5537999999999998</v>
      </c>
      <c r="C2352" s="134">
        <f t="shared" si="36"/>
        <v>1.2153526482925336E-3</v>
      </c>
      <c r="F2352" s="9"/>
      <c r="G2352" s="9"/>
      <c r="H2352" s="11"/>
    </row>
    <row r="2353" spans="1:8" x14ac:dyDescent="0.2">
      <c r="A2353" s="16">
        <v>43700</v>
      </c>
      <c r="B2353" s="41">
        <v>2.5571999999999999</v>
      </c>
      <c r="C2353" s="134">
        <f t="shared" si="36"/>
        <v>1.3313493617355121E-3</v>
      </c>
      <c r="F2353" s="9"/>
      <c r="G2353" s="9"/>
      <c r="H2353" s="11"/>
    </row>
    <row r="2354" spans="1:8" x14ac:dyDescent="0.2">
      <c r="A2354" s="16">
        <v>43703</v>
      </c>
      <c r="B2354" s="41">
        <v>2.5602999999999998</v>
      </c>
      <c r="C2354" s="134">
        <f t="shared" si="36"/>
        <v>1.2122634131079835E-3</v>
      </c>
      <c r="F2354" s="9"/>
      <c r="G2354" s="9"/>
      <c r="H2354" s="11"/>
    </row>
    <row r="2355" spans="1:8" x14ac:dyDescent="0.2">
      <c r="A2355" s="16">
        <v>43704</v>
      </c>
      <c r="B2355" s="41">
        <v>2.5623999999999998</v>
      </c>
      <c r="C2355" s="134">
        <f t="shared" si="36"/>
        <v>8.2021638089280202E-4</v>
      </c>
      <c r="F2355" s="9"/>
      <c r="G2355" s="9"/>
      <c r="H2355" s="11"/>
    </row>
    <row r="2356" spans="1:8" x14ac:dyDescent="0.2">
      <c r="A2356" s="16">
        <v>43705</v>
      </c>
      <c r="B2356" s="41">
        <v>2.5666000000000002</v>
      </c>
      <c r="C2356" s="134">
        <f t="shared" si="36"/>
        <v>1.6390883546677504E-3</v>
      </c>
      <c r="F2356" s="9"/>
      <c r="G2356" s="9"/>
      <c r="H2356" s="11"/>
    </row>
    <row r="2357" spans="1:8" x14ac:dyDescent="0.2">
      <c r="A2357" s="16">
        <v>43706</v>
      </c>
      <c r="B2357" s="41">
        <v>2.5676000000000001</v>
      </c>
      <c r="C2357" s="134">
        <f t="shared" si="36"/>
        <v>3.8962050962365602E-4</v>
      </c>
      <c r="F2357" s="9"/>
      <c r="G2357" s="9"/>
      <c r="H2357" s="11"/>
    </row>
    <row r="2358" spans="1:8" x14ac:dyDescent="0.2">
      <c r="A2358" s="16">
        <v>43707</v>
      </c>
      <c r="B2358" s="41">
        <v>2.5573000000000001</v>
      </c>
      <c r="C2358" s="134">
        <f t="shared" si="36"/>
        <v>-4.0115282754322745E-3</v>
      </c>
      <c r="F2358" s="9"/>
      <c r="G2358" s="9"/>
      <c r="H2358" s="11"/>
    </row>
    <row r="2359" spans="1:8" x14ac:dyDescent="0.2">
      <c r="A2359" s="16">
        <v>43710</v>
      </c>
      <c r="B2359" s="41">
        <v>2.5505</v>
      </c>
      <c r="C2359" s="134">
        <f t="shared" si="36"/>
        <v>-2.6590544715129338E-3</v>
      </c>
      <c r="F2359" s="9"/>
      <c r="G2359" s="9"/>
      <c r="H2359" s="11"/>
    </row>
    <row r="2360" spans="1:8" x14ac:dyDescent="0.2">
      <c r="A2360" s="16">
        <v>43711</v>
      </c>
      <c r="B2360" s="41">
        <v>2.5760999999999998</v>
      </c>
      <c r="C2360" s="134">
        <f t="shared" si="36"/>
        <v>1.0037247598509991E-2</v>
      </c>
      <c r="F2360" s="9"/>
      <c r="G2360" s="9"/>
      <c r="H2360" s="11"/>
    </row>
    <row r="2361" spans="1:8" x14ac:dyDescent="0.2">
      <c r="A2361" s="16">
        <v>43712</v>
      </c>
      <c r="B2361" s="41">
        <v>2.5596000000000001</v>
      </c>
      <c r="C2361" s="134">
        <f t="shared" si="36"/>
        <v>-6.4050308606031781E-3</v>
      </c>
      <c r="F2361" s="9"/>
      <c r="G2361" s="9"/>
      <c r="H2361" s="11"/>
    </row>
    <row r="2362" spans="1:8" x14ac:dyDescent="0.2">
      <c r="A2362" s="16">
        <v>43713</v>
      </c>
      <c r="B2362" s="41">
        <v>2.5493000000000001</v>
      </c>
      <c r="C2362" s="134">
        <f t="shared" si="36"/>
        <v>-4.0240662603531208E-3</v>
      </c>
      <c r="F2362" s="9"/>
      <c r="G2362" s="9"/>
      <c r="H2362" s="11"/>
    </row>
    <row r="2363" spans="1:8" x14ac:dyDescent="0.2">
      <c r="A2363" s="16">
        <v>43714</v>
      </c>
      <c r="B2363" s="41">
        <v>2.5461999999999998</v>
      </c>
      <c r="C2363" s="134">
        <f t="shared" si="36"/>
        <v>-1.2160200839447244E-3</v>
      </c>
      <c r="F2363" s="9"/>
      <c r="G2363" s="9"/>
      <c r="H2363" s="11"/>
    </row>
    <row r="2364" spans="1:8" x14ac:dyDescent="0.2">
      <c r="A2364" s="16">
        <v>43717</v>
      </c>
      <c r="B2364" s="41">
        <v>2.5270999999999999</v>
      </c>
      <c r="C2364" s="134">
        <f t="shared" si="36"/>
        <v>-7.5013745974392698E-3</v>
      </c>
      <c r="F2364" s="9"/>
      <c r="G2364" s="9"/>
      <c r="H2364" s="11"/>
    </row>
    <row r="2365" spans="1:8" x14ac:dyDescent="0.2">
      <c r="A2365" s="16">
        <v>43718</v>
      </c>
      <c r="B2365" s="41">
        <v>2.5114000000000001</v>
      </c>
      <c r="C2365" s="134">
        <f t="shared" si="36"/>
        <v>-6.2126548217323885E-3</v>
      </c>
      <c r="F2365" s="9"/>
      <c r="G2365" s="9"/>
      <c r="H2365" s="11"/>
    </row>
    <row r="2366" spans="1:8" x14ac:dyDescent="0.2">
      <c r="A2366" s="16">
        <v>43719</v>
      </c>
      <c r="B2366" s="41">
        <v>2.4977</v>
      </c>
      <c r="C2366" s="134">
        <f t="shared" si="36"/>
        <v>-5.4551246316795199E-3</v>
      </c>
      <c r="F2366" s="9"/>
      <c r="G2366" s="9"/>
      <c r="H2366" s="11"/>
    </row>
    <row r="2367" spans="1:8" x14ac:dyDescent="0.2">
      <c r="A2367" s="16">
        <v>43720</v>
      </c>
      <c r="B2367" s="41">
        <v>2.488</v>
      </c>
      <c r="C2367" s="134">
        <f t="shared" si="36"/>
        <v>-3.883572887056097E-3</v>
      </c>
      <c r="F2367" s="9"/>
      <c r="G2367" s="9"/>
      <c r="H2367" s="11"/>
    </row>
    <row r="2368" spans="1:8" x14ac:dyDescent="0.2">
      <c r="A2368" s="16">
        <v>43721</v>
      </c>
      <c r="B2368" s="41">
        <v>2.4735999999999998</v>
      </c>
      <c r="C2368" s="134">
        <f t="shared" si="36"/>
        <v>-5.7877813504824127E-3</v>
      </c>
      <c r="F2368" s="9"/>
      <c r="G2368" s="9"/>
      <c r="H2368" s="11"/>
    </row>
    <row r="2369" spans="1:8" x14ac:dyDescent="0.2">
      <c r="A2369" s="16">
        <v>43724</v>
      </c>
      <c r="B2369" s="41">
        <v>2.4781</v>
      </c>
      <c r="C2369" s="134">
        <f t="shared" si="36"/>
        <v>1.8192108667529627E-3</v>
      </c>
      <c r="F2369" s="9"/>
      <c r="G2369" s="9"/>
      <c r="H2369" s="11"/>
    </row>
    <row r="2370" spans="1:8" x14ac:dyDescent="0.2">
      <c r="A2370" s="16">
        <v>43725</v>
      </c>
      <c r="B2370" s="41">
        <v>2.4594</v>
      </c>
      <c r="C2370" s="134">
        <f t="shared" si="36"/>
        <v>-7.5461038699002891E-3</v>
      </c>
      <c r="F2370" s="9"/>
      <c r="G2370" s="9"/>
      <c r="H2370" s="11"/>
    </row>
    <row r="2371" spans="1:8" x14ac:dyDescent="0.2">
      <c r="A2371" s="16">
        <v>43726</v>
      </c>
      <c r="B2371" s="41">
        <v>2.4336000000000002</v>
      </c>
      <c r="C2371" s="134">
        <f t="shared" si="36"/>
        <v>-1.0490363503293465E-2</v>
      </c>
      <c r="F2371" s="9"/>
      <c r="G2371" s="9"/>
      <c r="H2371" s="11"/>
    </row>
    <row r="2372" spans="1:8" x14ac:dyDescent="0.2">
      <c r="A2372" s="16">
        <v>43727</v>
      </c>
      <c r="B2372" s="41">
        <v>2.4377</v>
      </c>
      <c r="C2372" s="134">
        <f t="shared" si="36"/>
        <v>1.6847468770544438E-3</v>
      </c>
      <c r="F2372" s="9"/>
      <c r="G2372" s="9"/>
      <c r="H2372" s="11"/>
    </row>
    <row r="2373" spans="1:8" x14ac:dyDescent="0.2">
      <c r="A2373" s="16">
        <v>43728</v>
      </c>
      <c r="B2373" s="41">
        <v>2.4336000000000002</v>
      </c>
      <c r="C2373" s="134">
        <f t="shared" si="36"/>
        <v>-1.6819132789103186E-3</v>
      </c>
      <c r="F2373" s="9"/>
      <c r="G2373" s="9"/>
      <c r="H2373" s="11"/>
    </row>
    <row r="2374" spans="1:8" x14ac:dyDescent="0.2">
      <c r="A2374" s="16">
        <v>43731</v>
      </c>
      <c r="B2374" s="41">
        <v>2.4182999999999999</v>
      </c>
      <c r="C2374" s="134">
        <f t="shared" si="36"/>
        <v>-6.2869822485208671E-3</v>
      </c>
      <c r="F2374" s="9"/>
      <c r="G2374" s="9"/>
      <c r="H2374" s="11"/>
    </row>
    <row r="2375" spans="1:8" x14ac:dyDescent="0.2">
      <c r="A2375" s="16">
        <v>43732</v>
      </c>
      <c r="B2375" s="41">
        <v>2.4053</v>
      </c>
      <c r="C2375" s="134">
        <f t="shared" ref="C2375:C2438" si="37">B2375/B2374 - 1</f>
        <v>-5.3756771285613514E-3</v>
      </c>
      <c r="F2375" s="9"/>
      <c r="G2375" s="9"/>
      <c r="H2375" s="11"/>
    </row>
    <row r="2376" spans="1:8" x14ac:dyDescent="0.2">
      <c r="A2376" s="16">
        <v>43733</v>
      </c>
      <c r="B2376" s="41">
        <v>2.4113000000000002</v>
      </c>
      <c r="C2376" s="134">
        <f t="shared" si="37"/>
        <v>2.4944913316427009E-3</v>
      </c>
      <c r="F2376" s="9"/>
      <c r="G2376" s="9"/>
      <c r="H2376" s="11"/>
    </row>
    <row r="2377" spans="1:8" x14ac:dyDescent="0.2">
      <c r="A2377" s="16">
        <v>43734</v>
      </c>
      <c r="B2377" s="41">
        <v>2.3980000000000001</v>
      </c>
      <c r="C2377" s="134">
        <f t="shared" si="37"/>
        <v>-5.5156969269688494E-3</v>
      </c>
      <c r="F2377" s="9"/>
      <c r="G2377" s="9"/>
      <c r="H2377" s="11"/>
    </row>
    <row r="2378" spans="1:8" x14ac:dyDescent="0.2">
      <c r="A2378" s="16">
        <v>43735</v>
      </c>
      <c r="B2378" s="41">
        <v>2.3927</v>
      </c>
      <c r="C2378" s="134">
        <f t="shared" si="37"/>
        <v>-2.2101751459550067E-3</v>
      </c>
      <c r="F2378" s="9"/>
      <c r="G2378" s="9"/>
      <c r="H2378" s="11"/>
    </row>
    <row r="2379" spans="1:8" x14ac:dyDescent="0.2">
      <c r="A2379" s="16">
        <v>43738</v>
      </c>
      <c r="B2379" s="41">
        <v>2.3961999999999999</v>
      </c>
      <c r="C2379" s="134">
        <f t="shared" si="37"/>
        <v>1.4627826305011471E-3</v>
      </c>
      <c r="F2379" s="9"/>
      <c r="G2379" s="9"/>
      <c r="H2379" s="11"/>
    </row>
    <row r="2380" spans="1:8" x14ac:dyDescent="0.2">
      <c r="A2380" s="16">
        <v>43739</v>
      </c>
      <c r="B2380" s="41">
        <v>2.3993000000000002</v>
      </c>
      <c r="C2380" s="134">
        <f t="shared" si="37"/>
        <v>1.2937150488274707E-3</v>
      </c>
      <c r="F2380" s="9"/>
      <c r="G2380" s="9"/>
      <c r="H2380" s="11"/>
    </row>
    <row r="2381" spans="1:8" x14ac:dyDescent="0.2">
      <c r="A2381" s="16">
        <v>43740</v>
      </c>
      <c r="B2381" s="41">
        <v>2.4196</v>
      </c>
      <c r="C2381" s="134">
        <f t="shared" si="37"/>
        <v>8.4608010669777745E-3</v>
      </c>
      <c r="F2381" s="9"/>
      <c r="G2381" s="9"/>
      <c r="H2381" s="11"/>
    </row>
    <row r="2382" spans="1:8" x14ac:dyDescent="0.2">
      <c r="A2382" s="16">
        <v>43741</v>
      </c>
      <c r="B2382" s="41">
        <v>2.4140000000000001</v>
      </c>
      <c r="C2382" s="134">
        <f t="shared" si="37"/>
        <v>-2.314432137543343E-3</v>
      </c>
      <c r="F2382" s="9"/>
      <c r="G2382" s="9"/>
      <c r="H2382" s="11"/>
    </row>
    <row r="2383" spans="1:8" x14ac:dyDescent="0.2">
      <c r="A2383" s="16">
        <v>43742</v>
      </c>
      <c r="B2383" s="41">
        <v>2.4148999999999998</v>
      </c>
      <c r="C2383" s="134">
        <f t="shared" si="37"/>
        <v>3.7282518641235107E-4</v>
      </c>
      <c r="F2383" s="9"/>
      <c r="G2383" s="9"/>
      <c r="H2383" s="11"/>
    </row>
    <row r="2384" spans="1:8" x14ac:dyDescent="0.2">
      <c r="A2384" s="16">
        <v>43745</v>
      </c>
      <c r="B2384" s="41">
        <v>2.4177</v>
      </c>
      <c r="C2384" s="134">
        <f t="shared" si="37"/>
        <v>1.1594683009648055E-3</v>
      </c>
      <c r="F2384" s="9"/>
      <c r="G2384" s="9"/>
      <c r="H2384" s="11"/>
    </row>
    <row r="2385" spans="1:8" x14ac:dyDescent="0.2">
      <c r="A2385" s="16">
        <v>43746</v>
      </c>
      <c r="B2385" s="41">
        <v>2.4093</v>
      </c>
      <c r="C2385" s="134">
        <f t="shared" si="37"/>
        <v>-3.4743764735079008E-3</v>
      </c>
      <c r="F2385" s="9"/>
      <c r="G2385" s="9"/>
      <c r="H2385" s="11"/>
    </row>
    <row r="2386" spans="1:8" x14ac:dyDescent="0.2">
      <c r="A2386" s="16">
        <v>43747</v>
      </c>
      <c r="B2386" s="41">
        <v>2.4091999999999998</v>
      </c>
      <c r="C2386" s="134">
        <f t="shared" si="37"/>
        <v>-4.1505831569477181E-5</v>
      </c>
      <c r="F2386" s="9"/>
      <c r="G2386" s="9"/>
      <c r="H2386" s="11"/>
    </row>
    <row r="2387" spans="1:8" x14ac:dyDescent="0.2">
      <c r="A2387" s="16">
        <v>43748</v>
      </c>
      <c r="B2387" s="41">
        <v>2.3883000000000001</v>
      </c>
      <c r="C2387" s="134">
        <f t="shared" si="37"/>
        <v>-8.6750788643531473E-3</v>
      </c>
      <c r="F2387" s="9"/>
      <c r="G2387" s="9"/>
      <c r="H2387" s="11"/>
    </row>
    <row r="2388" spans="1:8" x14ac:dyDescent="0.2">
      <c r="A2388" s="16">
        <v>43749</v>
      </c>
      <c r="B2388" s="41">
        <v>2.3856999999999999</v>
      </c>
      <c r="C2388" s="134">
        <f t="shared" si="37"/>
        <v>-1.0886404555542351E-3</v>
      </c>
      <c r="F2388" s="9"/>
      <c r="G2388" s="9"/>
      <c r="H2388" s="11"/>
    </row>
    <row r="2389" spans="1:8" x14ac:dyDescent="0.2">
      <c r="A2389" s="16">
        <v>43752</v>
      </c>
      <c r="B2389" s="41">
        <v>2.3883000000000001</v>
      </c>
      <c r="C2389" s="134">
        <f t="shared" si="37"/>
        <v>1.089826885191103E-3</v>
      </c>
      <c r="F2389" s="9"/>
      <c r="G2389" s="9"/>
      <c r="H2389" s="11"/>
    </row>
    <row r="2390" spans="1:8" x14ac:dyDescent="0.2">
      <c r="A2390" s="16">
        <v>43753</v>
      </c>
      <c r="B2390" s="41">
        <v>2.3860999999999999</v>
      </c>
      <c r="C2390" s="134">
        <f t="shared" si="37"/>
        <v>-9.2115730854591682E-4</v>
      </c>
      <c r="F2390" s="9"/>
      <c r="G2390" s="9"/>
      <c r="H2390" s="11"/>
    </row>
    <row r="2391" spans="1:8" x14ac:dyDescent="0.2">
      <c r="A2391" s="16">
        <v>43754</v>
      </c>
      <c r="B2391" s="41">
        <v>2.363</v>
      </c>
      <c r="C2391" s="134">
        <f t="shared" si="37"/>
        <v>-9.6810695276811076E-3</v>
      </c>
      <c r="F2391" s="9"/>
      <c r="G2391" s="9"/>
      <c r="H2391" s="11"/>
    </row>
    <row r="2392" spans="1:8" x14ac:dyDescent="0.2">
      <c r="A2392" s="16">
        <v>43755</v>
      </c>
      <c r="B2392" s="41">
        <v>2.3649</v>
      </c>
      <c r="C2392" s="134">
        <f t="shared" si="37"/>
        <v>8.0406263224719332E-4</v>
      </c>
      <c r="F2392" s="9"/>
      <c r="G2392" s="9"/>
      <c r="H2392" s="11"/>
    </row>
    <row r="2393" spans="1:8" x14ac:dyDescent="0.2">
      <c r="A2393" s="16">
        <v>43756</v>
      </c>
      <c r="B2393" s="41">
        <v>2.3658000000000001</v>
      </c>
      <c r="C2393" s="134">
        <f t="shared" si="37"/>
        <v>3.8056577445133577E-4</v>
      </c>
      <c r="F2393" s="9"/>
      <c r="G2393" s="9"/>
      <c r="H2393" s="11"/>
    </row>
    <row r="2394" spans="1:8" x14ac:dyDescent="0.2">
      <c r="A2394" s="16">
        <v>43759</v>
      </c>
      <c r="B2394" s="41">
        <v>2.371</v>
      </c>
      <c r="C2394" s="134">
        <f t="shared" si="37"/>
        <v>2.1979879956040005E-3</v>
      </c>
      <c r="F2394" s="9"/>
      <c r="G2394" s="9"/>
      <c r="H2394" s="11"/>
    </row>
    <row r="2395" spans="1:8" x14ac:dyDescent="0.2">
      <c r="A2395" s="16">
        <v>43760</v>
      </c>
      <c r="B2395" s="41">
        <v>2.3757000000000001</v>
      </c>
      <c r="C2395" s="134">
        <f t="shared" si="37"/>
        <v>1.9822859552931504E-3</v>
      </c>
      <c r="F2395" s="9"/>
      <c r="G2395" s="9"/>
      <c r="H2395" s="11"/>
    </row>
    <row r="2396" spans="1:8" x14ac:dyDescent="0.2">
      <c r="A2396" s="16">
        <v>43761</v>
      </c>
      <c r="B2396" s="41">
        <v>2.3708</v>
      </c>
      <c r="C2396" s="134">
        <f t="shared" si="37"/>
        <v>-2.0625499852675588E-3</v>
      </c>
      <c r="F2396" s="9"/>
      <c r="G2396" s="9"/>
      <c r="H2396" s="11"/>
    </row>
    <row r="2397" spans="1:8" x14ac:dyDescent="0.2">
      <c r="A2397" s="16">
        <v>43762</v>
      </c>
      <c r="B2397" s="41">
        <v>2.3725999999999998</v>
      </c>
      <c r="C2397" s="134">
        <f t="shared" si="37"/>
        <v>7.5923738822325504E-4</v>
      </c>
      <c r="F2397" s="9"/>
      <c r="G2397" s="9"/>
      <c r="H2397" s="11"/>
    </row>
    <row r="2398" spans="1:8" x14ac:dyDescent="0.2">
      <c r="A2398" s="16">
        <v>43763</v>
      </c>
      <c r="B2398" s="41">
        <v>2.3744999999999998</v>
      </c>
      <c r="C2398" s="134">
        <f t="shared" si="37"/>
        <v>8.0080923880965216E-4</v>
      </c>
      <c r="F2398" s="9"/>
      <c r="G2398" s="9"/>
      <c r="H2398" s="11"/>
    </row>
    <row r="2399" spans="1:8" x14ac:dyDescent="0.2">
      <c r="A2399" s="16">
        <v>43766</v>
      </c>
      <c r="B2399" s="41">
        <v>2.3782000000000001</v>
      </c>
      <c r="C2399" s="134">
        <f t="shared" si="37"/>
        <v>1.5582227837440676E-3</v>
      </c>
      <c r="F2399" s="9"/>
      <c r="G2399" s="9"/>
      <c r="H2399" s="11"/>
    </row>
    <row r="2400" spans="1:8" x14ac:dyDescent="0.2">
      <c r="A2400" s="16">
        <v>43767</v>
      </c>
      <c r="B2400" s="41">
        <v>2.3866000000000001</v>
      </c>
      <c r="C2400" s="134">
        <f t="shared" si="37"/>
        <v>3.5320830880498644E-3</v>
      </c>
      <c r="F2400" s="9"/>
      <c r="G2400" s="9"/>
      <c r="H2400" s="11"/>
    </row>
    <row r="2401" spans="1:8" x14ac:dyDescent="0.2">
      <c r="A2401" s="16">
        <v>43768</v>
      </c>
      <c r="B2401" s="41">
        <v>2.3847999999999998</v>
      </c>
      <c r="C2401" s="134">
        <f t="shared" si="37"/>
        <v>-7.5421101148087644E-4</v>
      </c>
      <c r="F2401" s="9"/>
      <c r="G2401" s="9"/>
      <c r="H2401" s="11"/>
    </row>
    <row r="2402" spans="1:8" x14ac:dyDescent="0.2">
      <c r="A2402" s="16">
        <v>43769</v>
      </c>
      <c r="B2402" s="41">
        <v>2.3769999999999998</v>
      </c>
      <c r="C2402" s="134">
        <f t="shared" si="37"/>
        <v>-3.270714525327123E-3</v>
      </c>
      <c r="F2402" s="9"/>
      <c r="G2402" s="9"/>
      <c r="H2402" s="11"/>
    </row>
    <row r="2403" spans="1:8" x14ac:dyDescent="0.2">
      <c r="A2403" s="16">
        <v>43770</v>
      </c>
      <c r="B2403" s="41">
        <v>2.3624999999999998</v>
      </c>
      <c r="C2403" s="134">
        <f t="shared" si="37"/>
        <v>-6.100126209507728E-3</v>
      </c>
      <c r="F2403" s="9"/>
      <c r="G2403" s="9"/>
      <c r="H2403" s="11"/>
    </row>
    <row r="2404" spans="1:8" x14ac:dyDescent="0.2">
      <c r="A2404" s="16">
        <v>43773</v>
      </c>
      <c r="B2404" s="41">
        <v>2.4009</v>
      </c>
      <c r="C2404" s="134">
        <f t="shared" si="37"/>
        <v>1.6253968253968409E-2</v>
      </c>
      <c r="F2404" s="9"/>
      <c r="G2404" s="9"/>
      <c r="H2404" s="11"/>
    </row>
    <row r="2405" spans="1:8" x14ac:dyDescent="0.2">
      <c r="A2405" s="16">
        <v>43774</v>
      </c>
      <c r="B2405" s="41">
        <v>2.4068000000000001</v>
      </c>
      <c r="C2405" s="134">
        <f t="shared" si="37"/>
        <v>2.4574118039069059E-3</v>
      </c>
      <c r="F2405" s="9"/>
      <c r="G2405" s="9"/>
      <c r="H2405" s="11"/>
    </row>
    <row r="2406" spans="1:8" x14ac:dyDescent="0.2">
      <c r="A2406" s="16">
        <v>43775</v>
      </c>
      <c r="B2406" s="41">
        <v>2.3919999999999999</v>
      </c>
      <c r="C2406" s="134">
        <f t="shared" si="37"/>
        <v>-6.1492438092073387E-3</v>
      </c>
      <c r="F2406" s="9"/>
      <c r="G2406" s="9"/>
      <c r="H2406" s="11"/>
    </row>
    <row r="2407" spans="1:8" x14ac:dyDescent="0.2">
      <c r="A2407" s="16">
        <v>43776</v>
      </c>
      <c r="B2407" s="41">
        <v>2.4009999999999998</v>
      </c>
      <c r="C2407" s="134">
        <f t="shared" si="37"/>
        <v>3.7625418060200921E-3</v>
      </c>
      <c r="F2407" s="9"/>
      <c r="G2407" s="9"/>
      <c r="H2407" s="11"/>
    </row>
    <row r="2408" spans="1:8" x14ac:dyDescent="0.2">
      <c r="A2408" s="16">
        <v>43777</v>
      </c>
      <c r="B2408" s="41">
        <v>2.3976999999999999</v>
      </c>
      <c r="C2408" s="134">
        <f t="shared" si="37"/>
        <v>-1.3744273219491454E-3</v>
      </c>
      <c r="F2408" s="9"/>
      <c r="G2408" s="9"/>
      <c r="H2408" s="11"/>
    </row>
    <row r="2409" spans="1:8" x14ac:dyDescent="0.2">
      <c r="A2409" s="16">
        <v>43780</v>
      </c>
      <c r="B2409" s="41">
        <v>2.3976000000000002</v>
      </c>
      <c r="C2409" s="134">
        <f t="shared" si="37"/>
        <v>-4.1706635525606828E-5</v>
      </c>
      <c r="F2409" s="9"/>
      <c r="G2409" s="9"/>
      <c r="H2409" s="11"/>
    </row>
    <row r="2410" spans="1:8" x14ac:dyDescent="0.2">
      <c r="A2410" s="16">
        <v>43781</v>
      </c>
      <c r="B2410" s="41">
        <v>2.3788</v>
      </c>
      <c r="C2410" s="134">
        <f t="shared" si="37"/>
        <v>-7.8411745078412753E-3</v>
      </c>
      <c r="F2410" s="9"/>
      <c r="G2410" s="9"/>
      <c r="H2410" s="11"/>
    </row>
    <row r="2411" spans="1:8" x14ac:dyDescent="0.2">
      <c r="A2411" s="16">
        <v>43782</v>
      </c>
      <c r="B2411" s="41">
        <v>2.3776999999999999</v>
      </c>
      <c r="C2411" s="134">
        <f t="shared" si="37"/>
        <v>-4.6241802589541692E-4</v>
      </c>
      <c r="F2411" s="9"/>
      <c r="G2411" s="9"/>
    </row>
    <row r="2412" spans="1:8" x14ac:dyDescent="0.2">
      <c r="A2412" s="16">
        <v>43783</v>
      </c>
      <c r="B2412" s="41">
        <v>2.3763999999999998</v>
      </c>
      <c r="C2412" s="134">
        <f t="shared" si="37"/>
        <v>-5.4674685620559327E-4</v>
      </c>
      <c r="F2412" s="9"/>
      <c r="G2412" s="9"/>
    </row>
    <row r="2413" spans="1:8" x14ac:dyDescent="0.2">
      <c r="A2413" s="16">
        <v>43787</v>
      </c>
      <c r="B2413" s="41">
        <v>2.3704000000000001</v>
      </c>
      <c r="C2413" s="134">
        <f t="shared" si="37"/>
        <v>-2.5248274701228368E-3</v>
      </c>
      <c r="F2413" s="9"/>
      <c r="G2413" s="9"/>
    </row>
    <row r="2414" spans="1:8" x14ac:dyDescent="0.2">
      <c r="A2414" s="16">
        <v>43788</v>
      </c>
      <c r="B2414" s="41">
        <v>2.3786</v>
      </c>
      <c r="C2414" s="134">
        <f t="shared" si="37"/>
        <v>3.4593317583531125E-3</v>
      </c>
      <c r="F2414" s="9"/>
      <c r="G2414" s="9"/>
    </row>
    <row r="2415" spans="1:8" x14ac:dyDescent="0.2">
      <c r="A2415" s="16">
        <v>43789</v>
      </c>
      <c r="B2415" s="41">
        <v>2.3719999999999999</v>
      </c>
      <c r="C2415" s="134">
        <f t="shared" si="37"/>
        <v>-2.7747414445472574E-3</v>
      </c>
      <c r="F2415" s="9"/>
      <c r="G2415" s="9"/>
    </row>
    <row r="2416" spans="1:8" x14ac:dyDescent="0.2">
      <c r="A2416" s="16">
        <v>43790</v>
      </c>
      <c r="B2416" s="41">
        <v>2.3694999999999999</v>
      </c>
      <c r="C2416" s="134">
        <f t="shared" si="37"/>
        <v>-1.0539629005058559E-3</v>
      </c>
      <c r="F2416" s="9"/>
      <c r="G2416" s="9"/>
    </row>
    <row r="2417" spans="1:10" x14ac:dyDescent="0.2">
      <c r="A2417" s="16">
        <v>43791</v>
      </c>
      <c r="B2417" s="41">
        <v>2.3675999999999999</v>
      </c>
      <c r="C2417" s="134">
        <f t="shared" si="37"/>
        <v>-8.0185693184220419E-4</v>
      </c>
      <c r="F2417" s="9"/>
      <c r="G2417" s="9"/>
      <c r="J2417" s="27"/>
    </row>
    <row r="2418" spans="1:10" x14ac:dyDescent="0.2">
      <c r="A2418" s="16">
        <v>43794</v>
      </c>
      <c r="B2418" s="41">
        <v>2.3835999999999999</v>
      </c>
      <c r="C2418" s="134">
        <f t="shared" si="37"/>
        <v>6.7578982936307153E-3</v>
      </c>
      <c r="F2418" s="9"/>
      <c r="G2418" s="9"/>
    </row>
    <row r="2419" spans="1:10" x14ac:dyDescent="0.2">
      <c r="A2419" s="16">
        <v>43795</v>
      </c>
      <c r="B2419" s="41">
        <v>2.3773</v>
      </c>
      <c r="C2419" s="134">
        <f t="shared" si="37"/>
        <v>-2.6430609162610974E-3</v>
      </c>
      <c r="F2419" s="9"/>
      <c r="G2419" s="9"/>
    </row>
    <row r="2420" spans="1:10" x14ac:dyDescent="0.2">
      <c r="A2420" s="16">
        <v>43796</v>
      </c>
      <c r="B2420" s="41">
        <v>2.3717000000000001</v>
      </c>
      <c r="C2420" s="134">
        <f t="shared" si="37"/>
        <v>-2.355613511126009E-3</v>
      </c>
      <c r="F2420" s="9"/>
      <c r="G2420" s="9"/>
    </row>
    <row r="2421" spans="1:10" x14ac:dyDescent="0.2">
      <c r="A2421" s="16">
        <v>43797</v>
      </c>
      <c r="B2421" s="41">
        <v>2.4001000000000001</v>
      </c>
      <c r="C2421" s="134">
        <f t="shared" si="37"/>
        <v>1.1974533035375545E-2</v>
      </c>
      <c r="F2421" s="9"/>
      <c r="G2421" s="9"/>
      <c r="J2421" s="28"/>
    </row>
    <row r="2422" spans="1:10" x14ac:dyDescent="0.2">
      <c r="A2422" s="16">
        <v>43798</v>
      </c>
      <c r="B2422" s="41">
        <v>2.4047999999999998</v>
      </c>
      <c r="C2422" s="134">
        <f t="shared" si="37"/>
        <v>1.9582517395106969E-3</v>
      </c>
      <c r="F2422" s="9"/>
      <c r="G2422" s="9"/>
      <c r="J2422" s="28"/>
    </row>
    <row r="2423" spans="1:10" x14ac:dyDescent="0.2">
      <c r="A2423" s="16">
        <v>43801</v>
      </c>
      <c r="B2423" s="41">
        <v>2.4119999999999999</v>
      </c>
      <c r="C2423" s="134">
        <f t="shared" si="37"/>
        <v>2.9940119760478723E-3</v>
      </c>
      <c r="F2423" s="9"/>
      <c r="G2423" s="9"/>
    </row>
    <row r="2424" spans="1:10" x14ac:dyDescent="0.2">
      <c r="A2424" s="16">
        <v>43802</v>
      </c>
      <c r="B2424" s="41">
        <v>2.4329000000000001</v>
      </c>
      <c r="C2424" s="134">
        <f t="shared" si="37"/>
        <v>8.665008291873999E-3</v>
      </c>
      <c r="F2424" s="9"/>
      <c r="G2424" s="9"/>
    </row>
    <row r="2425" spans="1:10" x14ac:dyDescent="0.2">
      <c r="A2425" s="16">
        <v>43803</v>
      </c>
      <c r="B2425" s="41">
        <v>2.4283000000000001</v>
      </c>
      <c r="C2425" s="134">
        <f t="shared" si="37"/>
        <v>-1.8907476673928336E-3</v>
      </c>
      <c r="F2425" s="9"/>
      <c r="G2425" s="9"/>
    </row>
    <row r="2426" spans="1:10" x14ac:dyDescent="0.2">
      <c r="A2426" s="16">
        <v>43804</v>
      </c>
      <c r="B2426" s="41">
        <v>2.4178000000000002</v>
      </c>
      <c r="C2426" s="134">
        <f t="shared" si="37"/>
        <v>-4.3240126837704729E-3</v>
      </c>
      <c r="F2426" s="9"/>
      <c r="G2426" s="9"/>
    </row>
    <row r="2427" spans="1:10" x14ac:dyDescent="0.2">
      <c r="A2427" s="16">
        <v>43805</v>
      </c>
      <c r="B2427" s="41">
        <v>2.4178999999999999</v>
      </c>
      <c r="C2427" s="134">
        <f t="shared" si="37"/>
        <v>4.1359913971250606E-5</v>
      </c>
      <c r="F2427" s="9"/>
      <c r="G2427" s="9"/>
      <c r="H2427" s="11"/>
    </row>
    <row r="2428" spans="1:10" x14ac:dyDescent="0.2">
      <c r="A2428" s="16">
        <v>43808</v>
      </c>
      <c r="B2428" s="41">
        <v>2.4174000000000002</v>
      </c>
      <c r="C2428" s="134">
        <f t="shared" si="37"/>
        <v>-2.0679101699805358E-4</v>
      </c>
      <c r="F2428" s="9"/>
      <c r="G2428" s="9"/>
      <c r="H2428" s="11"/>
    </row>
    <row r="2429" spans="1:10" x14ac:dyDescent="0.2">
      <c r="A2429" s="16">
        <v>43809</v>
      </c>
      <c r="B2429" s="41">
        <v>2.4142999999999999</v>
      </c>
      <c r="C2429" s="134">
        <f t="shared" si="37"/>
        <v>-1.282369487879631E-3</v>
      </c>
      <c r="F2429" s="9"/>
      <c r="G2429" s="9"/>
      <c r="H2429" s="11"/>
    </row>
    <row r="2430" spans="1:10" x14ac:dyDescent="0.2">
      <c r="A2430" s="16">
        <v>43810</v>
      </c>
      <c r="B2430" s="41">
        <v>2.4161000000000001</v>
      </c>
      <c r="C2430" s="134">
        <f t="shared" si="37"/>
        <v>7.4555771859352582E-4</v>
      </c>
      <c r="F2430" s="9"/>
      <c r="G2430" s="9"/>
      <c r="H2430" s="11"/>
    </row>
    <row r="2431" spans="1:10" x14ac:dyDescent="0.2">
      <c r="A2431" s="16">
        <v>43811</v>
      </c>
      <c r="B2431" s="41">
        <v>2.4138999999999999</v>
      </c>
      <c r="C2431" s="134">
        <f t="shared" si="37"/>
        <v>-9.1055833781727991E-4</v>
      </c>
      <c r="F2431" s="9"/>
      <c r="G2431" s="9"/>
      <c r="H2431" s="11"/>
    </row>
    <row r="2432" spans="1:10" x14ac:dyDescent="0.2">
      <c r="A2432" s="16">
        <v>43812</v>
      </c>
      <c r="B2432" s="41">
        <v>2.4167999999999998</v>
      </c>
      <c r="C2432" s="134">
        <f t="shared" si="37"/>
        <v>1.201375367662294E-3</v>
      </c>
      <c r="F2432" s="9"/>
      <c r="G2432" s="9"/>
      <c r="H2432" s="11"/>
    </row>
    <row r="2433" spans="1:8" x14ac:dyDescent="0.2">
      <c r="A2433" s="16">
        <v>43815</v>
      </c>
      <c r="B2433" s="41">
        <v>2.4140999999999999</v>
      </c>
      <c r="C2433" s="134">
        <f t="shared" si="37"/>
        <v>-1.1171797418073615E-3</v>
      </c>
      <c r="F2433" s="9"/>
      <c r="G2433" s="9"/>
      <c r="H2433" s="11"/>
    </row>
    <row r="2434" spans="1:8" x14ac:dyDescent="0.2">
      <c r="A2434" s="16">
        <v>43816</v>
      </c>
      <c r="B2434" s="41">
        <v>2.4146000000000001</v>
      </c>
      <c r="C2434" s="134">
        <f t="shared" si="37"/>
        <v>2.0711652375626777E-4</v>
      </c>
      <c r="F2434" s="9"/>
      <c r="G2434" s="9"/>
      <c r="H2434" s="11"/>
    </row>
    <row r="2435" spans="1:8" x14ac:dyDescent="0.2">
      <c r="A2435" s="16">
        <v>43817</v>
      </c>
      <c r="B2435" s="41">
        <v>2.4152999999999998</v>
      </c>
      <c r="C2435" s="134">
        <f t="shared" si="37"/>
        <v>2.89903089538468E-4</v>
      </c>
      <c r="F2435" s="9"/>
      <c r="G2435" s="9"/>
      <c r="H2435" s="11"/>
    </row>
    <row r="2436" spans="1:8" x14ac:dyDescent="0.2">
      <c r="A2436" s="16">
        <v>43818</v>
      </c>
      <c r="B2436" s="41">
        <v>2.4152999999999998</v>
      </c>
      <c r="C2436" s="134">
        <f t="shared" si="37"/>
        <v>0</v>
      </c>
      <c r="F2436" s="9"/>
      <c r="G2436" s="9"/>
      <c r="H2436" s="11"/>
    </row>
    <row r="2437" spans="1:8" x14ac:dyDescent="0.2">
      <c r="A2437" s="16">
        <v>43819</v>
      </c>
      <c r="B2437" s="41">
        <v>2.4066999999999998</v>
      </c>
      <c r="C2437" s="134">
        <f t="shared" si="37"/>
        <v>-3.5606342897361865E-3</v>
      </c>
      <c r="F2437" s="9"/>
      <c r="G2437" s="9"/>
      <c r="H2437" s="11"/>
    </row>
    <row r="2438" spans="1:8" x14ac:dyDescent="0.2">
      <c r="A2438" s="16">
        <v>43822</v>
      </c>
      <c r="B2438" s="41">
        <v>2.4079000000000002</v>
      </c>
      <c r="C2438" s="134">
        <f t="shared" si="37"/>
        <v>4.9860805252022189E-4</v>
      </c>
      <c r="H2438" s="11"/>
    </row>
    <row r="2439" spans="1:8" x14ac:dyDescent="0.2">
      <c r="A2439" s="16">
        <v>43825</v>
      </c>
      <c r="B2439" s="41">
        <v>2.4043999999999999</v>
      </c>
      <c r="C2439" s="134">
        <f t="shared" ref="C2439:C2502" si="38">B2439/B2438 - 1</f>
        <v>-1.4535487354127019E-3</v>
      </c>
      <c r="H2439" s="11"/>
    </row>
    <row r="2440" spans="1:8" x14ac:dyDescent="0.2">
      <c r="A2440" s="16">
        <v>43826</v>
      </c>
      <c r="B2440" s="41">
        <v>2.4068999999999998</v>
      </c>
      <c r="C2440" s="134">
        <f t="shared" si="38"/>
        <v>1.0397604391947368E-3</v>
      </c>
      <c r="F2440" s="9"/>
      <c r="G2440" s="9"/>
      <c r="H2440" s="11"/>
    </row>
    <row r="2441" spans="1:8" x14ac:dyDescent="0.2">
      <c r="A2441" s="16">
        <v>43829</v>
      </c>
      <c r="B2441" s="41">
        <v>2.4075000000000002</v>
      </c>
      <c r="C2441" s="134">
        <f t="shared" si="38"/>
        <v>2.4928331048257313E-4</v>
      </c>
      <c r="F2441" s="9"/>
      <c r="G2441" s="9"/>
      <c r="H2441" s="11"/>
    </row>
    <row r="2442" spans="1:8" x14ac:dyDescent="0.2">
      <c r="A2442" s="16">
        <v>43832</v>
      </c>
      <c r="B2442" s="41">
        <v>2.4007000000000001</v>
      </c>
      <c r="C2442" s="134">
        <f t="shared" si="38"/>
        <v>-2.8245067497404408E-3</v>
      </c>
      <c r="F2442" s="9"/>
      <c r="G2442" s="9"/>
      <c r="H2442" s="11"/>
    </row>
    <row r="2443" spans="1:8" x14ac:dyDescent="0.2">
      <c r="A2443" s="16">
        <v>43833</v>
      </c>
      <c r="B2443" s="41">
        <v>2.4133</v>
      </c>
      <c r="C2443" s="134">
        <f t="shared" si="38"/>
        <v>5.2484691964842511E-3</v>
      </c>
      <c r="F2443" s="9"/>
      <c r="G2443" s="9"/>
      <c r="H2443" s="11"/>
    </row>
    <row r="2444" spans="1:8" x14ac:dyDescent="0.2">
      <c r="A2444" s="16">
        <v>43836</v>
      </c>
      <c r="B2444" s="41">
        <v>2.3868</v>
      </c>
      <c r="C2444" s="134">
        <f t="shared" si="38"/>
        <v>-1.0980814652136073E-2</v>
      </c>
      <c r="F2444" s="9"/>
      <c r="G2444" s="9"/>
      <c r="H2444" s="11"/>
    </row>
    <row r="2445" spans="1:8" x14ac:dyDescent="0.2">
      <c r="A2445" s="16">
        <v>43837</v>
      </c>
      <c r="B2445" s="41">
        <v>2.3873000000000002</v>
      </c>
      <c r="C2445" s="134">
        <f t="shared" si="38"/>
        <v>2.0948550360322393E-4</v>
      </c>
      <c r="F2445" s="9"/>
      <c r="G2445" s="9"/>
      <c r="H2445" s="11"/>
    </row>
    <row r="2446" spans="1:8" x14ac:dyDescent="0.2">
      <c r="A2446" s="16">
        <v>43838</v>
      </c>
      <c r="B2446" s="41">
        <v>2.3751000000000002</v>
      </c>
      <c r="C2446" s="134">
        <f t="shared" si="38"/>
        <v>-5.1103757382817694E-3</v>
      </c>
      <c r="F2446" s="9"/>
      <c r="G2446" s="9"/>
      <c r="H2446" s="11"/>
    </row>
    <row r="2447" spans="1:8" x14ac:dyDescent="0.2">
      <c r="A2447" s="16">
        <v>43839</v>
      </c>
      <c r="B2447" s="41">
        <v>2.3740999999999999</v>
      </c>
      <c r="C2447" s="134">
        <f t="shared" si="38"/>
        <v>-4.2103490379363784E-4</v>
      </c>
      <c r="F2447" s="9"/>
      <c r="G2447" s="9"/>
      <c r="H2447" s="11"/>
    </row>
    <row r="2448" spans="1:8" x14ac:dyDescent="0.2">
      <c r="A2448" s="16">
        <v>43840</v>
      </c>
      <c r="B2448" s="41">
        <v>2.3715000000000002</v>
      </c>
      <c r="C2448" s="134">
        <f t="shared" si="38"/>
        <v>-1.0951518470155852E-3</v>
      </c>
      <c r="F2448" s="9"/>
      <c r="G2448" s="9"/>
      <c r="H2448" s="11"/>
    </row>
    <row r="2449" spans="1:8" x14ac:dyDescent="0.2">
      <c r="A2449" s="16">
        <v>43843</v>
      </c>
      <c r="B2449" s="41">
        <v>2.3820000000000001</v>
      </c>
      <c r="C2449" s="134">
        <f t="shared" si="38"/>
        <v>4.4275774826059155E-3</v>
      </c>
      <c r="F2449" s="9"/>
      <c r="G2449" s="9"/>
      <c r="H2449" s="11"/>
    </row>
    <row r="2450" spans="1:8" x14ac:dyDescent="0.2">
      <c r="A2450" s="16">
        <v>43844</v>
      </c>
      <c r="B2450" s="41">
        <v>2.3820000000000001</v>
      </c>
      <c r="C2450" s="134">
        <f t="shared" si="38"/>
        <v>0</v>
      </c>
      <c r="F2450" s="9"/>
      <c r="G2450" s="9"/>
      <c r="H2450" s="11"/>
    </row>
    <row r="2451" spans="1:8" x14ac:dyDescent="0.2">
      <c r="A2451" s="16">
        <v>43845</v>
      </c>
      <c r="B2451" s="41">
        <v>2.3788999999999998</v>
      </c>
      <c r="C2451" s="134">
        <f t="shared" si="38"/>
        <v>-1.3014273719564873E-3</v>
      </c>
      <c r="F2451" s="9"/>
      <c r="G2451" s="9"/>
      <c r="H2451" s="11"/>
    </row>
    <row r="2452" spans="1:8" x14ac:dyDescent="0.2">
      <c r="A2452" s="16">
        <v>43846</v>
      </c>
      <c r="B2452" s="41">
        <v>2.3832</v>
      </c>
      <c r="C2452" s="134">
        <f t="shared" si="38"/>
        <v>1.8075581150953646E-3</v>
      </c>
      <c r="F2452" s="9"/>
      <c r="G2452" s="9"/>
      <c r="H2452" s="11"/>
    </row>
    <row r="2453" spans="1:8" x14ac:dyDescent="0.2">
      <c r="A2453" s="16">
        <v>43847</v>
      </c>
      <c r="B2453" s="41">
        <v>2.3767</v>
      </c>
      <c r="C2453" s="134">
        <f t="shared" si="38"/>
        <v>-2.727425310506848E-3</v>
      </c>
      <c r="F2453" s="9"/>
      <c r="G2453" s="9"/>
      <c r="H2453" s="11"/>
    </row>
    <row r="2454" spans="1:8" x14ac:dyDescent="0.2">
      <c r="A2454" s="16">
        <v>43850</v>
      </c>
      <c r="B2454" s="41">
        <v>2.3805999999999998</v>
      </c>
      <c r="C2454" s="134">
        <f t="shared" si="38"/>
        <v>1.6409307022340336E-3</v>
      </c>
      <c r="F2454" s="9"/>
      <c r="G2454" s="9"/>
      <c r="H2454" s="11"/>
    </row>
    <row r="2455" spans="1:8" x14ac:dyDescent="0.2">
      <c r="A2455" s="16">
        <v>43851</v>
      </c>
      <c r="B2455" s="41">
        <v>2.3771</v>
      </c>
      <c r="C2455" s="134">
        <f t="shared" si="38"/>
        <v>-1.4702175922035599E-3</v>
      </c>
      <c r="F2455" s="9"/>
      <c r="G2455" s="9"/>
      <c r="H2455" s="11"/>
    </row>
    <row r="2456" spans="1:8" x14ac:dyDescent="0.2">
      <c r="A2456" s="16">
        <v>43852</v>
      </c>
      <c r="B2456" s="41">
        <v>2.3616999999999999</v>
      </c>
      <c r="C2456" s="134">
        <f t="shared" si="38"/>
        <v>-6.478482184174017E-3</v>
      </c>
      <c r="F2456" s="9"/>
      <c r="G2456" s="9"/>
      <c r="H2456" s="11"/>
    </row>
    <row r="2457" spans="1:8" x14ac:dyDescent="0.2">
      <c r="A2457" s="16">
        <v>43853</v>
      </c>
      <c r="B2457" s="41">
        <v>2.3753000000000002</v>
      </c>
      <c r="C2457" s="134">
        <f t="shared" si="38"/>
        <v>5.758563746453893E-3</v>
      </c>
      <c r="F2457" s="9"/>
      <c r="G2457" s="9"/>
      <c r="H2457" s="11"/>
    </row>
    <row r="2458" spans="1:8" x14ac:dyDescent="0.2">
      <c r="A2458" s="16">
        <v>43854</v>
      </c>
      <c r="B2458" s="41">
        <v>2.3546</v>
      </c>
      <c r="C2458" s="134">
        <f t="shared" si="38"/>
        <v>-8.7146886709047466E-3</v>
      </c>
      <c r="F2458" s="9"/>
      <c r="G2458" s="9"/>
      <c r="H2458" s="11"/>
    </row>
    <row r="2459" spans="1:8" x14ac:dyDescent="0.2">
      <c r="A2459" s="16">
        <v>43857</v>
      </c>
      <c r="B2459" s="41">
        <v>2.3706999999999998</v>
      </c>
      <c r="C2459" s="134">
        <f t="shared" si="38"/>
        <v>6.8376794359974458E-3</v>
      </c>
      <c r="F2459" s="9"/>
      <c r="G2459" s="9"/>
      <c r="H2459" s="11"/>
    </row>
    <row r="2460" spans="1:8" x14ac:dyDescent="0.2">
      <c r="A2460" s="16">
        <v>43858</v>
      </c>
      <c r="B2460" s="41">
        <v>2.3552</v>
      </c>
      <c r="C2460" s="134">
        <f t="shared" si="38"/>
        <v>-6.5381532880582904E-3</v>
      </c>
      <c r="F2460" s="9"/>
      <c r="G2460" s="9"/>
      <c r="H2460" s="11"/>
    </row>
    <row r="2461" spans="1:8" x14ac:dyDescent="0.2">
      <c r="A2461" s="16">
        <v>43859</v>
      </c>
      <c r="B2461" s="41">
        <v>2.3580000000000001</v>
      </c>
      <c r="C2461" s="134">
        <f t="shared" si="38"/>
        <v>1.1888586956523284E-3</v>
      </c>
      <c r="F2461" s="9"/>
      <c r="G2461" s="9"/>
      <c r="H2461" s="11"/>
    </row>
    <row r="2462" spans="1:8" x14ac:dyDescent="0.2">
      <c r="A2462" s="16">
        <v>43860</v>
      </c>
      <c r="B2462" s="41">
        <v>2.3530000000000002</v>
      </c>
      <c r="C2462" s="134">
        <f t="shared" si="38"/>
        <v>-2.1204410517386973E-3</v>
      </c>
      <c r="F2462" s="9"/>
      <c r="G2462" s="9"/>
      <c r="H2462" s="11"/>
    </row>
    <row r="2463" spans="1:8" x14ac:dyDescent="0.2">
      <c r="A2463" s="16">
        <v>43861</v>
      </c>
      <c r="B2463" s="41">
        <v>2.3412000000000002</v>
      </c>
      <c r="C2463" s="134">
        <f t="shared" si="38"/>
        <v>-5.0148746281343248E-3</v>
      </c>
      <c r="F2463" s="9"/>
      <c r="G2463" s="9"/>
      <c r="H2463" s="11"/>
    </row>
    <row r="2464" spans="1:8" x14ac:dyDescent="0.2">
      <c r="A2464" s="16">
        <v>43864</v>
      </c>
      <c r="B2464" s="41">
        <v>2.339</v>
      </c>
      <c r="C2464" s="134">
        <f t="shared" si="38"/>
        <v>-9.3968904835139977E-4</v>
      </c>
      <c r="F2464" s="9"/>
      <c r="G2464" s="9"/>
      <c r="H2464" s="11"/>
    </row>
    <row r="2465" spans="1:8" x14ac:dyDescent="0.2">
      <c r="A2465" s="16">
        <v>43865</v>
      </c>
      <c r="B2465" s="41">
        <v>2.3382000000000001</v>
      </c>
      <c r="C2465" s="134">
        <f t="shared" si="38"/>
        <v>-3.4202650705428272E-4</v>
      </c>
      <c r="F2465" s="9"/>
      <c r="G2465" s="9"/>
      <c r="H2465" s="11"/>
    </row>
    <row r="2466" spans="1:8" x14ac:dyDescent="0.2">
      <c r="A2466" s="16">
        <v>43866</v>
      </c>
      <c r="B2466" s="41">
        <v>2.3123999999999998</v>
      </c>
      <c r="C2466" s="134">
        <f t="shared" si="38"/>
        <v>-1.1034128817038913E-2</v>
      </c>
      <c r="F2466" s="9"/>
      <c r="G2466" s="9"/>
      <c r="H2466" s="11"/>
    </row>
    <row r="2467" spans="1:8" x14ac:dyDescent="0.2">
      <c r="A2467" s="16">
        <v>43867</v>
      </c>
      <c r="B2467" s="41">
        <v>2.3174999999999999</v>
      </c>
      <c r="C2467" s="134">
        <f t="shared" si="38"/>
        <v>2.2055007784120839E-3</v>
      </c>
      <c r="F2467" s="9"/>
      <c r="G2467" s="9"/>
      <c r="H2467" s="11"/>
    </row>
    <row r="2468" spans="1:8" x14ac:dyDescent="0.2">
      <c r="A2468" s="16">
        <v>43868</v>
      </c>
      <c r="B2468" s="41">
        <v>2.3077000000000001</v>
      </c>
      <c r="C2468" s="134">
        <f t="shared" si="38"/>
        <v>-4.2286947141315645E-3</v>
      </c>
      <c r="F2468" s="9"/>
      <c r="G2468" s="9"/>
      <c r="H2468" s="11"/>
    </row>
    <row r="2469" spans="1:8" x14ac:dyDescent="0.2">
      <c r="A2469" s="16">
        <v>43871</v>
      </c>
      <c r="B2469" s="41">
        <v>2.3136999999999999</v>
      </c>
      <c r="C2469" s="134">
        <f t="shared" si="38"/>
        <v>2.5999913333620839E-3</v>
      </c>
      <c r="F2469" s="9"/>
      <c r="G2469" s="9"/>
      <c r="H2469" s="11"/>
    </row>
    <row r="2470" spans="1:8" x14ac:dyDescent="0.2">
      <c r="A2470" s="16">
        <v>43872</v>
      </c>
      <c r="B2470" s="41">
        <v>2.3450000000000002</v>
      </c>
      <c r="C2470" s="134">
        <f t="shared" si="38"/>
        <v>1.3528115140251762E-2</v>
      </c>
      <c r="F2470" s="9"/>
      <c r="G2470" s="9"/>
      <c r="H2470" s="11"/>
    </row>
    <row r="2471" spans="1:8" x14ac:dyDescent="0.2">
      <c r="A2471" s="16">
        <v>43873</v>
      </c>
      <c r="B2471" s="41">
        <v>2.3445</v>
      </c>
      <c r="C2471" s="134">
        <f t="shared" si="38"/>
        <v>-2.1321961620479613E-4</v>
      </c>
      <c r="F2471" s="9"/>
      <c r="G2471" s="9"/>
      <c r="H2471" s="11"/>
    </row>
    <row r="2472" spans="1:8" x14ac:dyDescent="0.2">
      <c r="A2472" s="16">
        <v>43874</v>
      </c>
      <c r="B2472" s="41">
        <v>2.3858000000000001</v>
      </c>
      <c r="C2472" s="134">
        <f t="shared" si="38"/>
        <v>1.7615696310514073E-2</v>
      </c>
      <c r="F2472" s="9"/>
      <c r="G2472" s="9"/>
      <c r="H2472" s="11"/>
    </row>
    <row r="2473" spans="1:8" x14ac:dyDescent="0.2">
      <c r="A2473" s="16">
        <v>43875</v>
      </c>
      <c r="B2473" s="41">
        <v>2.4104000000000001</v>
      </c>
      <c r="C2473" s="134">
        <f t="shared" si="38"/>
        <v>1.031100679017527E-2</v>
      </c>
      <c r="F2473" s="9"/>
      <c r="G2473" s="9"/>
      <c r="H2473" s="11"/>
    </row>
    <row r="2474" spans="1:8" x14ac:dyDescent="0.2">
      <c r="A2474" s="16">
        <v>43878</v>
      </c>
      <c r="B2474" s="41">
        <v>2.4411999999999998</v>
      </c>
      <c r="C2474" s="134">
        <f t="shared" si="38"/>
        <v>1.2777962163956103E-2</v>
      </c>
      <c r="F2474" s="9"/>
      <c r="G2474" s="9"/>
      <c r="H2474" s="11"/>
    </row>
    <row r="2475" spans="1:8" x14ac:dyDescent="0.2">
      <c r="A2475" s="16">
        <v>43879</v>
      </c>
      <c r="B2475" s="41">
        <v>2.4457</v>
      </c>
      <c r="C2475" s="134">
        <f t="shared" si="38"/>
        <v>1.8433557266919198E-3</v>
      </c>
      <c r="F2475" s="9"/>
      <c r="G2475" s="9"/>
      <c r="H2475" s="11"/>
    </row>
    <row r="2476" spans="1:8" x14ac:dyDescent="0.2">
      <c r="A2476" s="16">
        <v>43880</v>
      </c>
      <c r="B2476" s="41">
        <v>2.4315000000000002</v>
      </c>
      <c r="C2476" s="134">
        <f t="shared" si="38"/>
        <v>-5.806108680541211E-3</v>
      </c>
      <c r="F2476" s="9"/>
      <c r="G2476" s="9"/>
      <c r="H2476" s="11"/>
    </row>
    <row r="2477" spans="1:8" x14ac:dyDescent="0.2">
      <c r="A2477" s="16">
        <v>43881</v>
      </c>
      <c r="B2477" s="41">
        <v>2.4295</v>
      </c>
      <c r="C2477" s="134">
        <f t="shared" si="38"/>
        <v>-8.2253752827476934E-4</v>
      </c>
      <c r="F2477" s="9"/>
      <c r="G2477" s="9"/>
      <c r="H2477" s="11"/>
    </row>
    <row r="2478" spans="1:8" x14ac:dyDescent="0.2">
      <c r="A2478" s="16">
        <v>43882</v>
      </c>
      <c r="B2478" s="41">
        <v>2.5251999999999999</v>
      </c>
      <c r="C2478" s="134">
        <f t="shared" si="38"/>
        <v>3.9390821156616518E-2</v>
      </c>
      <c r="F2478" s="9"/>
      <c r="G2478" s="9"/>
      <c r="H2478" s="11"/>
    </row>
    <row r="2479" spans="1:8" x14ac:dyDescent="0.2">
      <c r="A2479" s="16">
        <v>43887</v>
      </c>
      <c r="B2479" s="41">
        <v>2.4439000000000002</v>
      </c>
      <c r="C2479" s="134">
        <f t="shared" si="38"/>
        <v>-3.2195469665768917E-2</v>
      </c>
      <c r="F2479" s="9"/>
      <c r="G2479" s="9"/>
      <c r="H2479" s="11"/>
    </row>
    <row r="2480" spans="1:8" x14ac:dyDescent="0.2">
      <c r="A2480" s="16">
        <v>43888</v>
      </c>
      <c r="B2480" s="41">
        <v>2.4569000000000001</v>
      </c>
      <c r="C2480" s="134">
        <f t="shared" si="38"/>
        <v>5.3193665861941408E-3</v>
      </c>
      <c r="F2480" s="9"/>
      <c r="G2480" s="9"/>
      <c r="H2480" s="11"/>
    </row>
    <row r="2481" spans="1:8" x14ac:dyDescent="0.2">
      <c r="A2481" s="16">
        <v>43889</v>
      </c>
      <c r="B2481" s="41">
        <v>2.4531999999999998</v>
      </c>
      <c r="C2481" s="134">
        <f t="shared" si="38"/>
        <v>-1.5059627986487856E-3</v>
      </c>
      <c r="F2481" s="9"/>
      <c r="G2481" s="9"/>
      <c r="H2481" s="11"/>
    </row>
    <row r="2482" spans="1:8" x14ac:dyDescent="0.2">
      <c r="A2482" s="16">
        <v>43892</v>
      </c>
      <c r="B2482" s="41">
        <v>2.4598</v>
      </c>
      <c r="C2482" s="134">
        <f t="shared" si="38"/>
        <v>2.6903636067179271E-3</v>
      </c>
      <c r="F2482" s="9"/>
      <c r="G2482" s="9"/>
      <c r="H2482" s="11"/>
    </row>
    <row r="2483" spans="1:8" x14ac:dyDescent="0.2">
      <c r="A2483" s="16">
        <v>43893</v>
      </c>
      <c r="B2483" s="41">
        <v>2.4584999999999999</v>
      </c>
      <c r="C2483" s="134">
        <f t="shared" si="38"/>
        <v>-5.284982518903858E-4</v>
      </c>
      <c r="F2483" s="9"/>
      <c r="G2483" s="9"/>
      <c r="H2483" s="11"/>
    </row>
    <row r="2484" spans="1:8" x14ac:dyDescent="0.2">
      <c r="A2484" s="16">
        <v>43894</v>
      </c>
      <c r="B2484" s="41">
        <v>2.4658000000000002</v>
      </c>
      <c r="C2484" s="134">
        <f t="shared" si="38"/>
        <v>2.9692902176123859E-3</v>
      </c>
      <c r="F2484" s="9"/>
      <c r="G2484" s="9"/>
      <c r="H2484" s="11"/>
    </row>
    <row r="2485" spans="1:8" x14ac:dyDescent="0.2">
      <c r="A2485" s="16">
        <v>43895</v>
      </c>
      <c r="B2485" s="41">
        <v>2.4569999999999999</v>
      </c>
      <c r="C2485" s="134">
        <f t="shared" si="38"/>
        <v>-3.5688214778166749E-3</v>
      </c>
      <c r="F2485" s="9"/>
      <c r="G2485" s="9"/>
      <c r="H2485" s="11"/>
    </row>
    <row r="2486" spans="1:8" x14ac:dyDescent="0.2">
      <c r="A2486" s="16">
        <v>43896</v>
      </c>
      <c r="B2486" s="41">
        <v>2.4634</v>
      </c>
      <c r="C2486" s="134">
        <f t="shared" si="38"/>
        <v>2.6048026048026696E-3</v>
      </c>
      <c r="F2486" s="9"/>
      <c r="G2486" s="9"/>
      <c r="H2486" s="11"/>
    </row>
    <row r="2487" spans="1:8" x14ac:dyDescent="0.2">
      <c r="A2487" s="18">
        <v>43899</v>
      </c>
      <c r="B2487" s="41">
        <v>2.48</v>
      </c>
      <c r="C2487" s="134">
        <f t="shared" si="38"/>
        <v>6.7386538929934403E-3</v>
      </c>
      <c r="F2487" s="9"/>
      <c r="G2487" s="9"/>
      <c r="H2487" s="11"/>
    </row>
    <row r="2488" spans="1:8" x14ac:dyDescent="0.2">
      <c r="A2488" s="18">
        <v>43900</v>
      </c>
      <c r="B2488" s="41">
        <v>2.4803999999999999</v>
      </c>
      <c r="C2488" s="134">
        <f t="shared" si="38"/>
        <v>1.6129032258072051E-4</v>
      </c>
      <c r="F2488" s="9"/>
      <c r="G2488" s="9"/>
      <c r="H2488" s="11"/>
    </row>
    <row r="2489" spans="1:8" x14ac:dyDescent="0.2">
      <c r="A2489" s="18">
        <v>43901</v>
      </c>
      <c r="B2489" s="41">
        <v>2.4714999999999998</v>
      </c>
      <c r="C2489" s="134">
        <f t="shared" si="38"/>
        <v>-3.5881309466215816E-3</v>
      </c>
      <c r="D2489" s="11"/>
      <c r="F2489" s="9"/>
      <c r="G2489" s="9"/>
      <c r="H2489" s="11"/>
    </row>
    <row r="2490" spans="1:8" x14ac:dyDescent="0.2">
      <c r="A2490" s="18">
        <v>43902</v>
      </c>
      <c r="B2490" s="41">
        <v>2.4923000000000002</v>
      </c>
      <c r="C2490" s="134">
        <f t="shared" si="38"/>
        <v>8.4159417357880795E-3</v>
      </c>
      <c r="D2490" s="11"/>
      <c r="F2490" s="9"/>
      <c r="G2490" s="9"/>
      <c r="H2490" s="11"/>
    </row>
    <row r="2491" spans="1:8" x14ac:dyDescent="0.2">
      <c r="A2491" s="18">
        <v>43903</v>
      </c>
      <c r="B2491" s="41">
        <v>2.4948999999999999</v>
      </c>
      <c r="C2491" s="134">
        <f t="shared" si="38"/>
        <v>1.0432130963367037E-3</v>
      </c>
      <c r="D2491" s="11"/>
      <c r="F2491" s="9"/>
      <c r="G2491" s="9"/>
      <c r="H2491" s="11"/>
    </row>
    <row r="2492" spans="1:8" x14ac:dyDescent="0.2">
      <c r="A2492" s="18">
        <v>43906</v>
      </c>
      <c r="B2492" s="41">
        <v>2.5038</v>
      </c>
      <c r="C2492" s="134">
        <f t="shared" si="38"/>
        <v>3.5672772455810353E-3</v>
      </c>
      <c r="D2492" s="11"/>
      <c r="F2492" s="9"/>
      <c r="G2492" s="9"/>
      <c r="H2492" s="11"/>
    </row>
    <row r="2493" spans="1:8" x14ac:dyDescent="0.2">
      <c r="A2493" s="18">
        <v>43907</v>
      </c>
      <c r="B2493" s="41">
        <v>2.5413000000000001</v>
      </c>
      <c r="C2493" s="134">
        <f t="shared" si="38"/>
        <v>1.4977234603402945E-2</v>
      </c>
      <c r="D2493" s="11"/>
      <c r="F2493" s="9"/>
      <c r="G2493" s="9"/>
      <c r="H2493" s="11"/>
    </row>
    <row r="2494" spans="1:8" x14ac:dyDescent="0.2">
      <c r="A2494" s="18">
        <v>43908</v>
      </c>
      <c r="B2494" s="41">
        <v>2.6006</v>
      </c>
      <c r="C2494" s="134">
        <f t="shared" si="38"/>
        <v>2.3334513831503534E-2</v>
      </c>
      <c r="D2494" s="11"/>
      <c r="F2494" s="9"/>
      <c r="G2494" s="9"/>
      <c r="H2494" s="11"/>
    </row>
    <row r="2495" spans="1:8" x14ac:dyDescent="0.2">
      <c r="A2495" s="18">
        <v>43909</v>
      </c>
      <c r="B2495" s="41">
        <v>2.6770999999999998</v>
      </c>
      <c r="C2495" s="134">
        <f t="shared" si="38"/>
        <v>2.9416288548796299E-2</v>
      </c>
      <c r="D2495" s="11"/>
      <c r="F2495" s="9"/>
      <c r="G2495" s="9"/>
      <c r="H2495" s="11"/>
    </row>
    <row r="2496" spans="1:8" x14ac:dyDescent="0.2">
      <c r="A2496" s="18">
        <v>43910</v>
      </c>
      <c r="B2496" s="41">
        <v>2.7894999999999999</v>
      </c>
      <c r="C2496" s="134">
        <f t="shared" si="38"/>
        <v>4.1985730828134837E-2</v>
      </c>
      <c r="D2496" s="11"/>
      <c r="F2496" s="9"/>
      <c r="G2496" s="9"/>
      <c r="H2496" s="11"/>
    </row>
    <row r="2497" spans="1:8" x14ac:dyDescent="0.2">
      <c r="A2497" s="18">
        <v>43913</v>
      </c>
      <c r="B2497" s="41">
        <v>2.8593999999999999</v>
      </c>
      <c r="C2497" s="134">
        <f t="shared" si="38"/>
        <v>2.5058254167413585E-2</v>
      </c>
      <c r="D2497" s="11"/>
      <c r="F2497" s="9"/>
      <c r="G2497" s="9"/>
      <c r="H2497" s="11"/>
    </row>
    <row r="2498" spans="1:8" x14ac:dyDescent="0.2">
      <c r="A2498" s="18">
        <v>43914</v>
      </c>
      <c r="B2498" s="41">
        <v>2.8715000000000002</v>
      </c>
      <c r="C2498" s="134">
        <f t="shared" si="38"/>
        <v>4.2316569909772728E-3</v>
      </c>
      <c r="D2498" s="11"/>
      <c r="F2498" s="9"/>
      <c r="G2498" s="9"/>
      <c r="H2498" s="11"/>
    </row>
    <row r="2499" spans="1:8" x14ac:dyDescent="0.2">
      <c r="A2499" s="18">
        <v>43915</v>
      </c>
      <c r="B2499" s="41">
        <v>2.8692000000000002</v>
      </c>
      <c r="C2499" s="134">
        <f t="shared" si="38"/>
        <v>-8.0097510012189232E-4</v>
      </c>
      <c r="D2499" s="11"/>
      <c r="F2499" s="9"/>
      <c r="G2499" s="9"/>
      <c r="H2499" s="11"/>
    </row>
    <row r="2500" spans="1:8" x14ac:dyDescent="0.2">
      <c r="A2500" s="18">
        <v>43916</v>
      </c>
      <c r="B2500" s="41">
        <v>2.8769</v>
      </c>
      <c r="C2500" s="134">
        <f t="shared" si="38"/>
        <v>2.6836748919558673E-3</v>
      </c>
      <c r="D2500" s="11"/>
      <c r="F2500" s="9"/>
      <c r="G2500" s="9"/>
      <c r="H2500" s="11"/>
    </row>
    <row r="2501" spans="1:8" x14ac:dyDescent="0.2">
      <c r="A2501" s="18">
        <v>43917</v>
      </c>
      <c r="B2501" s="41">
        <v>3.0586000000000002</v>
      </c>
      <c r="C2501" s="134">
        <f t="shared" si="38"/>
        <v>6.31582606277592E-2</v>
      </c>
    </row>
    <row r="2502" spans="1:8" x14ac:dyDescent="0.2">
      <c r="A2502" s="18">
        <v>43920</v>
      </c>
      <c r="B2502" s="41">
        <v>3.0505</v>
      </c>
      <c r="C2502" s="134">
        <f t="shared" si="38"/>
        <v>-2.6482704505329524E-3</v>
      </c>
    </row>
    <row r="2503" spans="1:8" x14ac:dyDescent="0.2">
      <c r="A2503" s="18">
        <v>43921</v>
      </c>
      <c r="B2503" s="41">
        <v>3.0623</v>
      </c>
      <c r="C2503" s="134">
        <f t="shared" ref="C2503:C2566" si="39">B2503/B2502 - 1</f>
        <v>3.8682183248648361E-3</v>
      </c>
    </row>
    <row r="2504" spans="1:8" x14ac:dyDescent="0.2">
      <c r="A2504" s="18">
        <v>43922</v>
      </c>
      <c r="B2504" s="41">
        <v>3.0910000000000002</v>
      </c>
      <c r="C2504" s="134">
        <f t="shared" si="39"/>
        <v>9.3720406230610731E-3</v>
      </c>
    </row>
    <row r="2505" spans="1:8" x14ac:dyDescent="0.2">
      <c r="A2505" s="18">
        <v>43923</v>
      </c>
      <c r="B2505" s="41">
        <v>3.0291999999999999</v>
      </c>
      <c r="C2505" s="134">
        <f t="shared" si="39"/>
        <v>-1.999352960207057E-2</v>
      </c>
    </row>
    <row r="2506" spans="1:8" x14ac:dyDescent="0.2">
      <c r="A2506" s="18">
        <v>43924</v>
      </c>
      <c r="B2506" s="41">
        <v>3.052</v>
      </c>
      <c r="C2506" s="134">
        <f t="shared" si="39"/>
        <v>7.5267397332630104E-3</v>
      </c>
    </row>
    <row r="2507" spans="1:8" x14ac:dyDescent="0.2">
      <c r="A2507" s="18">
        <v>43927</v>
      </c>
      <c r="B2507" s="41">
        <v>3.0310999999999999</v>
      </c>
      <c r="C2507" s="134">
        <f t="shared" si="39"/>
        <v>-6.8479685452162986E-3</v>
      </c>
    </row>
    <row r="2508" spans="1:8" x14ac:dyDescent="0.2">
      <c r="A2508" s="18">
        <v>43928</v>
      </c>
      <c r="B2508" s="41">
        <v>3.0385</v>
      </c>
      <c r="C2508" s="134">
        <f t="shared" si="39"/>
        <v>2.4413579228663718E-3</v>
      </c>
    </row>
    <row r="2509" spans="1:8" x14ac:dyDescent="0.2">
      <c r="A2509" s="18">
        <v>43929</v>
      </c>
      <c r="B2509" s="41">
        <v>3.0173999999999999</v>
      </c>
      <c r="C2509" s="134">
        <f t="shared" si="39"/>
        <v>-6.94421589600136E-3</v>
      </c>
    </row>
    <row r="2510" spans="1:8" x14ac:dyDescent="0.2">
      <c r="A2510" s="18">
        <v>43930</v>
      </c>
      <c r="B2510" s="41">
        <v>2.9847000000000001</v>
      </c>
      <c r="C2510" s="134">
        <f t="shared" si="39"/>
        <v>-1.0837144561542944E-2</v>
      </c>
    </row>
    <row r="2511" spans="1:8" x14ac:dyDescent="0.2">
      <c r="A2511" s="18">
        <v>43934</v>
      </c>
      <c r="B2511" s="41">
        <v>2.9895999999999998</v>
      </c>
      <c r="C2511" s="134">
        <f t="shared" si="39"/>
        <v>1.6417060341071821E-3</v>
      </c>
    </row>
    <row r="2512" spans="1:8" x14ac:dyDescent="0.2">
      <c r="A2512" s="18">
        <v>43935</v>
      </c>
      <c r="B2512" s="41">
        <v>2.9422999999999999</v>
      </c>
      <c r="C2512" s="134">
        <f t="shared" si="39"/>
        <v>-1.5821514583890806E-2</v>
      </c>
    </row>
    <row r="2513" spans="1:3" x14ac:dyDescent="0.2">
      <c r="A2513" s="18">
        <v>43936</v>
      </c>
      <c r="B2513" s="41">
        <v>2.9401999999999999</v>
      </c>
      <c r="C2513" s="134">
        <f t="shared" si="39"/>
        <v>-7.1372735614994021E-4</v>
      </c>
    </row>
    <row r="2514" spans="1:3" x14ac:dyDescent="0.2">
      <c r="A2514" s="18">
        <v>43937</v>
      </c>
      <c r="B2514" s="41">
        <v>2.9104000000000001</v>
      </c>
      <c r="C2514" s="134">
        <f t="shared" si="39"/>
        <v>-1.0135364941160407E-2</v>
      </c>
    </row>
    <row r="2515" spans="1:3" x14ac:dyDescent="0.2">
      <c r="A2515" s="18">
        <v>43938</v>
      </c>
      <c r="B2515" s="41">
        <v>2.8843000000000001</v>
      </c>
      <c r="C2515" s="134">
        <f t="shared" si="39"/>
        <v>-8.9678394722374488E-3</v>
      </c>
    </row>
    <row r="2516" spans="1:3" x14ac:dyDescent="0.2">
      <c r="A2516" s="18">
        <v>43941</v>
      </c>
      <c r="B2516" s="41">
        <v>2.8458999999999999</v>
      </c>
      <c r="C2516" s="134">
        <f t="shared" si="39"/>
        <v>-1.3313455604479496E-2</v>
      </c>
    </row>
    <row r="2517" spans="1:3" x14ac:dyDescent="0.2">
      <c r="A2517" s="18">
        <v>43943</v>
      </c>
      <c r="B2517" s="41">
        <v>2.8153999999999999</v>
      </c>
      <c r="C2517" s="134">
        <f t="shared" si="39"/>
        <v>-1.0717172072103764E-2</v>
      </c>
    </row>
    <row r="2518" spans="1:3" x14ac:dyDescent="0.2">
      <c r="A2518" s="18">
        <v>43944</v>
      </c>
      <c r="B2518" s="41">
        <v>2.7938000000000001</v>
      </c>
      <c r="C2518" s="134">
        <f t="shared" si="39"/>
        <v>-7.6720892235561111E-3</v>
      </c>
    </row>
    <row r="2519" spans="1:3" x14ac:dyDescent="0.2">
      <c r="A2519" s="18">
        <v>43945</v>
      </c>
      <c r="B2519" s="41">
        <v>2.7096</v>
      </c>
      <c r="C2519" s="134">
        <f t="shared" si="39"/>
        <v>-3.0138163075381197E-2</v>
      </c>
    </row>
    <row r="2520" spans="1:3" x14ac:dyDescent="0.2">
      <c r="A2520" s="18">
        <v>43948</v>
      </c>
      <c r="B2520" s="41">
        <v>2.6987999999999999</v>
      </c>
      <c r="C2520" s="134">
        <f t="shared" si="39"/>
        <v>-3.9858281665190454E-3</v>
      </c>
    </row>
    <row r="2521" spans="1:3" x14ac:dyDescent="0.2">
      <c r="A2521" s="18">
        <v>43949</v>
      </c>
      <c r="B2521" s="41">
        <v>2.5905999999999998</v>
      </c>
      <c r="C2521" s="134">
        <f t="shared" si="39"/>
        <v>-4.0091892693048803E-2</v>
      </c>
    </row>
    <row r="2522" spans="1:3" x14ac:dyDescent="0.2">
      <c r="A2522" s="18">
        <v>43950</v>
      </c>
      <c r="B2522" s="41">
        <v>2.5781999999999998</v>
      </c>
      <c r="C2522" s="134">
        <f t="shared" si="39"/>
        <v>-4.7865359376205729E-3</v>
      </c>
    </row>
    <row r="2523" spans="1:3" x14ac:dyDescent="0.2">
      <c r="A2523" s="18">
        <v>43951</v>
      </c>
      <c r="B2523" s="41">
        <v>2.5186000000000002</v>
      </c>
      <c r="C2523" s="134">
        <f t="shared" si="39"/>
        <v>-2.3116903265844257E-2</v>
      </c>
    </row>
    <row r="2524" spans="1:3" x14ac:dyDescent="0.2">
      <c r="A2524" s="18">
        <v>43955</v>
      </c>
      <c r="B2524" s="41">
        <v>2.5013000000000001</v>
      </c>
      <c r="C2524" s="134">
        <f t="shared" si="39"/>
        <v>-6.8688954180894379E-3</v>
      </c>
    </row>
    <row r="2525" spans="1:3" x14ac:dyDescent="0.2">
      <c r="A2525" s="18">
        <v>43956</v>
      </c>
      <c r="B2525" s="41">
        <v>2.5186000000000002</v>
      </c>
      <c r="C2525" s="134">
        <f t="shared" si="39"/>
        <v>6.9164034701956201E-3</v>
      </c>
    </row>
    <row r="2526" spans="1:3" x14ac:dyDescent="0.2">
      <c r="A2526" s="18">
        <v>43957</v>
      </c>
      <c r="B2526" s="41">
        <v>2.5127000000000002</v>
      </c>
      <c r="C2526" s="134">
        <f t="shared" si="39"/>
        <v>-2.3425712697530132E-3</v>
      </c>
    </row>
    <row r="2527" spans="1:3" x14ac:dyDescent="0.2">
      <c r="A2527" s="18">
        <v>43958</v>
      </c>
      <c r="B2527" s="41">
        <v>2.5135000000000001</v>
      </c>
      <c r="C2527" s="134">
        <f t="shared" si="39"/>
        <v>3.1838261630912079E-4</v>
      </c>
    </row>
    <row r="2528" spans="1:3" x14ac:dyDescent="0.2">
      <c r="A2528" s="18">
        <v>43959</v>
      </c>
      <c r="B2528" s="41">
        <v>2.5190000000000001</v>
      </c>
      <c r="C2528" s="134">
        <f t="shared" si="39"/>
        <v>2.1881838074397919E-3</v>
      </c>
    </row>
    <row r="2529" spans="1:3" x14ac:dyDescent="0.2">
      <c r="A2529" s="18">
        <v>43962</v>
      </c>
      <c r="B2529" s="41">
        <v>2.5247000000000002</v>
      </c>
      <c r="C2529" s="134">
        <f t="shared" si="39"/>
        <v>2.2628026994839789E-3</v>
      </c>
    </row>
    <row r="2530" spans="1:3" x14ac:dyDescent="0.2">
      <c r="A2530" s="18">
        <v>43963</v>
      </c>
      <c r="B2530" s="41">
        <v>2.5752999999999999</v>
      </c>
      <c r="C2530" s="134">
        <f t="shared" si="39"/>
        <v>2.0041985186358691E-2</v>
      </c>
    </row>
    <row r="2531" spans="1:3" x14ac:dyDescent="0.2">
      <c r="A2531" s="18">
        <v>43964</v>
      </c>
      <c r="B2531" s="41">
        <v>2.5807000000000002</v>
      </c>
      <c r="C2531" s="134">
        <f t="shared" si="39"/>
        <v>2.0968430862424725E-3</v>
      </c>
    </row>
    <row r="2532" spans="1:3" x14ac:dyDescent="0.2">
      <c r="A2532" s="18">
        <v>43965</v>
      </c>
      <c r="B2532" s="41">
        <v>2.6147</v>
      </c>
      <c r="C2532" s="134">
        <f t="shared" si="39"/>
        <v>1.3174720037199217E-2</v>
      </c>
    </row>
    <row r="2533" spans="1:3" x14ac:dyDescent="0.2">
      <c r="A2533" s="18">
        <v>43966</v>
      </c>
      <c r="B2533" s="41">
        <v>2.6543000000000001</v>
      </c>
      <c r="C2533" s="134">
        <f t="shared" si="39"/>
        <v>1.5145140933950474E-2</v>
      </c>
    </row>
    <row r="2534" spans="1:3" x14ac:dyDescent="0.2">
      <c r="A2534" s="18">
        <v>43969</v>
      </c>
      <c r="B2534" s="41">
        <v>2.7107000000000001</v>
      </c>
      <c r="C2534" s="134">
        <f t="shared" si="39"/>
        <v>2.1248540104735758E-2</v>
      </c>
    </row>
    <row r="2535" spans="1:3" x14ac:dyDescent="0.2">
      <c r="A2535" s="18">
        <v>43970</v>
      </c>
      <c r="B2535" s="41">
        <v>2.7909000000000002</v>
      </c>
      <c r="C2535" s="134">
        <f t="shared" si="39"/>
        <v>2.9586453683550396E-2</v>
      </c>
    </row>
    <row r="2536" spans="1:3" x14ac:dyDescent="0.2">
      <c r="A2536" s="18">
        <v>43971</v>
      </c>
      <c r="B2536" s="41">
        <v>2.8744000000000001</v>
      </c>
      <c r="C2536" s="134">
        <f t="shared" si="39"/>
        <v>2.9918664230176528E-2</v>
      </c>
    </row>
    <row r="2537" spans="1:3" x14ac:dyDescent="0.2">
      <c r="A2537" s="18">
        <v>43972</v>
      </c>
      <c r="B2537" s="41">
        <v>2.8816000000000002</v>
      </c>
      <c r="C2537" s="134">
        <f t="shared" si="39"/>
        <v>2.5048705816865802E-3</v>
      </c>
    </row>
    <row r="2538" spans="1:3" x14ac:dyDescent="0.2">
      <c r="A2538" s="18">
        <v>43973</v>
      </c>
      <c r="B2538" s="41">
        <v>2.8849999999999998</v>
      </c>
      <c r="C2538" s="134">
        <f t="shared" si="39"/>
        <v>1.1799000555245964E-3</v>
      </c>
    </row>
    <row r="2539" spans="1:3" x14ac:dyDescent="0.2">
      <c r="A2539" s="18">
        <v>43976</v>
      </c>
      <c r="B2539" s="41">
        <v>2.8826999999999998</v>
      </c>
      <c r="C2539" s="134">
        <f t="shared" si="39"/>
        <v>-7.9722703639517611E-4</v>
      </c>
    </row>
    <row r="2540" spans="1:3" x14ac:dyDescent="0.2">
      <c r="A2540" s="18">
        <v>43977</v>
      </c>
      <c r="B2540" s="41">
        <v>2.8973</v>
      </c>
      <c r="C2540" s="134">
        <f t="shared" si="39"/>
        <v>5.0646962916711669E-3</v>
      </c>
    </row>
    <row r="2541" spans="1:3" x14ac:dyDescent="0.2">
      <c r="A2541" s="18">
        <v>43978</v>
      </c>
      <c r="B2541" s="41">
        <v>2.8809</v>
      </c>
      <c r="C2541" s="134">
        <f t="shared" si="39"/>
        <v>-5.6604424809305609E-3</v>
      </c>
    </row>
    <row r="2542" spans="1:3" x14ac:dyDescent="0.2">
      <c r="A2542" s="18">
        <v>43979</v>
      </c>
      <c r="B2542" s="41">
        <v>2.8925000000000001</v>
      </c>
      <c r="C2542" s="134">
        <f t="shared" si="39"/>
        <v>4.026519490436975E-3</v>
      </c>
    </row>
    <row r="2543" spans="1:3" x14ac:dyDescent="0.2">
      <c r="A2543" s="18">
        <v>43980</v>
      </c>
      <c r="B2543" s="41">
        <v>2.9058999999999999</v>
      </c>
      <c r="C2543" s="134">
        <f t="shared" si="39"/>
        <v>4.6326707000863276E-3</v>
      </c>
    </row>
    <row r="2544" spans="1:3" x14ac:dyDescent="0.2">
      <c r="A2544" s="18">
        <v>43983</v>
      </c>
      <c r="B2544" s="41">
        <v>2.9245999999999999</v>
      </c>
      <c r="C2544" s="134">
        <f t="shared" si="39"/>
        <v>6.435183592002458E-3</v>
      </c>
    </row>
    <row r="2545" spans="1:3" x14ac:dyDescent="0.2">
      <c r="A2545" s="18">
        <v>43984</v>
      </c>
      <c r="B2545" s="41">
        <v>3.0061</v>
      </c>
      <c r="C2545" s="134">
        <f t="shared" si="39"/>
        <v>2.7867058743076045E-2</v>
      </c>
    </row>
    <row r="2546" spans="1:3" x14ac:dyDescent="0.2">
      <c r="A2546" s="18">
        <v>43985</v>
      </c>
      <c r="B2546" s="41">
        <v>3.1577000000000002</v>
      </c>
      <c r="C2546" s="134">
        <f t="shared" si="39"/>
        <v>5.043079072552481E-2</v>
      </c>
    </row>
    <row r="2547" spans="1:3" x14ac:dyDescent="0.2">
      <c r="A2547" s="18">
        <v>43986</v>
      </c>
      <c r="B2547" s="41">
        <v>3.1608000000000001</v>
      </c>
      <c r="C2547" s="134">
        <f t="shared" si="39"/>
        <v>9.8172720651112932E-4</v>
      </c>
    </row>
    <row r="2548" spans="1:3" x14ac:dyDescent="0.2">
      <c r="A2548" s="18">
        <v>43987</v>
      </c>
      <c r="B2548" s="41">
        <v>3.1812999999999998</v>
      </c>
      <c r="C2548" s="134">
        <f t="shared" si="39"/>
        <v>6.4856998228295382E-3</v>
      </c>
    </row>
    <row r="2549" spans="1:3" x14ac:dyDescent="0.2">
      <c r="A2549" s="18">
        <v>43990</v>
      </c>
      <c r="B2549" s="41">
        <v>3.1789000000000001</v>
      </c>
      <c r="C2549" s="134">
        <f t="shared" si="39"/>
        <v>-7.544085751106655E-4</v>
      </c>
    </row>
    <row r="2550" spans="1:3" x14ac:dyDescent="0.2">
      <c r="A2550" s="18">
        <v>43991</v>
      </c>
      <c r="B2550" s="41">
        <v>3.2584</v>
      </c>
      <c r="C2550" s="134">
        <f t="shared" si="39"/>
        <v>2.5008650791154219E-2</v>
      </c>
    </row>
    <row r="2551" spans="1:3" x14ac:dyDescent="0.2">
      <c r="A2551" s="18">
        <v>43992</v>
      </c>
      <c r="B2551" s="41">
        <v>3.2469000000000001</v>
      </c>
      <c r="C2551" s="134">
        <f t="shared" si="39"/>
        <v>-3.52933955315482E-3</v>
      </c>
    </row>
    <row r="2552" spans="1:3" x14ac:dyDescent="0.2">
      <c r="A2552" s="18">
        <v>43994</v>
      </c>
      <c r="B2552" s="41">
        <v>3.2296999999999998</v>
      </c>
      <c r="C2552" s="134">
        <f t="shared" si="39"/>
        <v>-5.297360559302855E-3</v>
      </c>
    </row>
    <row r="2553" spans="1:3" x14ac:dyDescent="0.2">
      <c r="A2553" s="18">
        <v>43997</v>
      </c>
      <c r="B2553" s="41">
        <v>3.246</v>
      </c>
      <c r="C2553" s="134">
        <f t="shared" si="39"/>
        <v>5.0469083815833926E-3</v>
      </c>
    </row>
    <row r="2554" spans="1:3" x14ac:dyDescent="0.2">
      <c r="A2554" s="18">
        <v>43998</v>
      </c>
      <c r="B2554" s="41">
        <v>3.1972</v>
      </c>
      <c r="C2554" s="134">
        <f t="shared" si="39"/>
        <v>-1.5033887861984008E-2</v>
      </c>
    </row>
    <row r="2555" spans="1:3" x14ac:dyDescent="0.2">
      <c r="A2555" s="18">
        <v>43999</v>
      </c>
      <c r="B2555" s="41">
        <v>3.2681</v>
      </c>
      <c r="C2555" s="134">
        <f t="shared" si="39"/>
        <v>2.2175653696984821E-2</v>
      </c>
    </row>
    <row r="2556" spans="1:3" x14ac:dyDescent="0.2">
      <c r="A2556" s="18">
        <v>44000</v>
      </c>
      <c r="B2556" s="41">
        <v>3.2654000000000001</v>
      </c>
      <c r="C2556" s="134">
        <f t="shared" si="39"/>
        <v>-8.2616810991098522E-4</v>
      </c>
    </row>
    <row r="2557" spans="1:3" x14ac:dyDescent="0.2">
      <c r="A2557" s="18">
        <v>44001</v>
      </c>
      <c r="B2557" s="41">
        <v>3.2543000000000002</v>
      </c>
      <c r="C2557" s="134">
        <f t="shared" si="39"/>
        <v>-3.399277270778378E-3</v>
      </c>
    </row>
    <row r="2558" spans="1:3" x14ac:dyDescent="0.2">
      <c r="A2558" s="18">
        <v>44004</v>
      </c>
      <c r="B2558" s="41">
        <v>3.2473000000000001</v>
      </c>
      <c r="C2558" s="134">
        <f t="shared" si="39"/>
        <v>-2.1510002151000629E-3</v>
      </c>
    </row>
    <row r="2559" spans="1:3" x14ac:dyDescent="0.2">
      <c r="A2559" s="18">
        <v>44005</v>
      </c>
      <c r="B2559" s="41">
        <v>3.2667000000000002</v>
      </c>
      <c r="C2559" s="134">
        <f t="shared" si="39"/>
        <v>5.9741939457396143E-3</v>
      </c>
    </row>
    <row r="2560" spans="1:3" x14ac:dyDescent="0.2">
      <c r="A2560" s="18">
        <v>44006</v>
      </c>
      <c r="B2560" s="41">
        <v>3.2505999999999999</v>
      </c>
      <c r="C2560" s="134">
        <f t="shared" si="39"/>
        <v>-4.9285211375394988E-3</v>
      </c>
    </row>
    <row r="2561" spans="1:3" x14ac:dyDescent="0.2">
      <c r="A2561" s="18">
        <v>44007</v>
      </c>
      <c r="B2561" s="41">
        <v>3.1953</v>
      </c>
      <c r="C2561" s="134">
        <f t="shared" si="39"/>
        <v>-1.7012243893435031E-2</v>
      </c>
    </row>
    <row r="2562" spans="1:3" x14ac:dyDescent="0.2">
      <c r="A2562" s="18">
        <v>44008</v>
      </c>
      <c r="B2562" s="41">
        <v>3.1808000000000001</v>
      </c>
      <c r="C2562" s="134">
        <f t="shared" si="39"/>
        <v>-4.5379150627483655E-3</v>
      </c>
    </row>
    <row r="2563" spans="1:3" x14ac:dyDescent="0.2">
      <c r="A2563" s="18">
        <v>44011</v>
      </c>
      <c r="B2563" s="41">
        <v>3.1503000000000001</v>
      </c>
      <c r="C2563" s="134">
        <f t="shared" si="39"/>
        <v>-9.5887826961770228E-3</v>
      </c>
    </row>
    <row r="2564" spans="1:3" x14ac:dyDescent="0.2">
      <c r="A2564" s="18">
        <v>44012</v>
      </c>
      <c r="B2564" s="41">
        <v>3.1722000000000001</v>
      </c>
      <c r="C2564" s="134">
        <f t="shared" si="39"/>
        <v>6.9517188839158806E-3</v>
      </c>
    </row>
    <row r="2565" spans="1:3" x14ac:dyDescent="0.2">
      <c r="A2565" s="18">
        <v>44013</v>
      </c>
      <c r="B2565" s="41">
        <v>3.1598000000000002</v>
      </c>
      <c r="C2565" s="134">
        <f t="shared" si="39"/>
        <v>-3.9089590820250431E-3</v>
      </c>
    </row>
    <row r="2566" spans="1:3" x14ac:dyDescent="0.2">
      <c r="A2566" s="18">
        <v>44014</v>
      </c>
      <c r="B2566" s="41">
        <v>3.1286</v>
      </c>
      <c r="C2566" s="134">
        <f t="shared" si="39"/>
        <v>-9.8740426609279508E-3</v>
      </c>
    </row>
    <row r="2567" spans="1:3" x14ac:dyDescent="0.2">
      <c r="A2567" s="18">
        <v>44015</v>
      </c>
      <c r="B2567" s="41">
        <v>3.1474000000000002</v>
      </c>
      <c r="C2567" s="134">
        <f t="shared" ref="C2567:C2630" si="40">B2567/B2566 - 1</f>
        <v>6.009077542670882E-3</v>
      </c>
    </row>
    <row r="2568" spans="1:3" x14ac:dyDescent="0.2">
      <c r="A2568" s="18">
        <v>44018</v>
      </c>
      <c r="B2568" s="41">
        <v>3.1415000000000002</v>
      </c>
      <c r="C2568" s="134">
        <f t="shared" si="40"/>
        <v>-1.8745631314736055E-3</v>
      </c>
    </row>
    <row r="2569" spans="1:3" x14ac:dyDescent="0.2">
      <c r="A2569" s="18">
        <v>44019</v>
      </c>
      <c r="B2569" s="41">
        <v>3.1465999999999998</v>
      </c>
      <c r="C2569" s="134">
        <f t="shared" si="40"/>
        <v>1.6234282985834181E-3</v>
      </c>
    </row>
    <row r="2570" spans="1:3" x14ac:dyDescent="0.2">
      <c r="A2570" s="18">
        <v>44020</v>
      </c>
      <c r="B2570" s="41">
        <v>3.1442000000000001</v>
      </c>
      <c r="C2570" s="134">
        <f t="shared" si="40"/>
        <v>-7.6272802389876215E-4</v>
      </c>
    </row>
    <row r="2571" spans="1:3" x14ac:dyDescent="0.2">
      <c r="A2571" s="18">
        <v>44021</v>
      </c>
      <c r="B2571" s="41">
        <v>3.1421999999999999</v>
      </c>
      <c r="C2571" s="134">
        <f t="shared" si="40"/>
        <v>-6.3609185166346727E-4</v>
      </c>
    </row>
    <row r="2572" spans="1:3" x14ac:dyDescent="0.2">
      <c r="A2572" s="18">
        <v>44022</v>
      </c>
      <c r="B2572" s="41">
        <v>3.1404999999999998</v>
      </c>
      <c r="C2572" s="134">
        <f t="shared" si="40"/>
        <v>-5.4102221373564241E-4</v>
      </c>
    </row>
    <row r="2573" spans="1:3" x14ac:dyDescent="0.2">
      <c r="A2573" s="18">
        <v>44025</v>
      </c>
      <c r="B2573" s="41">
        <v>3.1507000000000001</v>
      </c>
      <c r="C2573" s="134">
        <f t="shared" si="40"/>
        <v>3.2478904633019834E-3</v>
      </c>
    </row>
    <row r="2574" spans="1:3" x14ac:dyDescent="0.2">
      <c r="A2574" s="18">
        <v>44026</v>
      </c>
      <c r="B2574" s="41">
        <v>3.1562000000000001</v>
      </c>
      <c r="C2574" s="134">
        <f t="shared" si="40"/>
        <v>1.7456438251817197E-3</v>
      </c>
    </row>
    <row r="2575" spans="1:3" x14ac:dyDescent="0.2">
      <c r="A2575" s="18">
        <v>44027</v>
      </c>
      <c r="B2575" s="41">
        <v>3.1549</v>
      </c>
      <c r="C2575" s="134">
        <f t="shared" si="40"/>
        <v>-4.1188771307265615E-4</v>
      </c>
    </row>
    <row r="2576" spans="1:3" x14ac:dyDescent="0.2">
      <c r="A2576" s="18">
        <v>44028</v>
      </c>
      <c r="B2576" s="41">
        <v>3.1797</v>
      </c>
      <c r="C2576" s="134">
        <f t="shared" si="40"/>
        <v>7.8607879806016356E-3</v>
      </c>
    </row>
    <row r="2577" spans="1:3" x14ac:dyDescent="0.2">
      <c r="A2577" s="18">
        <v>44029</v>
      </c>
      <c r="B2577" s="41">
        <v>3.1734</v>
      </c>
      <c r="C2577" s="134">
        <f t="shared" si="40"/>
        <v>-1.9813189923577612E-3</v>
      </c>
    </row>
    <row r="2578" spans="1:3" x14ac:dyDescent="0.2">
      <c r="A2578" s="18">
        <v>44032</v>
      </c>
      <c r="B2578" s="41">
        <v>3.1776</v>
      </c>
      <c r="C2578" s="134">
        <f t="shared" si="40"/>
        <v>1.3235016071091454E-3</v>
      </c>
    </row>
    <row r="2579" spans="1:3" x14ac:dyDescent="0.2">
      <c r="A2579" s="18">
        <v>44033</v>
      </c>
      <c r="B2579" s="41">
        <v>3.1976</v>
      </c>
      <c r="C2579" s="134">
        <f t="shared" si="40"/>
        <v>6.2940584088619911E-3</v>
      </c>
    </row>
    <row r="2580" spans="1:3" x14ac:dyDescent="0.2">
      <c r="A2580" s="18">
        <v>44034</v>
      </c>
      <c r="B2580" s="41">
        <v>3.2130000000000001</v>
      </c>
      <c r="C2580" s="134">
        <f t="shared" si="40"/>
        <v>4.8161120840630733E-3</v>
      </c>
    </row>
    <row r="2581" spans="1:3" x14ac:dyDescent="0.2">
      <c r="A2581" s="18">
        <v>44035</v>
      </c>
      <c r="B2581" s="41">
        <v>3.2130999999999998</v>
      </c>
      <c r="C2581" s="134">
        <f t="shared" si="40"/>
        <v>3.1123560535251116E-5</v>
      </c>
    </row>
    <row r="2582" spans="1:3" x14ac:dyDescent="0.2">
      <c r="A2582" s="18">
        <v>44036</v>
      </c>
      <c r="B2582" s="41">
        <v>3.2359</v>
      </c>
      <c r="C2582" s="134">
        <f t="shared" si="40"/>
        <v>7.0959509507952934E-3</v>
      </c>
    </row>
    <row r="2583" spans="1:3" x14ac:dyDescent="0.2">
      <c r="A2583" s="18">
        <v>44039</v>
      </c>
      <c r="B2583" s="41">
        <v>3.2389000000000001</v>
      </c>
      <c r="C2583" s="134">
        <f t="shared" si="40"/>
        <v>9.2709910689459107E-4</v>
      </c>
    </row>
    <row r="2584" spans="1:3" x14ac:dyDescent="0.2">
      <c r="A2584" s="18">
        <v>44040</v>
      </c>
      <c r="B2584" s="41">
        <v>3.2363</v>
      </c>
      <c r="C2584" s="134">
        <f t="shared" si="40"/>
        <v>-8.0274167155525156E-4</v>
      </c>
    </row>
    <row r="2585" spans="1:3" x14ac:dyDescent="0.2">
      <c r="A2585" s="18">
        <v>44041</v>
      </c>
      <c r="B2585" s="41">
        <v>3.2311999999999999</v>
      </c>
      <c r="C2585" s="134">
        <f t="shared" si="40"/>
        <v>-1.5758736829095676E-3</v>
      </c>
    </row>
    <row r="2586" spans="1:3" x14ac:dyDescent="0.2">
      <c r="A2586" s="18">
        <v>44042</v>
      </c>
      <c r="B2586" s="41">
        <v>3.2366999999999999</v>
      </c>
      <c r="C2586" s="134">
        <f t="shared" si="40"/>
        <v>1.7021539985144774E-3</v>
      </c>
    </row>
    <row r="2587" spans="1:3" x14ac:dyDescent="0.2">
      <c r="A2587" s="18">
        <v>44043</v>
      </c>
      <c r="B2587" s="41">
        <v>3.2847</v>
      </c>
      <c r="C2587" s="134">
        <f t="shared" si="40"/>
        <v>1.4829919362313371E-2</v>
      </c>
    </row>
    <row r="2588" spans="1:3" x14ac:dyDescent="0.2">
      <c r="A2588" s="109">
        <v>44046</v>
      </c>
      <c r="B2588" s="41">
        <v>3.2837999999999998</v>
      </c>
      <c r="C2588" s="134">
        <f t="shared" si="40"/>
        <v>-2.7399762535396111E-4</v>
      </c>
    </row>
    <row r="2589" spans="1:3" x14ac:dyDescent="0.2">
      <c r="A2589" s="109">
        <v>44047</v>
      </c>
      <c r="B2589" s="41">
        <v>3.3086000000000002</v>
      </c>
      <c r="C2589" s="134">
        <f t="shared" si="40"/>
        <v>7.5522260795422014E-3</v>
      </c>
    </row>
    <row r="2590" spans="1:3" x14ac:dyDescent="0.2">
      <c r="A2590" s="109">
        <v>44048</v>
      </c>
      <c r="B2590" s="41">
        <v>3.3176999999999999</v>
      </c>
      <c r="C2590" s="134">
        <f t="shared" si="40"/>
        <v>2.7504080275644327E-3</v>
      </c>
    </row>
    <row r="2591" spans="1:3" x14ac:dyDescent="0.2">
      <c r="A2591" s="109">
        <v>44049</v>
      </c>
      <c r="B2591" s="41">
        <v>3.3805999999999998</v>
      </c>
      <c r="C2591" s="134">
        <f t="shared" si="40"/>
        <v>1.8958917322241309E-2</v>
      </c>
    </row>
    <row r="2592" spans="1:3" x14ac:dyDescent="0.2">
      <c r="A2592" s="109">
        <v>44050</v>
      </c>
      <c r="B2592" s="41">
        <v>3.4047000000000001</v>
      </c>
      <c r="C2592" s="134">
        <f t="shared" si="40"/>
        <v>7.1289120274509177E-3</v>
      </c>
    </row>
    <row r="2593" spans="1:3" x14ac:dyDescent="0.2">
      <c r="A2593" s="109">
        <v>44053</v>
      </c>
      <c r="B2593" s="41">
        <v>3.4213</v>
      </c>
      <c r="C2593" s="134">
        <f t="shared" si="40"/>
        <v>4.8756131230358601E-3</v>
      </c>
    </row>
    <row r="2594" spans="1:3" x14ac:dyDescent="0.2">
      <c r="A2594" s="109">
        <v>44054</v>
      </c>
      <c r="B2594" s="41">
        <v>3.492</v>
      </c>
      <c r="C2594" s="134">
        <f t="shared" si="40"/>
        <v>2.0664659632303461E-2</v>
      </c>
    </row>
    <row r="2595" spans="1:3" x14ac:dyDescent="0.2">
      <c r="A2595" s="109">
        <v>44055</v>
      </c>
      <c r="B2595" s="41">
        <v>3.5009999999999999</v>
      </c>
      <c r="C2595" s="134">
        <f t="shared" si="40"/>
        <v>2.5773195876288568E-3</v>
      </c>
    </row>
    <row r="2596" spans="1:3" x14ac:dyDescent="0.2">
      <c r="A2596" s="109">
        <v>44056</v>
      </c>
      <c r="B2596" s="41">
        <v>3.516</v>
      </c>
      <c r="C2596" s="134">
        <f t="shared" si="40"/>
        <v>4.2844901456726703E-3</v>
      </c>
    </row>
    <row r="2597" spans="1:3" x14ac:dyDescent="0.2">
      <c r="A2597" s="109">
        <v>44057</v>
      </c>
      <c r="B2597" s="41">
        <v>3.5251000000000001</v>
      </c>
      <c r="C2597" s="134">
        <f t="shared" si="40"/>
        <v>2.5881683731512339E-3</v>
      </c>
    </row>
    <row r="2598" spans="1:3" x14ac:dyDescent="0.2">
      <c r="A2598" s="109">
        <v>44060</v>
      </c>
      <c r="B2598" s="41">
        <v>3.5390000000000001</v>
      </c>
      <c r="C2598" s="134">
        <f t="shared" si="40"/>
        <v>3.9431505489206931E-3</v>
      </c>
    </row>
    <row r="2599" spans="1:3" x14ac:dyDescent="0.2">
      <c r="A2599" s="109">
        <v>44061</v>
      </c>
      <c r="B2599" s="41">
        <v>3.5731999999999999</v>
      </c>
      <c r="C2599" s="134">
        <f t="shared" si="40"/>
        <v>9.6637468211357991E-3</v>
      </c>
    </row>
    <row r="2600" spans="1:3" x14ac:dyDescent="0.2">
      <c r="A2600" s="109">
        <v>44062</v>
      </c>
      <c r="B2600" s="41">
        <v>3.6400999999999999</v>
      </c>
      <c r="C2600" s="134">
        <f t="shared" si="40"/>
        <v>1.8722713534087054E-2</v>
      </c>
    </row>
    <row r="2601" spans="1:3" x14ac:dyDescent="0.2">
      <c r="A2601" s="109">
        <v>44063</v>
      </c>
      <c r="B2601" s="41">
        <v>3.5943000000000001</v>
      </c>
      <c r="C2601" s="134">
        <f t="shared" si="40"/>
        <v>-1.2582071921101057E-2</v>
      </c>
    </row>
    <row r="2602" spans="1:3" x14ac:dyDescent="0.2">
      <c r="A2602" s="109">
        <v>44064</v>
      </c>
      <c r="B2602" s="41">
        <v>3.5642999999999998</v>
      </c>
      <c r="C2602" s="134">
        <f t="shared" si="40"/>
        <v>-8.3465487021117113E-3</v>
      </c>
    </row>
    <row r="2603" spans="1:3" x14ac:dyDescent="0.2">
      <c r="A2603" s="109">
        <v>44067</v>
      </c>
      <c r="B2603" s="41">
        <v>3.5838000000000001</v>
      </c>
      <c r="C2603" s="134">
        <f t="shared" si="40"/>
        <v>5.4709199562328337E-3</v>
      </c>
    </row>
    <row r="2604" spans="1:3" x14ac:dyDescent="0.2">
      <c r="A2604" s="109">
        <v>44068</v>
      </c>
      <c r="B2604" s="41">
        <v>3.6128999999999998</v>
      </c>
      <c r="C2604" s="134">
        <f t="shared" si="40"/>
        <v>8.1198727607565413E-3</v>
      </c>
    </row>
    <row r="2605" spans="1:3" x14ac:dyDescent="0.2">
      <c r="A2605" s="109">
        <v>44069</v>
      </c>
      <c r="B2605" s="41">
        <v>3.6204000000000001</v>
      </c>
      <c r="C2605" s="134">
        <f t="shared" si="40"/>
        <v>2.0758947106203074E-3</v>
      </c>
    </row>
    <row r="2606" spans="1:3" x14ac:dyDescent="0.2">
      <c r="A2606" s="109">
        <v>44070</v>
      </c>
      <c r="B2606" s="41">
        <v>3.6137999999999999</v>
      </c>
      <c r="C2606" s="134">
        <f t="shared" si="40"/>
        <v>-1.8230029830957895E-3</v>
      </c>
    </row>
    <row r="2607" spans="1:3" x14ac:dyDescent="0.2">
      <c r="A2607" s="109">
        <v>44071</v>
      </c>
      <c r="B2607" s="41">
        <v>3.6118000000000001</v>
      </c>
      <c r="C2607" s="134">
        <f t="shared" si="40"/>
        <v>-5.5343405833185866E-4</v>
      </c>
    </row>
    <row r="2608" spans="1:3" x14ac:dyDescent="0.2">
      <c r="A2608" s="109">
        <v>44074</v>
      </c>
      <c r="B2608" s="41">
        <v>3.6076000000000001</v>
      </c>
      <c r="C2608" s="134">
        <f t="shared" si="40"/>
        <v>-1.1628550861066955E-3</v>
      </c>
    </row>
    <row r="2609" spans="1:3" x14ac:dyDescent="0.2">
      <c r="A2609" s="109">
        <v>44075</v>
      </c>
      <c r="B2609" s="41">
        <v>3.6029</v>
      </c>
      <c r="C2609" s="134">
        <f t="shared" si="40"/>
        <v>-1.3028051890453529E-3</v>
      </c>
    </row>
    <row r="2610" spans="1:3" x14ac:dyDescent="0.2">
      <c r="A2610" s="109">
        <v>44076</v>
      </c>
      <c r="B2610" s="41">
        <v>3.5996999999999999</v>
      </c>
      <c r="C2610" s="134">
        <f t="shared" si="40"/>
        <v>-8.8817341585945009E-4</v>
      </c>
    </row>
    <row r="2611" spans="1:3" x14ac:dyDescent="0.2">
      <c r="A2611" s="109">
        <v>44077</v>
      </c>
      <c r="B2611" s="41">
        <v>3.665</v>
      </c>
      <c r="C2611" s="134">
        <f t="shared" si="40"/>
        <v>1.8140400588938066E-2</v>
      </c>
    </row>
    <row r="2612" spans="1:3" x14ac:dyDescent="0.2">
      <c r="A2612" s="109">
        <v>44078</v>
      </c>
      <c r="B2612" s="41">
        <v>3.6509999999999998</v>
      </c>
      <c r="C2612" s="134">
        <f t="shared" si="40"/>
        <v>-3.8199181446112451E-3</v>
      </c>
    </row>
    <row r="2613" spans="1:3" x14ac:dyDescent="0.2">
      <c r="A2613" s="109">
        <v>44082</v>
      </c>
      <c r="B2613" s="41">
        <v>3.6518000000000002</v>
      </c>
      <c r="C2613" s="134">
        <f t="shared" si="40"/>
        <v>2.1911804984942052E-4</v>
      </c>
    </row>
    <row r="2614" spans="1:3" x14ac:dyDescent="0.2">
      <c r="A2614" s="109">
        <v>44083</v>
      </c>
      <c r="B2614" s="41">
        <v>3.5928</v>
      </c>
      <c r="C2614" s="134">
        <f t="shared" si="40"/>
        <v>-1.6156416014020514E-2</v>
      </c>
    </row>
    <row r="2615" spans="1:3" x14ac:dyDescent="0.2">
      <c r="A2615" s="109">
        <v>44084</v>
      </c>
      <c r="B2615" s="41">
        <v>3.5703</v>
      </c>
      <c r="C2615" s="134">
        <f t="shared" si="40"/>
        <v>-6.262525050100165E-3</v>
      </c>
    </row>
    <row r="2616" spans="1:3" x14ac:dyDescent="0.2">
      <c r="A2616" s="109">
        <v>44085</v>
      </c>
      <c r="B2616" s="41">
        <v>3.5739000000000001</v>
      </c>
      <c r="C2616" s="134">
        <f t="shared" si="40"/>
        <v>1.0083186286866663E-3</v>
      </c>
    </row>
    <row r="2617" spans="1:3" x14ac:dyDescent="0.2">
      <c r="A2617" s="109">
        <v>44088</v>
      </c>
      <c r="B2617" s="41">
        <v>3.5720999999999998</v>
      </c>
      <c r="C2617" s="134">
        <f t="shared" si="40"/>
        <v>-5.0365147318065517E-4</v>
      </c>
    </row>
    <row r="2618" spans="1:3" x14ac:dyDescent="0.2">
      <c r="A2618" s="109">
        <v>44089</v>
      </c>
      <c r="B2618" s="41">
        <v>3.5729000000000002</v>
      </c>
      <c r="C2618" s="134">
        <f t="shared" si="40"/>
        <v>2.2395789591556081E-4</v>
      </c>
    </row>
    <row r="2619" spans="1:3" x14ac:dyDescent="0.2">
      <c r="A2619" s="109">
        <v>44090</v>
      </c>
      <c r="B2619" s="41">
        <v>3.5625</v>
      </c>
      <c r="C2619" s="134">
        <f t="shared" si="40"/>
        <v>-2.9108007500909805E-3</v>
      </c>
    </row>
    <row r="2620" spans="1:3" x14ac:dyDescent="0.2">
      <c r="A2620" s="109">
        <v>44091</v>
      </c>
      <c r="B2620" s="41">
        <v>3.581</v>
      </c>
      <c r="C2620" s="134">
        <f t="shared" si="40"/>
        <v>5.1929824561403048E-3</v>
      </c>
    </row>
    <row r="2621" spans="1:3" x14ac:dyDescent="0.2">
      <c r="A2621" s="109">
        <v>44092</v>
      </c>
      <c r="B2621" s="41">
        <v>3.5823</v>
      </c>
      <c r="C2621" s="134">
        <f t="shared" si="40"/>
        <v>3.6302708740576506E-4</v>
      </c>
    </row>
    <row r="2622" spans="1:3" x14ac:dyDescent="0.2">
      <c r="A2622" s="109">
        <v>44095</v>
      </c>
      <c r="B2622" s="41">
        <v>3.5718999999999999</v>
      </c>
      <c r="C2622" s="134">
        <f t="shared" si="40"/>
        <v>-2.9031627725204512E-3</v>
      </c>
    </row>
    <row r="2623" spans="1:3" x14ac:dyDescent="0.2">
      <c r="A2623" s="109">
        <v>44096</v>
      </c>
      <c r="B2623" s="41">
        <v>3.5247000000000002</v>
      </c>
      <c r="C2623" s="134">
        <f t="shared" si="40"/>
        <v>-1.3214255718245083E-2</v>
      </c>
    </row>
    <row r="2624" spans="1:3" x14ac:dyDescent="0.2">
      <c r="A2624" s="109">
        <v>44097</v>
      </c>
      <c r="B2624" s="41">
        <v>3.5215999999999998</v>
      </c>
      <c r="C2624" s="134">
        <f t="shared" si="40"/>
        <v>-8.7950747581366784E-4</v>
      </c>
    </row>
    <row r="2625" spans="1:10" x14ac:dyDescent="0.2">
      <c r="A2625" s="109">
        <v>44098</v>
      </c>
      <c r="B2625" s="41">
        <v>3.4981</v>
      </c>
      <c r="C2625" s="134">
        <f t="shared" si="40"/>
        <v>-6.6731031349386294E-3</v>
      </c>
    </row>
    <row r="2626" spans="1:10" x14ac:dyDescent="0.2">
      <c r="A2626" s="109">
        <v>44099</v>
      </c>
      <c r="B2626" s="41">
        <v>3.4939</v>
      </c>
      <c r="C2626" s="134">
        <f t="shared" si="40"/>
        <v>-1.2006517823961449E-3</v>
      </c>
    </row>
    <row r="2627" spans="1:10" x14ac:dyDescent="0.2">
      <c r="A2627" s="109">
        <v>44102</v>
      </c>
      <c r="B2627" s="41">
        <v>3.4885999999999999</v>
      </c>
      <c r="C2627" s="134">
        <f t="shared" si="40"/>
        <v>-1.5169295057100296E-3</v>
      </c>
    </row>
    <row r="2628" spans="1:10" x14ac:dyDescent="0.2">
      <c r="A2628" s="109">
        <v>44103</v>
      </c>
      <c r="B2628" s="41">
        <v>3.4701</v>
      </c>
      <c r="C2628" s="134">
        <f t="shared" si="40"/>
        <v>-5.3029868715244177E-3</v>
      </c>
    </row>
    <row r="2629" spans="1:10" x14ac:dyDescent="0.2">
      <c r="A2629" s="109">
        <v>44104</v>
      </c>
      <c r="B2629" s="41">
        <v>3.4426000000000001</v>
      </c>
      <c r="C2629" s="134">
        <f t="shared" si="40"/>
        <v>-7.9248436644476783E-3</v>
      </c>
    </row>
    <row r="2630" spans="1:10" x14ac:dyDescent="0.2">
      <c r="A2630" s="109">
        <v>44105</v>
      </c>
      <c r="B2630" s="41">
        <v>3.4350999999999998</v>
      </c>
      <c r="C2630" s="134">
        <f t="shared" si="40"/>
        <v>-2.178585952477885E-3</v>
      </c>
    </row>
    <row r="2631" spans="1:10" x14ac:dyDescent="0.2">
      <c r="A2631" s="109">
        <v>44106</v>
      </c>
      <c r="B2631" s="41">
        <v>3.4186999999999999</v>
      </c>
      <c r="C2631" s="134">
        <f t="shared" ref="C2631:C2694" si="41">B2631/B2630 - 1</f>
        <v>-4.7742423801344636E-3</v>
      </c>
    </row>
    <row r="2632" spans="1:10" x14ac:dyDescent="0.2">
      <c r="A2632" s="109">
        <v>44109</v>
      </c>
      <c r="B2632" s="41">
        <v>3.4163999999999999</v>
      </c>
      <c r="C2632" s="134">
        <f t="shared" si="41"/>
        <v>-6.7277035130308693E-4</v>
      </c>
    </row>
    <row r="2633" spans="1:10" x14ac:dyDescent="0.2">
      <c r="A2633" s="109">
        <v>44110</v>
      </c>
      <c r="B2633" s="41">
        <v>3.3955000000000002</v>
      </c>
      <c r="C2633" s="134">
        <f t="shared" si="41"/>
        <v>-6.1175506380984901E-3</v>
      </c>
    </row>
    <row r="2634" spans="1:10" x14ac:dyDescent="0.2">
      <c r="A2634" s="109">
        <v>44111</v>
      </c>
      <c r="B2634" s="41">
        <v>3.3904999999999998</v>
      </c>
      <c r="C2634" s="134">
        <f t="shared" si="41"/>
        <v>-1.4725371815639265E-3</v>
      </c>
    </row>
    <row r="2635" spans="1:10" x14ac:dyDescent="0.2">
      <c r="A2635" s="109">
        <v>44112</v>
      </c>
      <c r="B2635" s="41">
        <v>3.3268</v>
      </c>
      <c r="C2635" s="134">
        <f t="shared" si="41"/>
        <v>-1.8787789411591205E-2</v>
      </c>
    </row>
    <row r="2636" spans="1:10" x14ac:dyDescent="0.2">
      <c r="A2636" s="109">
        <v>44113</v>
      </c>
      <c r="B2636" s="41">
        <v>3.2774000000000001</v>
      </c>
      <c r="C2636" s="134">
        <f t="shared" si="41"/>
        <v>-1.4849104244318845E-2</v>
      </c>
    </row>
    <row r="2637" spans="1:10" x14ac:dyDescent="0.2">
      <c r="A2637" s="109">
        <v>44117</v>
      </c>
      <c r="B2637" s="41">
        <v>3.2456999999999998</v>
      </c>
      <c r="C2637" s="134">
        <f t="shared" si="41"/>
        <v>-9.6723012143773435E-3</v>
      </c>
    </row>
    <row r="2638" spans="1:10" x14ac:dyDescent="0.2">
      <c r="A2638" s="109">
        <v>44118</v>
      </c>
      <c r="B2638" s="41">
        <v>3.2427000000000001</v>
      </c>
      <c r="C2638" s="134">
        <f t="shared" si="41"/>
        <v>-9.242998428689031E-4</v>
      </c>
      <c r="F2638" s="81"/>
      <c r="J2638" s="83"/>
    </row>
    <row r="2639" spans="1:10" x14ac:dyDescent="0.2">
      <c r="A2639" s="109">
        <v>44119</v>
      </c>
      <c r="B2639" s="41">
        <v>3.1995</v>
      </c>
      <c r="C2639" s="134">
        <f t="shared" si="41"/>
        <v>-1.3322231473771873E-2</v>
      </c>
      <c r="F2639" s="81"/>
      <c r="J2639" s="83"/>
    </row>
    <row r="2640" spans="1:10" x14ac:dyDescent="0.2">
      <c r="A2640" s="109">
        <v>44120</v>
      </c>
      <c r="B2640" s="41">
        <v>3.1467000000000001</v>
      </c>
      <c r="C2640" s="134">
        <f t="shared" si="41"/>
        <v>-1.650257852789494E-2</v>
      </c>
      <c r="F2640" s="81"/>
      <c r="J2640" s="83"/>
    </row>
    <row r="2641" spans="1:10" x14ac:dyDescent="0.2">
      <c r="A2641" s="109">
        <v>44123</v>
      </c>
      <c r="B2641" s="41">
        <v>3.1212</v>
      </c>
      <c r="C2641" s="134">
        <f t="shared" si="41"/>
        <v>-8.1037277147487652E-3</v>
      </c>
      <c r="F2641" s="81"/>
      <c r="J2641" s="83"/>
    </row>
    <row r="2642" spans="1:10" x14ac:dyDescent="0.2">
      <c r="A2642" s="109">
        <v>44124</v>
      </c>
      <c r="B2642" s="41">
        <v>3.1484000000000001</v>
      </c>
      <c r="C2642" s="134">
        <f t="shared" si="41"/>
        <v>8.7145969498911846E-3</v>
      </c>
    </row>
    <row r="2643" spans="1:10" x14ac:dyDescent="0.2">
      <c r="A2643" s="109">
        <v>44125</v>
      </c>
      <c r="B2643" s="41">
        <v>3.0836999999999999</v>
      </c>
      <c r="C2643" s="134">
        <f t="shared" si="41"/>
        <v>-2.0550120696226748E-2</v>
      </c>
      <c r="F2643" s="81"/>
    </row>
    <row r="2644" spans="1:10" x14ac:dyDescent="0.2">
      <c r="A2644" s="109">
        <v>44126</v>
      </c>
      <c r="B2644" s="41">
        <v>3.0583</v>
      </c>
      <c r="C2644" s="134">
        <f t="shared" si="41"/>
        <v>-8.2368583195511214E-3</v>
      </c>
      <c r="F2644" s="81"/>
    </row>
    <row r="2645" spans="1:10" x14ac:dyDescent="0.2">
      <c r="A2645" s="109">
        <v>44127</v>
      </c>
      <c r="B2645" s="41">
        <v>3.0874999999999999</v>
      </c>
      <c r="C2645" s="134">
        <f t="shared" si="41"/>
        <v>9.5477879867900128E-3</v>
      </c>
      <c r="F2645" s="81"/>
    </row>
    <row r="2646" spans="1:10" x14ac:dyDescent="0.2">
      <c r="A2646" s="109">
        <v>44130</v>
      </c>
      <c r="B2646" s="41">
        <v>3.0062000000000002</v>
      </c>
      <c r="C2646" s="134">
        <f t="shared" si="41"/>
        <v>-2.6331983805667925E-2</v>
      </c>
      <c r="F2646" s="81"/>
    </row>
    <row r="2647" spans="1:10" x14ac:dyDescent="0.2">
      <c r="A2647" s="109">
        <v>44131</v>
      </c>
      <c r="B2647" s="41">
        <v>2.9779</v>
      </c>
      <c r="C2647" s="134">
        <f t="shared" si="41"/>
        <v>-9.4138779854967547E-3</v>
      </c>
    </row>
    <row r="2648" spans="1:10" x14ac:dyDescent="0.2">
      <c r="A2648" s="109">
        <v>44132</v>
      </c>
      <c r="B2648" s="41">
        <v>2.9601999999999999</v>
      </c>
      <c r="C2648" s="134">
        <f t="shared" si="41"/>
        <v>-5.9437858893851558E-3</v>
      </c>
    </row>
    <row r="2649" spans="1:10" x14ac:dyDescent="0.2">
      <c r="A2649" s="109">
        <v>44133</v>
      </c>
      <c r="B2649" s="41">
        <v>2.9569999999999999</v>
      </c>
      <c r="C2649" s="134">
        <f t="shared" si="41"/>
        <v>-1.0810080399973332E-3</v>
      </c>
    </row>
    <row r="2650" spans="1:10" x14ac:dyDescent="0.2">
      <c r="A2650" s="109">
        <v>44134</v>
      </c>
      <c r="B2650" s="41">
        <v>2.9434999999999998</v>
      </c>
      <c r="C2650" s="134">
        <f t="shared" si="41"/>
        <v>-4.5654379438619941E-3</v>
      </c>
    </row>
    <row r="2651" spans="1:10" x14ac:dyDescent="0.2">
      <c r="A2651" s="109">
        <v>44138</v>
      </c>
      <c r="B2651" s="41">
        <v>2.9182000000000001</v>
      </c>
      <c r="C2651" s="134">
        <f t="shared" si="41"/>
        <v>-8.5952097842703079E-3</v>
      </c>
    </row>
    <row r="2652" spans="1:10" x14ac:dyDescent="0.2">
      <c r="A2652" s="109">
        <v>44139</v>
      </c>
      <c r="B2652" s="41">
        <v>2.9363000000000001</v>
      </c>
      <c r="C2652" s="134">
        <f t="shared" si="41"/>
        <v>6.2024535672675629E-3</v>
      </c>
    </row>
    <row r="2653" spans="1:10" x14ac:dyDescent="0.2">
      <c r="A2653" s="109">
        <v>44140</v>
      </c>
      <c r="B2653" s="41">
        <v>2.9352999999999998</v>
      </c>
      <c r="C2653" s="134">
        <f t="shared" si="41"/>
        <v>-3.4056465620013743E-4</v>
      </c>
    </row>
    <row r="2654" spans="1:10" x14ac:dyDescent="0.2">
      <c r="A2654" s="109">
        <v>44141</v>
      </c>
      <c r="B2654" s="41">
        <v>2.9636999999999998</v>
      </c>
      <c r="C2654" s="134">
        <f t="shared" si="41"/>
        <v>9.6753313119612994E-3</v>
      </c>
    </row>
    <row r="2655" spans="1:10" x14ac:dyDescent="0.2">
      <c r="A2655" s="109">
        <v>44144</v>
      </c>
      <c r="B2655" s="41">
        <v>2.9866999999999999</v>
      </c>
      <c r="C2655" s="134">
        <f t="shared" si="41"/>
        <v>7.7605695583224943E-3</v>
      </c>
      <c r="G2655" s="83"/>
      <c r="H2655" s="15"/>
    </row>
    <row r="2656" spans="1:10" x14ac:dyDescent="0.2">
      <c r="A2656" s="109">
        <v>44145</v>
      </c>
      <c r="B2656" s="41">
        <v>3.0156000000000001</v>
      </c>
      <c r="C2656" s="134">
        <f t="shared" si="41"/>
        <v>9.6762312920615212E-3</v>
      </c>
      <c r="E2656" s="81"/>
      <c r="G2656" s="83"/>
      <c r="H2656" s="15"/>
      <c r="I2656" s="119"/>
    </row>
    <row r="2657" spans="1:11" x14ac:dyDescent="0.2">
      <c r="A2657" s="109">
        <v>44146</v>
      </c>
      <c r="B2657" s="41">
        <v>3.0385</v>
      </c>
      <c r="C2657" s="134">
        <f t="shared" si="41"/>
        <v>7.593845337577898E-3</v>
      </c>
      <c r="E2657" s="81"/>
      <c r="G2657" s="83"/>
      <c r="H2657" s="15"/>
      <c r="I2657" s="119"/>
    </row>
    <row r="2658" spans="1:11" x14ac:dyDescent="0.2">
      <c r="A2658" s="109">
        <v>44147</v>
      </c>
      <c r="B2658" s="41">
        <v>3.0448</v>
      </c>
      <c r="C2658" s="134">
        <f t="shared" si="41"/>
        <v>2.0733914760573402E-3</v>
      </c>
      <c r="E2658" s="81"/>
      <c r="G2658" s="83"/>
      <c r="H2658" s="15"/>
      <c r="I2658" s="119"/>
    </row>
    <row r="2659" spans="1:11" x14ac:dyDescent="0.2">
      <c r="A2659" s="109">
        <v>44148</v>
      </c>
      <c r="B2659" s="41">
        <v>3.0773000000000001</v>
      </c>
      <c r="C2659" s="134">
        <f t="shared" si="41"/>
        <v>1.0673935890698871E-2</v>
      </c>
      <c r="E2659" s="81"/>
      <c r="G2659" s="83"/>
      <c r="H2659" s="15"/>
      <c r="I2659" s="119"/>
      <c r="K2659" s="117"/>
    </row>
    <row r="2660" spans="1:11" x14ac:dyDescent="0.2">
      <c r="A2660" s="109">
        <v>44151</v>
      </c>
      <c r="B2660" s="41">
        <v>3.1101999999999999</v>
      </c>
      <c r="C2660" s="134">
        <f t="shared" si="41"/>
        <v>1.0691190329184641E-2</v>
      </c>
      <c r="E2660" s="81"/>
      <c r="I2660" s="119"/>
      <c r="K2660" s="117"/>
    </row>
    <row r="2661" spans="1:11" x14ac:dyDescent="0.2">
      <c r="A2661" s="109">
        <v>44152</v>
      </c>
      <c r="B2661" s="41">
        <v>3.12</v>
      </c>
      <c r="C2661" s="134">
        <f t="shared" si="41"/>
        <v>3.1509227702399834E-3</v>
      </c>
      <c r="E2661" s="81"/>
      <c r="I2661" s="119"/>
      <c r="K2661" s="118"/>
    </row>
    <row r="2662" spans="1:11" x14ac:dyDescent="0.2">
      <c r="A2662" s="109">
        <v>44153</v>
      </c>
      <c r="B2662" s="41">
        <v>3.1644999999999999</v>
      </c>
      <c r="C2662" s="134">
        <f t="shared" si="41"/>
        <v>1.4262820512820351E-2</v>
      </c>
      <c r="E2662" s="81"/>
      <c r="I2662" s="119"/>
    </row>
    <row r="2663" spans="1:11" x14ac:dyDescent="0.2">
      <c r="A2663" s="109">
        <v>44154</v>
      </c>
      <c r="B2663" s="41">
        <v>3.2189000000000001</v>
      </c>
      <c r="C2663" s="134">
        <f t="shared" si="41"/>
        <v>1.7190709432769902E-2</v>
      </c>
      <c r="E2663" s="81"/>
      <c r="I2663" s="119"/>
    </row>
    <row r="2664" spans="1:11" x14ac:dyDescent="0.2">
      <c r="A2664" s="109">
        <v>44155</v>
      </c>
      <c r="B2664" s="41">
        <v>3.2604000000000002</v>
      </c>
      <c r="C2664" s="134">
        <f t="shared" si="41"/>
        <v>1.2892603063158203E-2</v>
      </c>
      <c r="E2664" s="81"/>
      <c r="I2664" s="119"/>
    </row>
    <row r="2665" spans="1:11" x14ac:dyDescent="0.2">
      <c r="A2665" s="109">
        <v>44158</v>
      </c>
      <c r="B2665" s="41">
        <v>3.2635999999999998</v>
      </c>
      <c r="C2665" s="134">
        <f t="shared" si="41"/>
        <v>9.8147466568510033E-4</v>
      </c>
      <c r="E2665" s="81"/>
      <c r="I2665" s="119"/>
    </row>
    <row r="2666" spans="1:11" x14ac:dyDescent="0.2">
      <c r="A2666" s="109">
        <v>44159</v>
      </c>
      <c r="B2666" s="41">
        <v>3.2433999999999998</v>
      </c>
      <c r="C2666" s="134">
        <f t="shared" si="41"/>
        <v>-6.1894840053927647E-3</v>
      </c>
      <c r="E2666" s="81"/>
      <c r="I2666" s="119"/>
    </row>
    <row r="2667" spans="1:11" x14ac:dyDescent="0.2">
      <c r="A2667" s="109">
        <v>44160</v>
      </c>
      <c r="B2667" s="41">
        <v>3.2633999999999999</v>
      </c>
      <c r="C2667" s="134">
        <f t="shared" si="41"/>
        <v>6.1663686255164496E-3</v>
      </c>
    </row>
    <row r="2668" spans="1:11" x14ac:dyDescent="0.2">
      <c r="A2668" s="109">
        <v>44161</v>
      </c>
      <c r="B2668" s="41">
        <v>3.2951999999999999</v>
      </c>
      <c r="C2668" s="134">
        <f t="shared" si="41"/>
        <v>9.7444383158669101E-3</v>
      </c>
    </row>
    <row r="2669" spans="1:11" x14ac:dyDescent="0.2">
      <c r="A2669" s="109">
        <v>44162</v>
      </c>
      <c r="B2669" s="41">
        <v>3.2778999999999998</v>
      </c>
      <c r="C2669" s="134">
        <f t="shared" si="41"/>
        <v>-5.2500606943433059E-3</v>
      </c>
      <c r="H2669" s="82"/>
    </row>
    <row r="2670" spans="1:11" x14ac:dyDescent="0.2">
      <c r="A2670" s="109">
        <v>44165</v>
      </c>
      <c r="B2670" s="41">
        <v>3.2761999999999998</v>
      </c>
      <c r="C2670" s="134">
        <f t="shared" si="41"/>
        <v>-5.1862472924735226E-4</v>
      </c>
      <c r="H2670" s="82"/>
    </row>
    <row r="2671" spans="1:11" x14ac:dyDescent="0.2">
      <c r="A2671" s="109">
        <v>44166</v>
      </c>
      <c r="B2671" s="41">
        <v>3.28</v>
      </c>
      <c r="C2671" s="134">
        <f t="shared" si="41"/>
        <v>1.1598803491850163E-3</v>
      </c>
      <c r="H2671" s="82"/>
    </row>
    <row r="2672" spans="1:11" x14ac:dyDescent="0.2">
      <c r="A2672" s="109">
        <v>44167</v>
      </c>
      <c r="B2672" s="41">
        <v>3.3258999999999999</v>
      </c>
      <c r="C2672" s="134">
        <f t="shared" si="41"/>
        <v>1.3993902439024319E-2</v>
      </c>
    </row>
    <row r="2673" spans="1:8" x14ac:dyDescent="0.2">
      <c r="A2673" s="109">
        <v>44168</v>
      </c>
      <c r="B2673" s="41">
        <v>3.3353999999999999</v>
      </c>
      <c r="C2673" s="134">
        <f t="shared" si="41"/>
        <v>2.8563697044410308E-3</v>
      </c>
    </row>
    <row r="2674" spans="1:8" x14ac:dyDescent="0.2">
      <c r="A2674" s="109">
        <v>44169</v>
      </c>
      <c r="B2674" s="41">
        <v>3.3081999999999998</v>
      </c>
      <c r="C2674" s="134">
        <f t="shared" si="41"/>
        <v>-8.1549439347604613E-3</v>
      </c>
    </row>
    <row r="2675" spans="1:8" x14ac:dyDescent="0.2">
      <c r="A2675" s="109">
        <v>44172</v>
      </c>
      <c r="B2675" s="122">
        <v>3.3313999999999999</v>
      </c>
      <c r="C2675" s="134">
        <f t="shared" si="41"/>
        <v>7.012877093283354E-3</v>
      </c>
    </row>
    <row r="2676" spans="1:8" x14ac:dyDescent="0.2">
      <c r="A2676" s="109">
        <v>44173</v>
      </c>
      <c r="B2676" s="122">
        <v>3.2911000000000001</v>
      </c>
      <c r="C2676" s="134">
        <f t="shared" si="41"/>
        <v>-1.2097016269436156E-2</v>
      </c>
      <c r="E2676" s="82"/>
      <c r="G2676" s="117"/>
      <c r="H2676" s="11"/>
    </row>
    <row r="2677" spans="1:8" x14ac:dyDescent="0.2">
      <c r="A2677" s="109">
        <v>44174</v>
      </c>
      <c r="B2677" s="122">
        <v>3.3235999999999999</v>
      </c>
      <c r="C2677" s="134">
        <f t="shared" si="41"/>
        <v>9.8751177417883973E-3</v>
      </c>
      <c r="E2677" s="82"/>
      <c r="G2677" s="118"/>
      <c r="H2677" s="11"/>
    </row>
    <row r="2678" spans="1:8" x14ac:dyDescent="0.2">
      <c r="A2678" s="109">
        <v>44175</v>
      </c>
      <c r="B2678" s="122">
        <v>3.3235999999999999</v>
      </c>
      <c r="C2678" s="134">
        <f t="shared" si="41"/>
        <v>0</v>
      </c>
      <c r="E2678" s="82"/>
      <c r="H2678" s="11"/>
    </row>
    <row r="2679" spans="1:8" x14ac:dyDescent="0.2">
      <c r="A2679" s="109">
        <v>44176</v>
      </c>
      <c r="B2679" s="41">
        <v>3.28</v>
      </c>
      <c r="C2679" s="134">
        <f t="shared" si="41"/>
        <v>-1.311830545191961E-2</v>
      </c>
      <c r="E2679" s="82"/>
      <c r="H2679" s="11"/>
    </row>
    <row r="2680" spans="1:8" x14ac:dyDescent="0.2">
      <c r="A2680" s="109">
        <v>44179</v>
      </c>
      <c r="B2680" s="41">
        <v>3.2410000000000001</v>
      </c>
      <c r="C2680" s="134">
        <f t="shared" si="41"/>
        <v>-1.1890243902438979E-2</v>
      </c>
      <c r="E2680" s="82"/>
      <c r="H2680" s="11"/>
    </row>
    <row r="2681" spans="1:8" x14ac:dyDescent="0.2">
      <c r="A2681" s="109">
        <v>44180</v>
      </c>
      <c r="B2681" s="41">
        <v>3.2181000000000002</v>
      </c>
      <c r="C2681" s="134">
        <f t="shared" si="41"/>
        <v>-7.065720456649105E-3</v>
      </c>
      <c r="E2681" s="82"/>
      <c r="H2681" s="11"/>
    </row>
    <row r="2682" spans="1:8" x14ac:dyDescent="0.2">
      <c r="A2682" s="109">
        <v>44181</v>
      </c>
      <c r="B2682" s="41">
        <v>3.2412999999999998</v>
      </c>
      <c r="C2682" s="134">
        <f t="shared" si="41"/>
        <v>7.209222833348683E-3</v>
      </c>
      <c r="E2682" s="82"/>
      <c r="H2682" s="11"/>
    </row>
    <row r="2683" spans="1:8" x14ac:dyDescent="0.2">
      <c r="A2683" s="109">
        <v>44182</v>
      </c>
      <c r="B2683" s="122">
        <v>3.2023000000000001</v>
      </c>
      <c r="C2683" s="134">
        <f t="shared" si="41"/>
        <v>-1.203220929873805E-2</v>
      </c>
      <c r="E2683" s="81"/>
      <c r="H2683" s="82"/>
    </row>
    <row r="2684" spans="1:8" x14ac:dyDescent="0.2">
      <c r="A2684" s="109">
        <v>44183</v>
      </c>
      <c r="B2684" s="122">
        <v>3.2067999999999999</v>
      </c>
      <c r="C2684" s="134">
        <f t="shared" si="41"/>
        <v>1.4052399837616303E-3</v>
      </c>
      <c r="E2684" s="81"/>
      <c r="H2684" s="82"/>
    </row>
    <row r="2685" spans="1:8" x14ac:dyDescent="0.2">
      <c r="A2685" s="109">
        <v>44186</v>
      </c>
      <c r="B2685" s="122">
        <v>3.1440999999999999</v>
      </c>
      <c r="C2685" s="134">
        <f t="shared" si="41"/>
        <v>-1.9552201571660266E-2</v>
      </c>
    </row>
    <row r="2686" spans="1:8" x14ac:dyDescent="0.2">
      <c r="A2686" s="109">
        <v>44187</v>
      </c>
      <c r="B2686" s="41">
        <v>3.1392000000000002</v>
      </c>
      <c r="C2686" s="134">
        <f t="shared" si="41"/>
        <v>-1.5584746032250019E-3</v>
      </c>
    </row>
    <row r="2687" spans="1:8" x14ac:dyDescent="0.2">
      <c r="A2687" s="109">
        <v>44188</v>
      </c>
      <c r="B2687" s="41">
        <v>3.1269999999999998</v>
      </c>
      <c r="C2687" s="134">
        <f t="shared" si="41"/>
        <v>-3.8863404689094549E-3</v>
      </c>
    </row>
    <row r="2688" spans="1:8" x14ac:dyDescent="0.2">
      <c r="A2688" s="109">
        <v>44193</v>
      </c>
      <c r="B2688" s="41">
        <v>3.1476999999999999</v>
      </c>
      <c r="C2688" s="134">
        <f t="shared" si="41"/>
        <v>6.619763351455088E-3</v>
      </c>
    </row>
    <row r="2689" spans="1:10" x14ac:dyDescent="0.2">
      <c r="A2689" s="109">
        <v>44194</v>
      </c>
      <c r="B2689" s="41">
        <v>3.1198000000000001</v>
      </c>
      <c r="C2689" s="134">
        <f t="shared" si="41"/>
        <v>-8.8636147027988388E-3</v>
      </c>
    </row>
    <row r="2690" spans="1:10" x14ac:dyDescent="0.2">
      <c r="A2690" s="109">
        <v>44195</v>
      </c>
      <c r="B2690" s="41">
        <v>3.0941999999999998</v>
      </c>
      <c r="C2690" s="134">
        <f t="shared" si="41"/>
        <v>-8.2056542086031969E-3</v>
      </c>
    </row>
    <row r="2691" spans="1:10" x14ac:dyDescent="0.2">
      <c r="A2691" s="109">
        <v>44200</v>
      </c>
      <c r="B2691" s="41">
        <v>3.0964</v>
      </c>
      <c r="C2691" s="134">
        <f t="shared" si="41"/>
        <v>7.1100769181065004E-4</v>
      </c>
    </row>
    <row r="2692" spans="1:10" x14ac:dyDescent="0.2">
      <c r="A2692" s="109">
        <v>44201</v>
      </c>
      <c r="B2692" s="41">
        <v>3.1194999999999999</v>
      </c>
      <c r="C2692" s="134">
        <f t="shared" si="41"/>
        <v>7.4602764500710794E-3</v>
      </c>
    </row>
    <row r="2693" spans="1:10" x14ac:dyDescent="0.2">
      <c r="A2693" s="109">
        <v>44202</v>
      </c>
      <c r="B2693" s="41">
        <v>3.0975999999999999</v>
      </c>
      <c r="C2693" s="134">
        <f t="shared" si="41"/>
        <v>-7.0203558262542654E-3</v>
      </c>
      <c r="H2693" s="122"/>
    </row>
    <row r="2694" spans="1:10" x14ac:dyDescent="0.2">
      <c r="A2694" s="109">
        <v>44203</v>
      </c>
      <c r="B2694" s="41">
        <v>3.0344000000000002</v>
      </c>
      <c r="C2694" s="134">
        <f t="shared" si="41"/>
        <v>-2.0402892561983355E-2</v>
      </c>
      <c r="H2694" s="122"/>
    </row>
    <row r="2695" spans="1:10" x14ac:dyDescent="0.2">
      <c r="A2695" s="109">
        <v>44204</v>
      </c>
      <c r="B2695" s="122">
        <v>3.0019999999999998</v>
      </c>
      <c r="C2695" s="134">
        <f t="shared" ref="C2695:C2758" si="42">B2695/B2694 - 1</f>
        <v>-1.0677563933562007E-2</v>
      </c>
      <c r="H2695" s="122"/>
    </row>
    <row r="2696" spans="1:10" x14ac:dyDescent="0.2">
      <c r="A2696" s="109">
        <v>44207</v>
      </c>
      <c r="B2696" s="122">
        <v>2.9733000000000001</v>
      </c>
      <c r="C2696" s="134">
        <f t="shared" si="42"/>
        <v>-9.5602931379079603E-3</v>
      </c>
      <c r="D2696" s="18"/>
      <c r="E2696" s="122"/>
      <c r="G2696" s="118"/>
      <c r="H2696" s="122"/>
    </row>
    <row r="2697" spans="1:10" x14ac:dyDescent="0.2">
      <c r="A2697" s="109">
        <v>44208</v>
      </c>
      <c r="B2697" s="122">
        <v>2.9842</v>
      </c>
      <c r="C2697" s="134">
        <f t="shared" si="42"/>
        <v>3.6659603807216445E-3</v>
      </c>
      <c r="D2697" s="18"/>
      <c r="E2697" s="122"/>
      <c r="H2697" s="122"/>
    </row>
    <row r="2698" spans="1:10" x14ac:dyDescent="0.2">
      <c r="A2698" s="109">
        <v>44209</v>
      </c>
      <c r="B2698" s="122">
        <v>3.0331000000000001</v>
      </c>
      <c r="C2698" s="134">
        <f t="shared" si="42"/>
        <v>1.6386301186247731E-2</v>
      </c>
      <c r="D2698" s="18"/>
      <c r="E2698" s="122"/>
      <c r="H2698" s="122"/>
    </row>
    <row r="2699" spans="1:10" x14ac:dyDescent="0.2">
      <c r="A2699" s="109">
        <v>44210</v>
      </c>
      <c r="B2699" s="122">
        <v>3.0306999999999999</v>
      </c>
      <c r="C2699" s="134">
        <f t="shared" si="42"/>
        <v>-7.912696581056089E-4</v>
      </c>
      <c r="D2699" s="18"/>
      <c r="E2699" s="122"/>
      <c r="H2699" s="122"/>
    </row>
    <row r="2700" spans="1:10" x14ac:dyDescent="0.2">
      <c r="A2700" s="109">
        <v>44211</v>
      </c>
      <c r="B2700" s="122">
        <v>3.024</v>
      </c>
      <c r="C2700" s="134">
        <f t="shared" si="42"/>
        <v>-2.2107103969379871E-3</v>
      </c>
      <c r="D2700" s="18"/>
      <c r="E2700" s="122"/>
      <c r="H2700" s="122"/>
      <c r="J2700" s="117"/>
    </row>
    <row r="2701" spans="1:10" x14ac:dyDescent="0.2">
      <c r="A2701" s="109">
        <v>44214</v>
      </c>
      <c r="B2701" s="122">
        <v>3.0255999999999998</v>
      </c>
      <c r="C2701" s="134">
        <f t="shared" si="42"/>
        <v>5.2910052910037919E-4</v>
      </c>
      <c r="D2701" s="18"/>
      <c r="E2701" s="122"/>
      <c r="H2701" s="122"/>
      <c r="J2701" s="117"/>
    </row>
    <row r="2702" spans="1:10" x14ac:dyDescent="0.2">
      <c r="A2702" s="109">
        <v>44215</v>
      </c>
      <c r="B2702" s="122">
        <v>3.0287999999999999</v>
      </c>
      <c r="C2702" s="134">
        <f t="shared" si="42"/>
        <v>1.0576414595453443E-3</v>
      </c>
      <c r="H2702" s="122"/>
      <c r="J2702" s="118"/>
    </row>
    <row r="2703" spans="1:10" x14ac:dyDescent="0.2">
      <c r="A2703" s="109">
        <v>44216</v>
      </c>
      <c r="B2703" s="122">
        <v>3.0259</v>
      </c>
      <c r="C2703" s="134">
        <f t="shared" si="42"/>
        <v>-9.5747490755415665E-4</v>
      </c>
      <c r="H2703" s="122"/>
    </row>
    <row r="2704" spans="1:10" x14ac:dyDescent="0.2">
      <c r="A2704" s="109">
        <v>44217</v>
      </c>
      <c r="B2704" s="122">
        <v>3.0324</v>
      </c>
      <c r="C2704" s="134">
        <f t="shared" si="42"/>
        <v>2.1481212201328592E-3</v>
      </c>
      <c r="H2704" s="122"/>
    </row>
    <row r="2705" spans="1:9" x14ac:dyDescent="0.2">
      <c r="A2705" s="109">
        <v>44218</v>
      </c>
      <c r="B2705" s="122">
        <v>3.0249000000000001</v>
      </c>
      <c r="C2705" s="134">
        <f t="shared" si="42"/>
        <v>-2.4732884843687852E-3</v>
      </c>
      <c r="H2705" s="122"/>
    </row>
    <row r="2706" spans="1:9" x14ac:dyDescent="0.2">
      <c r="A2706" s="109">
        <v>44221</v>
      </c>
      <c r="B2706" s="122">
        <v>2.9897</v>
      </c>
      <c r="C2706" s="134">
        <f t="shared" si="42"/>
        <v>-1.1636748322258583E-2</v>
      </c>
      <c r="H2706" s="122"/>
    </row>
    <row r="2707" spans="1:9" x14ac:dyDescent="0.2">
      <c r="A2707" s="109">
        <v>44222</v>
      </c>
      <c r="B2707" s="122">
        <v>2.9481999999999999</v>
      </c>
      <c r="C2707" s="134">
        <f t="shared" si="42"/>
        <v>-1.388099140381982E-2</v>
      </c>
      <c r="H2707" s="122"/>
    </row>
    <row r="2708" spans="1:9" x14ac:dyDescent="0.2">
      <c r="A2708" s="109">
        <v>44223</v>
      </c>
      <c r="B2708" s="122">
        <v>2.9428999999999998</v>
      </c>
      <c r="C2708" s="134">
        <f t="shared" si="42"/>
        <v>-1.7977070755037516E-3</v>
      </c>
    </row>
    <row r="2709" spans="1:9" x14ac:dyDescent="0.2">
      <c r="A2709" s="109">
        <v>44224</v>
      </c>
      <c r="B2709" s="122">
        <v>2.9432999999999998</v>
      </c>
      <c r="C2709" s="134">
        <f t="shared" si="42"/>
        <v>1.3592035067455654E-4</v>
      </c>
    </row>
    <row r="2710" spans="1:9" x14ac:dyDescent="0.2">
      <c r="A2710" s="109">
        <v>44225</v>
      </c>
      <c r="B2710" s="122">
        <v>2.9327000000000001</v>
      </c>
      <c r="C2710" s="134">
        <f t="shared" si="42"/>
        <v>-3.6013997893520333E-3</v>
      </c>
    </row>
    <row r="2711" spans="1:9" x14ac:dyDescent="0.2">
      <c r="A2711" s="109">
        <v>44228</v>
      </c>
      <c r="B2711" s="122">
        <v>2.9157000000000002</v>
      </c>
      <c r="C2711" s="134">
        <f t="shared" si="42"/>
        <v>-5.7967061070003378E-3</v>
      </c>
    </row>
    <row r="2712" spans="1:9" x14ac:dyDescent="0.2">
      <c r="A2712" s="109">
        <v>44229</v>
      </c>
      <c r="B2712" s="122">
        <v>2.8957999999999999</v>
      </c>
      <c r="C2712" s="134">
        <f t="shared" si="42"/>
        <v>-6.8251191823576196E-3</v>
      </c>
    </row>
    <row r="2713" spans="1:9" x14ac:dyDescent="0.2">
      <c r="A2713" s="109">
        <v>44230</v>
      </c>
      <c r="B2713" s="122">
        <v>2.8927999999999998</v>
      </c>
      <c r="C2713" s="134">
        <f t="shared" si="42"/>
        <v>-1.0359831480074577E-3</v>
      </c>
    </row>
    <row r="2714" spans="1:9" x14ac:dyDescent="0.2">
      <c r="A2714" s="109">
        <v>44231</v>
      </c>
      <c r="B2714" s="122">
        <v>2.8940000000000001</v>
      </c>
      <c r="C2714" s="134">
        <f t="shared" si="42"/>
        <v>4.1482300884965184E-4</v>
      </c>
    </row>
    <row r="2715" spans="1:9" x14ac:dyDescent="0.2">
      <c r="A2715" s="109">
        <v>44232</v>
      </c>
      <c r="B2715" s="122">
        <v>2.8982000000000001</v>
      </c>
      <c r="C2715" s="134">
        <f t="shared" si="42"/>
        <v>1.4512785072564593E-3</v>
      </c>
    </row>
    <row r="2716" spans="1:9" x14ac:dyDescent="0.2">
      <c r="A2716" s="109">
        <v>44235</v>
      </c>
      <c r="B2716" s="41">
        <v>2.8938999999999999</v>
      </c>
      <c r="C2716" s="134">
        <f t="shared" si="42"/>
        <v>-1.4836795252226587E-3</v>
      </c>
      <c r="G2716" s="128"/>
      <c r="I2716" s="118"/>
    </row>
    <row r="2717" spans="1:9" x14ac:dyDescent="0.2">
      <c r="A2717" s="109">
        <v>44236</v>
      </c>
      <c r="B2717" s="41">
        <v>2.8666999999999998</v>
      </c>
      <c r="C2717" s="134">
        <f t="shared" si="42"/>
        <v>-9.3990808251840363E-3</v>
      </c>
      <c r="G2717" s="128"/>
    </row>
    <row r="2718" spans="1:9" x14ac:dyDescent="0.2">
      <c r="A2718" s="109">
        <v>44237</v>
      </c>
      <c r="B2718" s="41">
        <v>2.8266</v>
      </c>
      <c r="C2718" s="134">
        <f t="shared" si="42"/>
        <v>-1.3988209439425026E-2</v>
      </c>
      <c r="G2718" s="128"/>
    </row>
    <row r="2719" spans="1:9" x14ac:dyDescent="0.2">
      <c r="A2719" s="109">
        <v>44238</v>
      </c>
      <c r="B2719" s="41">
        <v>2.8229000000000002</v>
      </c>
      <c r="C2719" s="134">
        <f t="shared" si="42"/>
        <v>-1.3089931366304652E-3</v>
      </c>
      <c r="G2719" s="128"/>
    </row>
    <row r="2720" spans="1:9" x14ac:dyDescent="0.2">
      <c r="A2720" s="109">
        <v>44239</v>
      </c>
      <c r="B2720" s="41">
        <v>2.8368000000000002</v>
      </c>
      <c r="C2720" s="134">
        <f t="shared" si="42"/>
        <v>4.9240143115236723E-3</v>
      </c>
      <c r="G2720" s="128"/>
    </row>
    <row r="2721" spans="1:7" x14ac:dyDescent="0.2">
      <c r="A2721" s="109">
        <v>44244</v>
      </c>
      <c r="B2721" s="41">
        <v>2.839</v>
      </c>
      <c r="C2721" s="134">
        <f t="shared" si="42"/>
        <v>7.7552171460792962E-4</v>
      </c>
      <c r="G2721" s="128"/>
    </row>
    <row r="2722" spans="1:7" x14ac:dyDescent="0.2">
      <c r="A2722" s="109">
        <v>44245</v>
      </c>
      <c r="B2722" s="41">
        <v>2.8466999999999998</v>
      </c>
      <c r="C2722" s="134">
        <f t="shared" si="42"/>
        <v>2.7122226135962713E-3</v>
      </c>
    </row>
    <row r="2723" spans="1:7" x14ac:dyDescent="0.2">
      <c r="A2723" s="109">
        <v>44246</v>
      </c>
      <c r="B2723" s="41">
        <v>2.8378000000000001</v>
      </c>
      <c r="C2723" s="134">
        <f t="shared" si="42"/>
        <v>-3.126427091017514E-3</v>
      </c>
    </row>
    <row r="2724" spans="1:7" x14ac:dyDescent="0.2">
      <c r="A2724" s="109">
        <v>44249</v>
      </c>
      <c r="B2724" s="41">
        <v>2.8136999999999999</v>
      </c>
      <c r="C2724" s="134">
        <f t="shared" si="42"/>
        <v>-8.4924941856368008E-3</v>
      </c>
    </row>
    <row r="2725" spans="1:7" x14ac:dyDescent="0.2">
      <c r="A2725" s="109">
        <v>44250</v>
      </c>
      <c r="B2725" s="41">
        <v>2.8083999999999998</v>
      </c>
      <c r="C2725" s="134">
        <f t="shared" si="42"/>
        <v>-1.8836407577211833E-3</v>
      </c>
    </row>
    <row r="2726" spans="1:7" x14ac:dyDescent="0.2">
      <c r="A2726" s="109">
        <v>44251</v>
      </c>
      <c r="B2726" s="41">
        <v>2.8026</v>
      </c>
      <c r="C2726" s="134">
        <f t="shared" si="42"/>
        <v>-2.0652328728100189E-3</v>
      </c>
    </row>
    <row r="2727" spans="1:7" x14ac:dyDescent="0.2">
      <c r="A2727" s="109">
        <v>44252</v>
      </c>
      <c r="B2727" s="41">
        <v>2.8077999999999999</v>
      </c>
      <c r="C2727" s="134">
        <f t="shared" si="42"/>
        <v>1.8554199671731997E-3</v>
      </c>
    </row>
    <row r="2728" spans="1:7" x14ac:dyDescent="0.2">
      <c r="A2728" s="109">
        <v>44253</v>
      </c>
      <c r="B2728" s="41">
        <v>2.8008000000000002</v>
      </c>
      <c r="C2728" s="134">
        <f t="shared" si="42"/>
        <v>-2.4930550609016944E-3</v>
      </c>
    </row>
    <row r="2729" spans="1:7" x14ac:dyDescent="0.2">
      <c r="A2729" s="109">
        <v>44256</v>
      </c>
      <c r="B2729" s="41">
        <v>2.8157000000000001</v>
      </c>
      <c r="C2729" s="134">
        <f t="shared" si="42"/>
        <v>5.319908597543499E-3</v>
      </c>
    </row>
    <row r="2730" spans="1:7" x14ac:dyDescent="0.2">
      <c r="A2730" s="109">
        <v>44257</v>
      </c>
      <c r="B2730" s="41">
        <v>2.8483999999999998</v>
      </c>
      <c r="C2730" s="134">
        <f t="shared" si="42"/>
        <v>1.1613453137763186E-2</v>
      </c>
    </row>
    <row r="2731" spans="1:7" x14ac:dyDescent="0.2">
      <c r="A2731" s="109">
        <v>44258</v>
      </c>
      <c r="B2731" s="41">
        <v>2.8940000000000001</v>
      </c>
      <c r="C2731" s="134">
        <f t="shared" si="42"/>
        <v>1.6008987501755501E-2</v>
      </c>
    </row>
    <row r="2732" spans="1:7" x14ac:dyDescent="0.2">
      <c r="A2732" s="109">
        <v>44259</v>
      </c>
      <c r="B2732" s="41">
        <v>2.9468000000000001</v>
      </c>
      <c r="C2732" s="134">
        <f t="shared" si="42"/>
        <v>1.8244644091223172E-2</v>
      </c>
    </row>
    <row r="2733" spans="1:7" x14ac:dyDescent="0.2">
      <c r="A2733" s="109">
        <v>44260</v>
      </c>
      <c r="B2733" s="41">
        <v>2.927</v>
      </c>
      <c r="C2733" s="134">
        <f t="shared" si="42"/>
        <v>-6.7191529795032068E-3</v>
      </c>
    </row>
    <row r="2734" spans="1:7" x14ac:dyDescent="0.2">
      <c r="A2734" s="109">
        <v>44263</v>
      </c>
      <c r="B2734" s="41">
        <v>2.9373999999999998</v>
      </c>
      <c r="C2734" s="134">
        <f t="shared" si="42"/>
        <v>3.5531260676460175E-3</v>
      </c>
    </row>
    <row r="2735" spans="1:7" x14ac:dyDescent="0.2">
      <c r="A2735" s="109">
        <v>44264</v>
      </c>
      <c r="B2735" s="41">
        <v>2.9552999999999998</v>
      </c>
      <c r="C2735" s="134">
        <f t="shared" si="42"/>
        <v>6.0938244706203459E-3</v>
      </c>
    </row>
    <row r="2736" spans="1:7" x14ac:dyDescent="0.2">
      <c r="A2736" s="109">
        <v>44265</v>
      </c>
      <c r="B2736" s="41">
        <v>3.0051999999999999</v>
      </c>
      <c r="C2736" s="134">
        <f t="shared" si="42"/>
        <v>1.6884918620783118E-2</v>
      </c>
    </row>
    <row r="2737" spans="1:8" x14ac:dyDescent="0.2">
      <c r="A2737" s="109">
        <v>44266</v>
      </c>
      <c r="B2737" s="41">
        <v>3.0137999999999998</v>
      </c>
      <c r="C2737" s="134">
        <f t="shared" si="42"/>
        <v>2.8617063756155581E-3</v>
      </c>
      <c r="D2737" s="109"/>
      <c r="E2737" s="82"/>
      <c r="H2737" s="11"/>
    </row>
    <row r="2738" spans="1:8" x14ac:dyDescent="0.2">
      <c r="A2738" s="109">
        <v>44267</v>
      </c>
      <c r="B2738" s="41">
        <v>2.9891999999999999</v>
      </c>
      <c r="C2738" s="134">
        <f t="shared" si="42"/>
        <v>-8.162452717499491E-3</v>
      </c>
      <c r="D2738" s="109"/>
      <c r="E2738" s="82"/>
      <c r="H2738" s="11"/>
    </row>
    <row r="2739" spans="1:8" x14ac:dyDescent="0.2">
      <c r="A2739" s="109">
        <v>44270</v>
      </c>
      <c r="B2739" s="41">
        <v>3.0244</v>
      </c>
      <c r="C2739" s="134">
        <f t="shared" si="42"/>
        <v>1.17757259467417E-2</v>
      </c>
      <c r="D2739" s="109"/>
      <c r="E2739" s="82"/>
      <c r="H2739" s="11"/>
    </row>
    <row r="2740" spans="1:8" x14ac:dyDescent="0.2">
      <c r="A2740" s="109">
        <v>44271</v>
      </c>
      <c r="B2740" s="41">
        <v>3.0528</v>
      </c>
      <c r="C2740" s="134">
        <f t="shared" si="42"/>
        <v>9.3902922893795981E-3</v>
      </c>
      <c r="D2740" s="109"/>
      <c r="E2740" s="82"/>
      <c r="H2740" s="11"/>
    </row>
    <row r="2741" spans="1:8" x14ac:dyDescent="0.2">
      <c r="A2741" s="109">
        <v>44272</v>
      </c>
      <c r="B2741" s="41">
        <v>3.0966999999999998</v>
      </c>
      <c r="C2741" s="134">
        <f t="shared" si="42"/>
        <v>1.4380241090146795E-2</v>
      </c>
      <c r="D2741" s="109"/>
      <c r="E2741" s="82"/>
      <c r="H2741" s="11"/>
    </row>
    <row r="2742" spans="1:8" x14ac:dyDescent="0.2">
      <c r="A2742" s="109">
        <v>44273</v>
      </c>
      <c r="B2742" s="41">
        <v>3.1143000000000001</v>
      </c>
      <c r="C2742" s="134">
        <f t="shared" si="42"/>
        <v>5.6834694997902613E-3</v>
      </c>
      <c r="D2742" s="109"/>
      <c r="E2742" s="82"/>
      <c r="H2742" s="11"/>
    </row>
    <row r="2743" spans="1:8" x14ac:dyDescent="0.2">
      <c r="A2743" s="109">
        <v>44274</v>
      </c>
      <c r="B2743" s="41">
        <v>3.1501000000000001</v>
      </c>
      <c r="C2743" s="134">
        <f t="shared" si="42"/>
        <v>1.1495360113026987E-2</v>
      </c>
      <c r="D2743" s="109"/>
      <c r="E2743" s="82"/>
      <c r="H2743" s="11"/>
    </row>
    <row r="2744" spans="1:8" x14ac:dyDescent="0.2">
      <c r="A2744" s="109">
        <v>44277</v>
      </c>
      <c r="B2744" s="41">
        <v>3.1534</v>
      </c>
      <c r="C2744" s="134">
        <f t="shared" si="42"/>
        <v>1.0475857909271191E-3</v>
      </c>
      <c r="D2744" s="109"/>
      <c r="E2744" s="82"/>
      <c r="H2744" s="11"/>
    </row>
    <row r="2745" spans="1:8" x14ac:dyDescent="0.2">
      <c r="A2745" s="109">
        <v>44278</v>
      </c>
      <c r="B2745" s="41">
        <v>3.1427999999999998</v>
      </c>
      <c r="C2745" s="134">
        <f t="shared" si="42"/>
        <v>-3.3614511321113927E-3</v>
      </c>
      <c r="D2745" s="109"/>
      <c r="E2745" s="82"/>
      <c r="H2745" s="11"/>
    </row>
    <row r="2746" spans="1:8" x14ac:dyDescent="0.2">
      <c r="A2746" s="109">
        <v>44279</v>
      </c>
      <c r="B2746" s="41">
        <v>3.14</v>
      </c>
      <c r="C2746" s="134">
        <f t="shared" si="42"/>
        <v>-8.9092528955059258E-4</v>
      </c>
      <c r="D2746" s="109"/>
      <c r="E2746" s="82"/>
      <c r="H2746" s="11"/>
    </row>
    <row r="2747" spans="1:8" x14ac:dyDescent="0.2">
      <c r="A2747" s="109">
        <v>44280</v>
      </c>
      <c r="B2747" s="41">
        <v>3.1482000000000001</v>
      </c>
      <c r="C2747" s="134">
        <f t="shared" si="42"/>
        <v>2.6114649681527879E-3</v>
      </c>
      <c r="E2747" s="81"/>
      <c r="F2747" s="128"/>
      <c r="H2747" s="11"/>
    </row>
    <row r="2748" spans="1:8" x14ac:dyDescent="0.2">
      <c r="A2748" s="109">
        <v>44281</v>
      </c>
      <c r="B2748" s="41">
        <v>3.1303000000000001</v>
      </c>
      <c r="C2748" s="134">
        <f t="shared" si="42"/>
        <v>-5.6857887046566358E-3</v>
      </c>
    </row>
    <row r="2749" spans="1:8" x14ac:dyDescent="0.2">
      <c r="A2749" s="109">
        <v>44284</v>
      </c>
      <c r="B2749" s="41">
        <v>3.09</v>
      </c>
      <c r="C2749" s="134">
        <f t="shared" si="42"/>
        <v>-1.2874165415455496E-2</v>
      </c>
    </row>
    <row r="2750" spans="1:8" x14ac:dyDescent="0.2">
      <c r="A2750" s="109">
        <v>44285</v>
      </c>
      <c r="B2750" s="41">
        <v>3.0859000000000001</v>
      </c>
      <c r="C2750" s="134">
        <f t="shared" si="42"/>
        <v>-1.3268608414238603E-3</v>
      </c>
    </row>
    <row r="2751" spans="1:8" x14ac:dyDescent="0.2">
      <c r="A2751" s="109">
        <v>44286</v>
      </c>
      <c r="B2751" s="41">
        <v>3.0682999999999998</v>
      </c>
      <c r="C2751" s="134">
        <f t="shared" si="42"/>
        <v>-5.7033604458991416E-3</v>
      </c>
    </row>
    <row r="2752" spans="1:8" ht="9.6" customHeight="1" x14ac:dyDescent="0.2">
      <c r="A2752" s="109">
        <v>44287</v>
      </c>
      <c r="B2752" s="122">
        <v>3.0579000000000001</v>
      </c>
      <c r="C2752" s="134">
        <f t="shared" si="42"/>
        <v>-3.3894990711468287E-3</v>
      </c>
      <c r="D2752" s="109"/>
      <c r="E2752" s="122"/>
      <c r="G2752" s="117"/>
      <c r="H2752" s="11"/>
    </row>
    <row r="2753" spans="1:8" x14ac:dyDescent="0.2">
      <c r="A2753" s="109">
        <v>44291</v>
      </c>
      <c r="B2753" s="122">
        <v>3.0516000000000001</v>
      </c>
      <c r="C2753" s="134">
        <f t="shared" si="42"/>
        <v>-2.0602374178357863E-3</v>
      </c>
      <c r="D2753" s="109"/>
      <c r="E2753" s="122"/>
      <c r="G2753" s="118"/>
      <c r="H2753" s="11"/>
    </row>
    <row r="2754" spans="1:8" x14ac:dyDescent="0.2">
      <c r="A2754" s="109">
        <v>44292</v>
      </c>
      <c r="B2754" s="122">
        <v>3.0539000000000001</v>
      </c>
      <c r="C2754" s="134">
        <f t="shared" si="42"/>
        <v>7.5370297548826848E-4</v>
      </c>
      <c r="D2754" s="109"/>
      <c r="E2754" s="122"/>
      <c r="H2754" s="11"/>
    </row>
    <row r="2755" spans="1:8" x14ac:dyDescent="0.2">
      <c r="A2755" s="109">
        <v>44293</v>
      </c>
      <c r="B2755" s="122">
        <v>3.0326</v>
      </c>
      <c r="C2755" s="134">
        <f t="shared" si="42"/>
        <v>-6.9746881037362485E-3</v>
      </c>
      <c r="D2755" s="109"/>
      <c r="E2755" s="122"/>
      <c r="H2755" s="11"/>
    </row>
    <row r="2756" spans="1:8" x14ac:dyDescent="0.2">
      <c r="A2756" s="109">
        <v>44294</v>
      </c>
      <c r="B2756" s="122">
        <v>3.0497000000000001</v>
      </c>
      <c r="C2756" s="134">
        <f t="shared" si="42"/>
        <v>5.638725845808823E-3</v>
      </c>
      <c r="D2756" s="109"/>
      <c r="E2756" s="122"/>
      <c r="H2756" s="11"/>
    </row>
    <row r="2757" spans="1:8" x14ac:dyDescent="0.2">
      <c r="A2757" s="109">
        <v>44295</v>
      </c>
      <c r="B2757" s="122">
        <v>3.0870000000000002</v>
      </c>
      <c r="C2757" s="134">
        <f t="shared" si="42"/>
        <v>1.2230711217496859E-2</v>
      </c>
      <c r="D2757" s="109"/>
      <c r="E2757" s="122"/>
      <c r="H2757" s="11"/>
    </row>
    <row r="2758" spans="1:8" x14ac:dyDescent="0.2">
      <c r="A2758" s="109">
        <v>44298</v>
      </c>
      <c r="B2758" s="122">
        <v>3.0655999999999999</v>
      </c>
      <c r="C2758" s="134">
        <f t="shared" si="42"/>
        <v>-6.9322967282151593E-3</v>
      </c>
      <c r="D2758" s="109"/>
      <c r="E2758" s="122"/>
      <c r="H2758" s="11"/>
    </row>
    <row r="2759" spans="1:8" x14ac:dyDescent="0.2">
      <c r="A2759" s="109">
        <v>44299</v>
      </c>
      <c r="B2759" s="122">
        <v>3.0758999999999999</v>
      </c>
      <c r="C2759" s="134">
        <f t="shared" ref="C2759:C2822" si="43">B2759/B2758 - 1</f>
        <v>3.3598643006262918E-3</v>
      </c>
    </row>
    <row r="2760" spans="1:8" x14ac:dyDescent="0.2">
      <c r="A2760" s="109">
        <v>44300</v>
      </c>
      <c r="B2760" s="41">
        <v>3.0739999999999998</v>
      </c>
      <c r="C2760" s="134">
        <f t="shared" si="43"/>
        <v>-6.1770538704120082E-4</v>
      </c>
    </row>
    <row r="2761" spans="1:8" x14ac:dyDescent="0.2">
      <c r="A2761" s="109">
        <v>44301</v>
      </c>
      <c r="B2761" s="41">
        <v>3.0733999999999999</v>
      </c>
      <c r="C2761" s="134">
        <f t="shared" si="43"/>
        <v>-1.9518542615482026E-4</v>
      </c>
    </row>
    <row r="2762" spans="1:8" x14ac:dyDescent="0.2">
      <c r="A2762" s="109">
        <v>44302</v>
      </c>
      <c r="B2762" s="41">
        <v>3.0537999999999998</v>
      </c>
      <c r="C2762" s="134">
        <f t="shared" si="43"/>
        <v>-6.3773020108024436E-3</v>
      </c>
    </row>
    <row r="2763" spans="1:8" x14ac:dyDescent="0.2">
      <c r="A2763" s="109">
        <v>44305</v>
      </c>
      <c r="B2763" s="41">
        <v>3.0670000000000002</v>
      </c>
      <c r="C2763" s="134">
        <f t="shared" si="43"/>
        <v>4.3224834632262787E-3</v>
      </c>
    </row>
    <row r="2764" spans="1:8" x14ac:dyDescent="0.2">
      <c r="A2764" s="109">
        <v>44306</v>
      </c>
      <c r="B2764" s="41">
        <v>3.0604</v>
      </c>
      <c r="C2764" s="134">
        <f t="shared" si="43"/>
        <v>-2.1519400065210803E-3</v>
      </c>
    </row>
    <row r="2765" spans="1:8" x14ac:dyDescent="0.2">
      <c r="A2765" s="109">
        <v>44308</v>
      </c>
      <c r="B2765" s="41">
        <v>3.0781000000000001</v>
      </c>
      <c r="C2765" s="134">
        <f t="shared" si="43"/>
        <v>5.783557704875264E-3</v>
      </c>
    </row>
    <row r="2766" spans="1:8" x14ac:dyDescent="0.2">
      <c r="A2766" s="109">
        <v>44309</v>
      </c>
      <c r="B2766" s="41">
        <v>3.073</v>
      </c>
      <c r="C2766" s="134">
        <f t="shared" si="43"/>
        <v>-1.6568662486599051E-3</v>
      </c>
    </row>
    <row r="2767" spans="1:8" x14ac:dyDescent="0.2">
      <c r="A2767" s="109">
        <v>44312</v>
      </c>
      <c r="B2767" s="41">
        <v>3.0931999999999999</v>
      </c>
      <c r="C2767" s="134">
        <f t="shared" si="43"/>
        <v>6.57338106085259E-3</v>
      </c>
    </row>
    <row r="2768" spans="1:8" x14ac:dyDescent="0.2">
      <c r="A2768" s="109">
        <v>44313</v>
      </c>
      <c r="B2768" s="41">
        <v>3.0943999999999998</v>
      </c>
      <c r="C2768" s="134">
        <f t="shared" si="43"/>
        <v>3.8794775636885603E-4</v>
      </c>
    </row>
    <row r="2769" spans="1:3" x14ac:dyDescent="0.2">
      <c r="A2769" s="109">
        <v>44314</v>
      </c>
      <c r="B2769" s="41">
        <v>3.0973000000000002</v>
      </c>
      <c r="C2769" s="134">
        <f t="shared" si="43"/>
        <v>9.3717683557414944E-4</v>
      </c>
    </row>
    <row r="2770" spans="1:3" x14ac:dyDescent="0.2">
      <c r="A2770" s="109">
        <v>44315</v>
      </c>
      <c r="B2770" s="41">
        <v>3.1065</v>
      </c>
      <c r="C2770" s="134">
        <f t="shared" si="43"/>
        <v>2.9703289962224044E-3</v>
      </c>
    </row>
    <row r="2771" spans="1:3" x14ac:dyDescent="0.2">
      <c r="A2771" s="109">
        <v>44316</v>
      </c>
      <c r="B2771" s="41">
        <v>3.0811999999999999</v>
      </c>
      <c r="C2771" s="134">
        <f t="shared" si="43"/>
        <v>-8.1442137453726637E-3</v>
      </c>
    </row>
    <row r="2772" spans="1:3" x14ac:dyDescent="0.2">
      <c r="A2772" s="109">
        <v>44319</v>
      </c>
      <c r="B2772" s="41">
        <v>3.0604</v>
      </c>
      <c r="C2772" s="134">
        <f t="shared" si="43"/>
        <v>-6.7506166428663583E-3</v>
      </c>
    </row>
    <row r="2773" spans="1:3" x14ac:dyDescent="0.2">
      <c r="A2773" s="109">
        <v>44320</v>
      </c>
      <c r="B2773" s="41">
        <v>3.0708000000000002</v>
      </c>
      <c r="C2773" s="134">
        <f t="shared" si="43"/>
        <v>3.3982485949550778E-3</v>
      </c>
    </row>
    <row r="2774" spans="1:3" x14ac:dyDescent="0.2">
      <c r="A2774" s="109">
        <v>44321</v>
      </c>
      <c r="B2774" s="41">
        <v>3.0895999999999999</v>
      </c>
      <c r="C2774" s="134">
        <f t="shared" si="43"/>
        <v>6.1221831444573382E-3</v>
      </c>
    </row>
    <row r="2775" spans="1:3" x14ac:dyDescent="0.2">
      <c r="A2775" s="109">
        <v>44322</v>
      </c>
      <c r="B2775" s="41">
        <v>3.0954999999999999</v>
      </c>
      <c r="C2775" s="134">
        <f t="shared" si="43"/>
        <v>1.9096323148628525E-3</v>
      </c>
    </row>
    <row r="2776" spans="1:3" x14ac:dyDescent="0.2">
      <c r="A2776" s="109">
        <v>44323</v>
      </c>
      <c r="B2776" s="41">
        <v>3.1876000000000002</v>
      </c>
      <c r="C2776" s="134">
        <f t="shared" si="43"/>
        <v>2.9752867065094613E-2</v>
      </c>
    </row>
    <row r="2777" spans="1:3" x14ac:dyDescent="0.2">
      <c r="A2777" s="109">
        <v>44326</v>
      </c>
      <c r="B2777" s="41">
        <v>3.1974999999999998</v>
      </c>
      <c r="C2777" s="134">
        <f t="shared" si="43"/>
        <v>3.1057849165514462E-3</v>
      </c>
    </row>
    <row r="2778" spans="1:3" x14ac:dyDescent="0.2">
      <c r="A2778" s="109">
        <v>44327</v>
      </c>
      <c r="B2778" s="41">
        <v>3.198</v>
      </c>
      <c r="C2778" s="134">
        <f t="shared" si="43"/>
        <v>1.5637216575448143E-4</v>
      </c>
    </row>
    <row r="2779" spans="1:3" x14ac:dyDescent="0.2">
      <c r="A2779" s="109">
        <v>44328</v>
      </c>
      <c r="B2779" s="41">
        <v>3.1974999999999998</v>
      </c>
      <c r="C2779" s="134">
        <f t="shared" si="43"/>
        <v>-1.5634771732342401E-4</v>
      </c>
    </row>
    <row r="2780" spans="1:3" x14ac:dyDescent="0.2">
      <c r="A2780" s="109">
        <v>44329</v>
      </c>
      <c r="B2780" s="41">
        <v>3.2092999999999998</v>
      </c>
      <c r="C2780" s="134">
        <f t="shared" si="43"/>
        <v>3.6903831118060282E-3</v>
      </c>
    </row>
    <row r="2781" spans="1:3" x14ac:dyDescent="0.2">
      <c r="A2781" s="109">
        <v>44330</v>
      </c>
      <c r="B2781" s="41">
        <v>3.2063000000000001</v>
      </c>
      <c r="C2781" s="134">
        <f t="shared" si="43"/>
        <v>-9.3478328607476957E-4</v>
      </c>
    </row>
    <row r="2782" spans="1:3" x14ac:dyDescent="0.2">
      <c r="A2782" s="109">
        <v>44333</v>
      </c>
      <c r="B2782" s="41">
        <v>3.2496</v>
      </c>
      <c r="C2782" s="134">
        <f t="shared" si="43"/>
        <v>1.3504662695318581E-2</v>
      </c>
    </row>
    <row r="2783" spans="1:3" x14ac:dyDescent="0.2">
      <c r="A2783" s="109">
        <v>44334</v>
      </c>
      <c r="B2783" s="41">
        <v>3.2757999999999998</v>
      </c>
      <c r="C2783" s="134">
        <f t="shared" si="43"/>
        <v>8.0625307730182172E-3</v>
      </c>
    </row>
    <row r="2784" spans="1:3" x14ac:dyDescent="0.2">
      <c r="A2784" s="109">
        <v>44335</v>
      </c>
      <c r="B2784" s="41">
        <v>3.2475999999999998</v>
      </c>
      <c r="C2784" s="134">
        <f t="shared" si="43"/>
        <v>-8.6085841626473147E-3</v>
      </c>
    </row>
    <row r="2785" spans="1:3" x14ac:dyDescent="0.2">
      <c r="A2785" s="109">
        <v>44336</v>
      </c>
      <c r="B2785" s="41">
        <v>3.266</v>
      </c>
      <c r="C2785" s="134">
        <f t="shared" si="43"/>
        <v>5.6657223796034994E-3</v>
      </c>
    </row>
    <row r="2786" spans="1:3" x14ac:dyDescent="0.2">
      <c r="A2786" s="109">
        <v>44337</v>
      </c>
      <c r="B2786" s="41">
        <v>3.3618999999999999</v>
      </c>
      <c r="C2786" s="134">
        <f t="shared" si="43"/>
        <v>2.9363135333741575E-2</v>
      </c>
    </row>
    <row r="2787" spans="1:3" x14ac:dyDescent="0.2">
      <c r="A2787" s="109">
        <v>44340</v>
      </c>
      <c r="B2787" s="41">
        <v>3.4060000000000001</v>
      </c>
      <c r="C2787" s="134">
        <f t="shared" si="43"/>
        <v>1.3117582319521759E-2</v>
      </c>
    </row>
    <row r="2788" spans="1:3" x14ac:dyDescent="0.2">
      <c r="A2788" s="109">
        <v>44341</v>
      </c>
      <c r="B2788" s="41">
        <v>3.4203999999999999</v>
      </c>
      <c r="C2788" s="134">
        <f t="shared" si="43"/>
        <v>4.2278332354668269E-3</v>
      </c>
    </row>
    <row r="2789" spans="1:3" x14ac:dyDescent="0.2">
      <c r="A2789" s="109">
        <v>44342</v>
      </c>
      <c r="B2789" s="41">
        <v>3.419</v>
      </c>
      <c r="C2789" s="134">
        <f t="shared" si="43"/>
        <v>-4.0930885276568851E-4</v>
      </c>
    </row>
    <row r="2790" spans="1:3" x14ac:dyDescent="0.2">
      <c r="A2790" s="109">
        <v>44343</v>
      </c>
      <c r="B2790" s="41">
        <v>3.4068999999999998</v>
      </c>
      <c r="C2790" s="134">
        <f t="shared" si="43"/>
        <v>-3.53904650482606E-3</v>
      </c>
    </row>
    <row r="2791" spans="1:3" x14ac:dyDescent="0.2">
      <c r="A2791" s="109">
        <v>44344</v>
      </c>
      <c r="B2791" s="41">
        <v>3.4258000000000002</v>
      </c>
      <c r="C2791" s="134">
        <f t="shared" si="43"/>
        <v>5.5475652352579008E-3</v>
      </c>
    </row>
    <row r="2792" spans="1:3" x14ac:dyDescent="0.2">
      <c r="A2792" s="109">
        <v>44347</v>
      </c>
      <c r="B2792" s="41">
        <v>3.4443000000000001</v>
      </c>
      <c r="C2792" s="134">
        <f t="shared" si="43"/>
        <v>5.400198493782371E-3</v>
      </c>
    </row>
    <row r="2793" spans="1:3" x14ac:dyDescent="0.2">
      <c r="A2793" s="109">
        <v>44348</v>
      </c>
      <c r="B2793" s="41">
        <v>3.4742999999999999</v>
      </c>
      <c r="C2793" s="134">
        <f t="shared" si="43"/>
        <v>8.7100426792090513E-3</v>
      </c>
    </row>
    <row r="2794" spans="1:3" x14ac:dyDescent="0.2">
      <c r="A2794" s="109">
        <v>44349</v>
      </c>
      <c r="B2794" s="41">
        <v>3.4432999999999998</v>
      </c>
      <c r="C2794" s="134">
        <f t="shared" si="43"/>
        <v>-8.9226606798492591E-3</v>
      </c>
    </row>
    <row r="2795" spans="1:3" x14ac:dyDescent="0.2">
      <c r="A2795" s="109">
        <v>44351</v>
      </c>
      <c r="B2795" s="41">
        <v>3.5003000000000002</v>
      </c>
      <c r="C2795" s="134">
        <f t="shared" si="43"/>
        <v>1.6553887259315392E-2</v>
      </c>
    </row>
    <row r="2796" spans="1:3" x14ac:dyDescent="0.2">
      <c r="A2796" s="109">
        <v>44354</v>
      </c>
      <c r="B2796" s="41">
        <v>3.5272999999999999</v>
      </c>
      <c r="C2796" s="134">
        <f t="shared" si="43"/>
        <v>7.7136245464672903E-3</v>
      </c>
    </row>
    <row r="2797" spans="1:3" x14ac:dyDescent="0.2">
      <c r="A2797" s="109">
        <v>44355</v>
      </c>
      <c r="B2797" s="41">
        <v>3.5577000000000001</v>
      </c>
      <c r="C2797" s="134">
        <f t="shared" si="43"/>
        <v>8.6184900632211292E-3</v>
      </c>
    </row>
    <row r="2798" spans="1:3" x14ac:dyDescent="0.2">
      <c r="A2798" s="109">
        <v>44356</v>
      </c>
      <c r="B2798" s="41">
        <v>3.5939999999999999</v>
      </c>
      <c r="C2798" s="134">
        <f t="shared" si="43"/>
        <v>1.0203221182224498E-2</v>
      </c>
    </row>
    <row r="2799" spans="1:3" x14ac:dyDescent="0.2">
      <c r="A2799" s="109">
        <v>44357</v>
      </c>
      <c r="B2799" s="41">
        <v>3.6063000000000001</v>
      </c>
      <c r="C2799" s="134">
        <f t="shared" si="43"/>
        <v>3.4223706176961244E-3</v>
      </c>
    </row>
    <row r="2800" spans="1:3" x14ac:dyDescent="0.2">
      <c r="A2800" s="109">
        <v>44358</v>
      </c>
      <c r="B2800" s="41">
        <v>3.6078000000000001</v>
      </c>
      <c r="C2800" s="134">
        <f t="shared" si="43"/>
        <v>4.1593877381251865E-4</v>
      </c>
    </row>
    <row r="2801" spans="1:6" x14ac:dyDescent="0.2">
      <c r="A2801" s="109">
        <v>44361</v>
      </c>
      <c r="B2801" s="41">
        <v>3.6084999999999998</v>
      </c>
      <c r="C2801" s="134">
        <f t="shared" si="43"/>
        <v>1.9402405898327757E-4</v>
      </c>
    </row>
    <row r="2802" spans="1:6" x14ac:dyDescent="0.2">
      <c r="A2802" s="109">
        <v>44362</v>
      </c>
      <c r="B2802" s="41">
        <v>3.6084999999999998</v>
      </c>
      <c r="C2802" s="134">
        <f t="shared" si="43"/>
        <v>0</v>
      </c>
    </row>
    <row r="2803" spans="1:6" x14ac:dyDescent="0.2">
      <c r="A2803" s="109">
        <v>44363</v>
      </c>
      <c r="B2803" s="41">
        <v>3.6044</v>
      </c>
      <c r="C2803" s="134">
        <f t="shared" si="43"/>
        <v>-1.1362061798531053E-3</v>
      </c>
    </row>
    <row r="2804" spans="1:6" x14ac:dyDescent="0.2">
      <c r="A2804" s="109">
        <v>44364</v>
      </c>
      <c r="B2804" s="41">
        <v>3.6107</v>
      </c>
      <c r="C2804" s="134">
        <f t="shared" si="43"/>
        <v>1.7478637221173265E-3</v>
      </c>
      <c r="F2804" s="131"/>
    </row>
    <row r="2805" spans="1:6" x14ac:dyDescent="0.2">
      <c r="A2805" s="109">
        <v>44365</v>
      </c>
      <c r="B2805" s="41">
        <v>3.5844</v>
      </c>
      <c r="C2805" s="134">
        <f t="shared" si="43"/>
        <v>-7.2839061677790751E-3</v>
      </c>
      <c r="F2805" s="131"/>
    </row>
    <row r="2806" spans="1:6" x14ac:dyDescent="0.2">
      <c r="A2806" s="109">
        <v>44368</v>
      </c>
      <c r="B2806" s="41">
        <v>3.5737999999999999</v>
      </c>
      <c r="C2806" s="134">
        <f t="shared" si="43"/>
        <v>-2.9572592344604409E-3</v>
      </c>
      <c r="F2806" s="131"/>
    </row>
    <row r="2807" spans="1:6" x14ac:dyDescent="0.2">
      <c r="A2807" s="109">
        <v>44369</v>
      </c>
      <c r="B2807" s="41">
        <v>3.5640000000000001</v>
      </c>
      <c r="C2807" s="134">
        <f t="shared" si="43"/>
        <v>-2.7421791930157813E-3</v>
      </c>
      <c r="F2807" s="131"/>
    </row>
    <row r="2808" spans="1:6" x14ac:dyDescent="0.2">
      <c r="A2808" s="109">
        <v>44370</v>
      </c>
      <c r="B2808" s="41">
        <v>3.5712999999999999</v>
      </c>
      <c r="C2808" s="134">
        <f t="shared" si="43"/>
        <v>2.0482603815936695E-3</v>
      </c>
      <c r="F2808" s="131"/>
    </row>
    <row r="2809" spans="1:6" x14ac:dyDescent="0.2">
      <c r="A2809" s="109">
        <v>44371</v>
      </c>
      <c r="B2809" s="41">
        <v>3.5682999999999998</v>
      </c>
      <c r="C2809" s="134">
        <f t="shared" si="43"/>
        <v>-8.4003024108869617E-4</v>
      </c>
    </row>
    <row r="2810" spans="1:6" x14ac:dyDescent="0.2">
      <c r="A2810" s="109">
        <v>44372</v>
      </c>
      <c r="B2810" s="41">
        <v>3.5470999999999999</v>
      </c>
      <c r="C2810" s="134">
        <f t="shared" si="43"/>
        <v>-5.9412044951376863E-3</v>
      </c>
    </row>
    <row r="2811" spans="1:6" x14ac:dyDescent="0.2">
      <c r="A2811" s="109">
        <v>44375</v>
      </c>
      <c r="B2811" s="41">
        <v>3.5449999999999999</v>
      </c>
      <c r="C2811" s="134">
        <f t="shared" si="43"/>
        <v>-5.9203292830767307E-4</v>
      </c>
    </row>
    <row r="2812" spans="1:6" x14ac:dyDescent="0.2">
      <c r="A2812" s="109">
        <v>44376</v>
      </c>
      <c r="B2812" s="41">
        <v>3.5384000000000002</v>
      </c>
      <c r="C2812" s="134">
        <f t="shared" si="43"/>
        <v>-1.8617771509167325E-3</v>
      </c>
    </row>
    <row r="2813" spans="1:6" x14ac:dyDescent="0.2">
      <c r="A2813" s="109">
        <v>44377</v>
      </c>
      <c r="B2813" s="41">
        <v>3.5129999999999999</v>
      </c>
      <c r="C2813" s="134">
        <f t="shared" si="43"/>
        <v>-7.1783857110558902E-3</v>
      </c>
    </row>
    <row r="2814" spans="1:6" x14ac:dyDescent="0.2">
      <c r="A2814" s="109">
        <v>44378</v>
      </c>
      <c r="B2814" s="41">
        <v>3.5129999999999999</v>
      </c>
      <c r="C2814" s="134">
        <f t="shared" si="43"/>
        <v>0</v>
      </c>
    </row>
    <row r="2815" spans="1:6" x14ac:dyDescent="0.2">
      <c r="A2815" s="109">
        <v>44379</v>
      </c>
      <c r="B2815" s="41">
        <v>3.4870000000000001</v>
      </c>
      <c r="C2815" s="134">
        <f t="shared" si="43"/>
        <v>-7.4010816965556225E-3</v>
      </c>
    </row>
    <row r="2816" spans="1:6" x14ac:dyDescent="0.2">
      <c r="A2816" s="109">
        <v>44382</v>
      </c>
      <c r="B2816" s="41">
        <v>3.5264000000000002</v>
      </c>
      <c r="C2816" s="134">
        <f t="shared" si="43"/>
        <v>1.1299110983653549E-2</v>
      </c>
    </row>
    <row r="2817" spans="1:8" x14ac:dyDescent="0.2">
      <c r="A2817" s="109">
        <v>44383</v>
      </c>
      <c r="B2817" s="41">
        <v>3.5589</v>
      </c>
      <c r="C2817" s="134">
        <f t="shared" si="43"/>
        <v>9.2161978221414476E-3</v>
      </c>
      <c r="E2817" s="18"/>
      <c r="F2817" s="9"/>
      <c r="G2817" s="131"/>
      <c r="H2817" s="118"/>
    </row>
    <row r="2818" spans="1:8" x14ac:dyDescent="0.2">
      <c r="A2818" s="109">
        <v>44384</v>
      </c>
      <c r="B2818" s="41">
        <v>3.5554000000000001</v>
      </c>
      <c r="C2818" s="134">
        <f t="shared" si="43"/>
        <v>-9.8344994239785155E-4</v>
      </c>
      <c r="E2818" s="18"/>
      <c r="F2818" s="9"/>
      <c r="G2818" s="131"/>
      <c r="H2818" s="11"/>
    </row>
    <row r="2819" spans="1:8" x14ac:dyDescent="0.2">
      <c r="A2819" s="109">
        <v>44385</v>
      </c>
      <c r="B2819" s="41">
        <v>3.5470000000000002</v>
      </c>
      <c r="C2819" s="134">
        <f t="shared" si="43"/>
        <v>-2.3626033638971533E-3</v>
      </c>
      <c r="E2819" s="18"/>
      <c r="F2819" s="9"/>
      <c r="G2819" s="131"/>
      <c r="H2819" s="11"/>
    </row>
    <row r="2820" spans="1:8" x14ac:dyDescent="0.2">
      <c r="A2820" s="109">
        <v>44386</v>
      </c>
      <c r="B2820" s="41">
        <v>3.5457000000000001</v>
      </c>
      <c r="C2820" s="134">
        <f t="shared" si="43"/>
        <v>-3.6650690724560064E-4</v>
      </c>
      <c r="E2820" s="18"/>
      <c r="F2820" s="9"/>
      <c r="G2820" s="131"/>
      <c r="H2820" s="11"/>
    </row>
    <row r="2821" spans="1:8" x14ac:dyDescent="0.2">
      <c r="A2821" s="109">
        <v>44389</v>
      </c>
      <c r="B2821" s="41">
        <v>3.5122</v>
      </c>
      <c r="C2821" s="134">
        <f t="shared" si="43"/>
        <v>-9.4480638519897076E-3</v>
      </c>
      <c r="E2821" s="18"/>
      <c r="F2821" s="9"/>
      <c r="G2821" s="131"/>
      <c r="H2821" s="11"/>
    </row>
    <row r="2822" spans="1:8" x14ac:dyDescent="0.2">
      <c r="A2822" s="109">
        <v>44390</v>
      </c>
      <c r="B2822" s="41">
        <v>3.5091000000000001</v>
      </c>
      <c r="C2822" s="134">
        <f t="shared" si="43"/>
        <v>-8.8263766300322732E-4</v>
      </c>
      <c r="E2822" s="18"/>
      <c r="F2822" s="9"/>
      <c r="G2822" s="131"/>
      <c r="H2822" s="11"/>
    </row>
    <row r="2823" spans="1:8" x14ac:dyDescent="0.2">
      <c r="A2823" s="109">
        <v>44391</v>
      </c>
      <c r="B2823" s="41">
        <v>3.5081000000000002</v>
      </c>
      <c r="C2823" s="134">
        <f t="shared" ref="C2823:C2886" si="44">B2823/B2822 - 1</f>
        <v>-2.8497335499122478E-4</v>
      </c>
    </row>
    <row r="2824" spans="1:8" x14ac:dyDescent="0.2">
      <c r="A2824" s="109">
        <v>44392</v>
      </c>
      <c r="B2824" s="41">
        <v>3.5009000000000001</v>
      </c>
      <c r="C2824" s="134">
        <f t="shared" si="44"/>
        <v>-2.0523930332658757E-3</v>
      </c>
      <c r="D2824" s="18"/>
      <c r="E2824" s="9"/>
      <c r="F2824" s="131"/>
      <c r="H2824" s="11"/>
    </row>
    <row r="2825" spans="1:8" x14ac:dyDescent="0.2">
      <c r="A2825" s="109">
        <v>44393</v>
      </c>
      <c r="B2825" s="41">
        <v>3.4559000000000002</v>
      </c>
      <c r="C2825" s="134">
        <f t="shared" si="44"/>
        <v>-1.2853837584621108E-2</v>
      </c>
      <c r="D2825" s="18"/>
      <c r="E2825" s="9"/>
      <c r="F2825" s="131"/>
      <c r="H2825" s="11"/>
    </row>
    <row r="2826" spans="1:8" x14ac:dyDescent="0.2">
      <c r="A2826" s="18">
        <v>44396</v>
      </c>
      <c r="B2826" s="9">
        <v>3.4550000000000001</v>
      </c>
      <c r="C2826" s="134">
        <f t="shared" si="44"/>
        <v>-2.6042420208927108E-4</v>
      </c>
      <c r="D2826" s="18"/>
      <c r="E2826" s="9"/>
      <c r="F2826" s="131"/>
      <c r="H2826" s="11"/>
    </row>
    <row r="2827" spans="1:8" x14ac:dyDescent="0.2">
      <c r="A2827" s="18">
        <v>44397</v>
      </c>
      <c r="B2827" s="9">
        <v>3.5182000000000002</v>
      </c>
      <c r="C2827" s="134">
        <f t="shared" si="44"/>
        <v>1.8292329956584696E-2</v>
      </c>
      <c r="D2827" s="18"/>
      <c r="E2827" s="9"/>
      <c r="F2827" s="131"/>
      <c r="H2827" s="11"/>
    </row>
    <row r="2828" spans="1:8" x14ac:dyDescent="0.2">
      <c r="A2828" s="18">
        <v>44398</v>
      </c>
      <c r="B2828" s="9">
        <v>3.4748999999999999</v>
      </c>
      <c r="C2828" s="134">
        <f t="shared" si="44"/>
        <v>-1.2307429935762726E-2</v>
      </c>
      <c r="D2828" s="18"/>
      <c r="E2828" s="9"/>
      <c r="F2828" s="131"/>
      <c r="H2828" s="11"/>
    </row>
    <row r="2829" spans="1:8" x14ac:dyDescent="0.2">
      <c r="A2829" s="18">
        <v>44399</v>
      </c>
      <c r="B2829" s="9">
        <v>3.4792999999999998</v>
      </c>
      <c r="C2829" s="134">
        <f t="shared" si="44"/>
        <v>1.2662234884457391E-3</v>
      </c>
      <c r="D2829" s="18"/>
      <c r="E2829" s="9"/>
      <c r="F2829" s="131"/>
      <c r="H2829" s="11"/>
    </row>
    <row r="2830" spans="1:8" x14ac:dyDescent="0.2">
      <c r="A2830" s="18">
        <v>44400</v>
      </c>
      <c r="B2830" s="9">
        <v>3.4862000000000002</v>
      </c>
      <c r="C2830" s="134">
        <f t="shared" si="44"/>
        <v>1.9831575316875405E-3</v>
      </c>
      <c r="D2830" s="18"/>
      <c r="E2830" s="9"/>
      <c r="F2830" s="131"/>
      <c r="H2830" s="11"/>
    </row>
    <row r="2831" spans="1:8" x14ac:dyDescent="0.2">
      <c r="A2831" s="18">
        <v>44403</v>
      </c>
      <c r="B2831" s="9">
        <v>3.4921000000000002</v>
      </c>
      <c r="C2831" s="134">
        <f t="shared" si="44"/>
        <v>1.6923871263840873E-3</v>
      </c>
      <c r="D2831" s="18"/>
      <c r="E2831" s="9"/>
      <c r="F2831" s="131"/>
      <c r="G2831" s="117"/>
      <c r="H2831" s="11"/>
    </row>
    <row r="2832" spans="1:8" x14ac:dyDescent="0.2">
      <c r="A2832" s="18">
        <v>44404</v>
      </c>
      <c r="B2832" s="9">
        <v>3.4984999999999999</v>
      </c>
      <c r="C2832" s="134">
        <f t="shared" si="44"/>
        <v>1.832708112596837E-3</v>
      </c>
      <c r="D2832" s="18"/>
      <c r="E2832" s="9"/>
      <c r="F2832" s="131"/>
      <c r="G2832" s="117"/>
      <c r="H2832" s="11"/>
    </row>
    <row r="2833" spans="1:11" x14ac:dyDescent="0.2">
      <c r="A2833" s="18">
        <v>44405</v>
      </c>
      <c r="B2833" s="9">
        <v>3.5045999999999999</v>
      </c>
      <c r="C2833" s="134">
        <f t="shared" si="44"/>
        <v>1.7436044018865893E-3</v>
      </c>
      <c r="D2833" s="18"/>
      <c r="E2833" s="9"/>
      <c r="F2833" s="131"/>
      <c r="G2833" s="118"/>
      <c r="H2833" s="11"/>
    </row>
    <row r="2834" spans="1:11" x14ac:dyDescent="0.2">
      <c r="A2834" s="18">
        <v>44406</v>
      </c>
      <c r="B2834" s="9">
        <v>3.512</v>
      </c>
      <c r="C2834" s="134">
        <f t="shared" si="44"/>
        <v>2.1115105860869399E-3</v>
      </c>
      <c r="D2834" s="18"/>
      <c r="E2834" s="9"/>
      <c r="F2834" s="131"/>
      <c r="H2834" s="11"/>
    </row>
    <row r="2835" spans="1:11" x14ac:dyDescent="0.2">
      <c r="A2835" s="18">
        <v>44407</v>
      </c>
      <c r="B2835" s="9">
        <v>3.5097</v>
      </c>
      <c r="C2835" s="134">
        <f t="shared" si="44"/>
        <v>-6.5489749430525102E-4</v>
      </c>
      <c r="D2835" s="18"/>
      <c r="E2835" s="9"/>
      <c r="F2835" s="131"/>
      <c r="H2835" s="11"/>
    </row>
    <row r="2836" spans="1:11" x14ac:dyDescent="0.2">
      <c r="A2836" s="18">
        <v>44410</v>
      </c>
      <c r="B2836" s="9">
        <v>3.5665</v>
      </c>
      <c r="C2836" s="134">
        <f t="shared" si="44"/>
        <v>1.6183719406217101E-2</v>
      </c>
      <c r="D2836" s="18"/>
      <c r="E2836" s="9"/>
      <c r="F2836" s="131"/>
      <c r="H2836" s="11"/>
    </row>
    <row r="2837" spans="1:11" x14ac:dyDescent="0.2">
      <c r="A2837" s="18">
        <v>44411</v>
      </c>
      <c r="B2837" s="9">
        <v>3.5844999999999998</v>
      </c>
      <c r="C2837" s="134">
        <f t="shared" si="44"/>
        <v>5.0469648114397359E-3</v>
      </c>
      <c r="D2837" s="18"/>
      <c r="E2837" s="9"/>
      <c r="F2837" s="131"/>
      <c r="H2837" s="11"/>
    </row>
    <row r="2838" spans="1:11" x14ac:dyDescent="0.2">
      <c r="A2838" s="18">
        <v>44412</v>
      </c>
      <c r="B2838" s="9">
        <v>3.5844999999999998</v>
      </c>
      <c r="C2838" s="134">
        <f t="shared" si="44"/>
        <v>0</v>
      </c>
      <c r="D2838" s="18"/>
      <c r="E2838" s="9"/>
      <c r="H2838" s="11"/>
    </row>
    <row r="2839" spans="1:11" x14ac:dyDescent="0.2">
      <c r="A2839" s="18">
        <v>44413</v>
      </c>
      <c r="B2839" s="9">
        <v>3.6042999999999998</v>
      </c>
      <c r="C2839" s="134">
        <f t="shared" si="44"/>
        <v>5.5237829543870465E-3</v>
      </c>
    </row>
    <row r="2840" spans="1:11" x14ac:dyDescent="0.2">
      <c r="A2840" s="18">
        <v>44414</v>
      </c>
      <c r="B2840" s="9">
        <v>3.6097000000000001</v>
      </c>
      <c r="C2840" s="134">
        <f t="shared" si="44"/>
        <v>1.4982104708265442E-3</v>
      </c>
    </row>
    <row r="2841" spans="1:11" x14ac:dyDescent="0.2">
      <c r="A2841" s="18">
        <v>44417</v>
      </c>
      <c r="B2841" s="10">
        <v>3.6111</v>
      </c>
      <c r="C2841" s="134">
        <f t="shared" si="44"/>
        <v>3.8784386514101321E-4</v>
      </c>
    </row>
    <row r="2842" spans="1:11" x14ac:dyDescent="0.2">
      <c r="A2842" s="18">
        <v>44418</v>
      </c>
      <c r="B2842" s="10">
        <v>3.6152000000000002</v>
      </c>
      <c r="C2842" s="134">
        <f t="shared" si="44"/>
        <v>1.1353881088864703E-3</v>
      </c>
    </row>
    <row r="2843" spans="1:11" ht="12.75" x14ac:dyDescent="0.2">
      <c r="A2843" s="18">
        <v>44419</v>
      </c>
      <c r="B2843" s="10">
        <v>3.6194999999999999</v>
      </c>
      <c r="C2843" s="134">
        <f t="shared" si="44"/>
        <v>1.1894224385924357E-3</v>
      </c>
      <c r="E2843"/>
      <c r="F2843"/>
      <c r="G2843"/>
      <c r="H2843"/>
      <c r="I2843"/>
      <c r="J2843"/>
      <c r="K2843"/>
    </row>
    <row r="2844" spans="1:11" ht="12.75" x14ac:dyDescent="0.2">
      <c r="A2844" s="18">
        <v>44420</v>
      </c>
      <c r="B2844" s="10">
        <v>3.6120999999999999</v>
      </c>
      <c r="C2844" s="134">
        <f t="shared" si="44"/>
        <v>-2.0444812819450098E-3</v>
      </c>
      <c r="E2844"/>
      <c r="F2844"/>
      <c r="G2844"/>
      <c r="H2844"/>
      <c r="I2844"/>
      <c r="J2844"/>
      <c r="K2844"/>
    </row>
    <row r="2845" spans="1:11" ht="12.75" x14ac:dyDescent="0.2">
      <c r="A2845" s="18">
        <v>44421</v>
      </c>
      <c r="B2845" s="10">
        <v>3.6044</v>
      </c>
      <c r="C2845" s="134">
        <f t="shared" si="44"/>
        <v>-2.1317239279089462E-3</v>
      </c>
      <c r="E2845"/>
      <c r="F2845"/>
      <c r="G2845"/>
      <c r="H2845"/>
      <c r="I2845"/>
      <c r="J2845"/>
      <c r="K2845"/>
    </row>
    <row r="2846" spans="1:11" ht="12.75" x14ac:dyDescent="0.2">
      <c r="A2846" s="18">
        <v>44424</v>
      </c>
      <c r="B2846" s="10">
        <v>3.6545999999999998</v>
      </c>
      <c r="C2846" s="134">
        <f t="shared" si="44"/>
        <v>1.3927422039729187E-2</v>
      </c>
      <c r="E2846"/>
      <c r="F2846"/>
      <c r="G2846"/>
      <c r="H2846"/>
      <c r="I2846"/>
      <c r="J2846"/>
      <c r="K2846"/>
    </row>
    <row r="2847" spans="1:11" ht="12.75" x14ac:dyDescent="0.2">
      <c r="A2847" s="18">
        <v>44425</v>
      </c>
      <c r="B2847" s="10">
        <v>3.6615000000000002</v>
      </c>
      <c r="C2847" s="134">
        <f t="shared" si="44"/>
        <v>1.8880315219176325E-3</v>
      </c>
      <c r="E2847"/>
      <c r="F2847"/>
      <c r="G2847"/>
      <c r="H2847"/>
      <c r="I2847"/>
      <c r="J2847"/>
      <c r="K2847"/>
    </row>
    <row r="2848" spans="1:11" ht="12.75" x14ac:dyDescent="0.2">
      <c r="A2848" s="18">
        <v>44426</v>
      </c>
      <c r="B2848" s="10">
        <v>3.6619000000000002</v>
      </c>
      <c r="C2848" s="134">
        <f t="shared" si="44"/>
        <v>1.0924484500884901E-4</v>
      </c>
      <c r="E2848"/>
      <c r="F2848"/>
      <c r="G2848"/>
      <c r="H2848"/>
      <c r="I2848"/>
      <c r="J2848"/>
      <c r="K2848"/>
    </row>
    <row r="2849" spans="1:11" ht="12.75" x14ac:dyDescent="0.2">
      <c r="A2849" s="18">
        <v>44427</v>
      </c>
      <c r="B2849" s="10">
        <v>3.6669999999999998</v>
      </c>
      <c r="C2849" s="134">
        <f t="shared" si="44"/>
        <v>1.3927196264233999E-3</v>
      </c>
      <c r="E2849"/>
      <c r="F2849"/>
      <c r="G2849"/>
      <c r="H2849"/>
      <c r="I2849"/>
      <c r="J2849"/>
      <c r="K2849"/>
    </row>
    <row r="2850" spans="1:11" ht="12.75" x14ac:dyDescent="0.2">
      <c r="A2850" s="18">
        <v>44428</v>
      </c>
      <c r="B2850" s="10">
        <v>3.6684000000000001</v>
      </c>
      <c r="C2850" s="134">
        <f t="shared" si="44"/>
        <v>3.8178347422967995E-4</v>
      </c>
      <c r="E2850"/>
      <c r="F2850"/>
      <c r="G2850"/>
      <c r="H2850"/>
      <c r="I2850"/>
      <c r="J2850"/>
      <c r="K2850"/>
    </row>
    <row r="2851" spans="1:11" ht="12.75" x14ac:dyDescent="0.2">
      <c r="A2851" s="18">
        <v>44431</v>
      </c>
      <c r="B2851" s="10">
        <v>3.6648999999999998</v>
      </c>
      <c r="C2851" s="134">
        <f t="shared" si="44"/>
        <v>-9.5409442808858103E-4</v>
      </c>
      <c r="E2851"/>
      <c r="F2851"/>
      <c r="G2851"/>
      <c r="H2851"/>
      <c r="I2851"/>
      <c r="J2851"/>
      <c r="K2851"/>
    </row>
    <row r="2852" spans="1:11" ht="12.75" x14ac:dyDescent="0.2">
      <c r="A2852" s="18">
        <v>44432</v>
      </c>
      <c r="B2852" s="10">
        <v>3.6711</v>
      </c>
      <c r="C2852" s="134">
        <f t="shared" si="44"/>
        <v>1.6917241943845696E-3</v>
      </c>
      <c r="E2852"/>
      <c r="F2852"/>
      <c r="G2852"/>
      <c r="H2852"/>
      <c r="I2852"/>
      <c r="J2852"/>
      <c r="K2852"/>
    </row>
    <row r="2853" spans="1:11" ht="12.75" x14ac:dyDescent="0.2">
      <c r="A2853" s="18">
        <v>44433</v>
      </c>
      <c r="B2853" s="10">
        <v>3.6671</v>
      </c>
      <c r="C2853" s="134">
        <f t="shared" si="44"/>
        <v>-1.0895916755195856E-3</v>
      </c>
      <c r="E2853"/>
      <c r="F2853"/>
      <c r="G2853"/>
      <c r="H2853"/>
      <c r="I2853"/>
      <c r="J2853"/>
      <c r="K2853"/>
    </row>
    <row r="2854" spans="1:11" ht="12.75" x14ac:dyDescent="0.2">
      <c r="A2854" s="18">
        <v>44434</v>
      </c>
      <c r="B2854" s="10">
        <v>3.6076999999999999</v>
      </c>
      <c r="C2854" s="134">
        <f t="shared" si="44"/>
        <v>-1.6198085680783181E-2</v>
      </c>
      <c r="E2854"/>
      <c r="F2854"/>
      <c r="G2854"/>
      <c r="H2854"/>
      <c r="I2854"/>
      <c r="J2854"/>
      <c r="K2854"/>
    </row>
    <row r="2855" spans="1:11" ht="12.75" x14ac:dyDescent="0.2">
      <c r="A2855" s="18">
        <v>44435</v>
      </c>
      <c r="B2855" s="10">
        <v>3.5950000000000002</v>
      </c>
      <c r="C2855" s="134">
        <f t="shared" si="44"/>
        <v>-3.5202483576792787E-3</v>
      </c>
      <c r="E2855"/>
      <c r="F2855"/>
      <c r="G2855"/>
      <c r="H2855"/>
      <c r="I2855"/>
      <c r="J2855"/>
      <c r="K2855"/>
    </row>
    <row r="2856" spans="1:11" x14ac:dyDescent="0.2">
      <c r="A2856" s="18">
        <v>44438</v>
      </c>
      <c r="B2856" s="10">
        <v>3.5928</v>
      </c>
      <c r="C2856" s="134">
        <f t="shared" si="44"/>
        <v>-6.1196105702365777E-4</v>
      </c>
    </row>
    <row r="2857" spans="1:11" x14ac:dyDescent="0.2">
      <c r="A2857" s="18">
        <v>44439</v>
      </c>
      <c r="B2857" s="41">
        <v>3.5928</v>
      </c>
      <c r="C2857" s="134">
        <f t="shared" si="44"/>
        <v>0</v>
      </c>
    </row>
    <row r="2858" spans="1:11" x14ac:dyDescent="0.2">
      <c r="A2858" s="18">
        <v>44440</v>
      </c>
      <c r="B2858" s="41">
        <v>3.5922999999999998</v>
      </c>
      <c r="C2858" s="134">
        <f t="shared" si="44"/>
        <v>-1.3916722333562337E-4</v>
      </c>
    </row>
    <row r="2859" spans="1:11" x14ac:dyDescent="0.2">
      <c r="A2859" s="18">
        <v>44441</v>
      </c>
      <c r="B2859" s="41">
        <v>3.5870000000000002</v>
      </c>
      <c r="C2859" s="134">
        <f t="shared" si="44"/>
        <v>-1.4753778916013482E-3</v>
      </c>
    </row>
    <row r="2860" spans="1:11" x14ac:dyDescent="0.2">
      <c r="A2860" s="18">
        <v>44442</v>
      </c>
      <c r="B2860" s="41">
        <v>3.5870000000000002</v>
      </c>
      <c r="C2860" s="134">
        <f t="shared" si="44"/>
        <v>0</v>
      </c>
    </row>
    <row r="2861" spans="1:11" x14ac:dyDescent="0.2">
      <c r="A2861" s="18">
        <v>44445</v>
      </c>
      <c r="B2861" s="41">
        <v>3.5870000000000002</v>
      </c>
      <c r="C2861" s="134">
        <f t="shared" si="44"/>
        <v>0</v>
      </c>
    </row>
    <row r="2862" spans="1:11" x14ac:dyDescent="0.2">
      <c r="A2862" s="18">
        <v>44447</v>
      </c>
      <c r="B2862" s="41">
        <v>3.6084000000000001</v>
      </c>
      <c r="C2862" s="134">
        <f t="shared" si="44"/>
        <v>5.9659882910509943E-3</v>
      </c>
    </row>
    <row r="2863" spans="1:11" x14ac:dyDescent="0.2">
      <c r="A2863" s="18">
        <v>44448</v>
      </c>
      <c r="B2863" s="41">
        <v>3.6267999999999998</v>
      </c>
      <c r="C2863" s="134">
        <f t="shared" si="44"/>
        <v>5.0992129475666559E-3</v>
      </c>
    </row>
    <row r="2864" spans="1:11" x14ac:dyDescent="0.2">
      <c r="A2864" s="18">
        <v>44449</v>
      </c>
      <c r="B2864" s="41">
        <v>3.6288999999999998</v>
      </c>
      <c r="C2864" s="134">
        <f t="shared" si="44"/>
        <v>5.7902283004307442E-4</v>
      </c>
    </row>
    <row r="2865" spans="1:3" x14ac:dyDescent="0.2">
      <c r="A2865" s="18">
        <v>44452</v>
      </c>
      <c r="B2865" s="41">
        <v>3.6067</v>
      </c>
      <c r="C2865" s="134">
        <f t="shared" si="44"/>
        <v>-6.1175562842734621E-3</v>
      </c>
    </row>
    <row r="2866" spans="1:3" x14ac:dyDescent="0.2">
      <c r="A2866" s="18">
        <v>44453</v>
      </c>
      <c r="B2866" s="41">
        <v>3.6101000000000001</v>
      </c>
      <c r="C2866" s="134">
        <f t="shared" si="44"/>
        <v>9.4268999362290273E-4</v>
      </c>
    </row>
    <row r="2867" spans="1:3" x14ac:dyDescent="0.2">
      <c r="A2867" s="18">
        <v>44454</v>
      </c>
      <c r="B2867" s="41">
        <v>3.6191</v>
      </c>
      <c r="C2867" s="134">
        <f t="shared" si="44"/>
        <v>2.4930057339132006E-3</v>
      </c>
    </row>
    <row r="2868" spans="1:3" x14ac:dyDescent="0.2">
      <c r="A2868" s="18">
        <v>44455</v>
      </c>
      <c r="B2868" s="41">
        <v>3.6110000000000002</v>
      </c>
      <c r="C2868" s="134">
        <f t="shared" si="44"/>
        <v>-2.2381255008150358E-3</v>
      </c>
    </row>
    <row r="2869" spans="1:3" x14ac:dyDescent="0.2">
      <c r="A2869" s="18">
        <v>44456</v>
      </c>
      <c r="B2869" s="41">
        <v>3.6238999999999999</v>
      </c>
      <c r="C2869" s="134">
        <f t="shared" si="44"/>
        <v>3.5724176128495433E-3</v>
      </c>
    </row>
    <row r="2870" spans="1:3" x14ac:dyDescent="0.2">
      <c r="A2870" s="18">
        <v>44459</v>
      </c>
      <c r="B2870" s="41">
        <v>3.6052</v>
      </c>
      <c r="C2870" s="134">
        <f t="shared" si="44"/>
        <v>-5.1601865393636759E-3</v>
      </c>
    </row>
    <row r="2871" spans="1:3" x14ac:dyDescent="0.2">
      <c r="A2871" s="18">
        <v>44460</v>
      </c>
      <c r="B2871" s="41">
        <v>3.5914000000000001</v>
      </c>
      <c r="C2871" s="134">
        <f t="shared" si="44"/>
        <v>-3.8278042827026848E-3</v>
      </c>
    </row>
    <row r="2872" spans="1:3" x14ac:dyDescent="0.2">
      <c r="A2872" s="18">
        <v>44461</v>
      </c>
      <c r="B2872" s="41">
        <v>3.5669</v>
      </c>
      <c r="C2872" s="134">
        <f t="shared" si="44"/>
        <v>-6.8218522024837691E-3</v>
      </c>
    </row>
    <row r="2873" spans="1:3" x14ac:dyDescent="0.2">
      <c r="A2873" s="18">
        <v>44462</v>
      </c>
      <c r="B2873" s="41">
        <v>3.5491999999999999</v>
      </c>
      <c r="C2873" s="134">
        <f t="shared" si="44"/>
        <v>-4.9622921864924674E-3</v>
      </c>
    </row>
    <row r="2874" spans="1:3" x14ac:dyDescent="0.2">
      <c r="A2874" s="18">
        <v>44463</v>
      </c>
      <c r="B2874" s="41">
        <v>3.5565000000000002</v>
      </c>
      <c r="C2874" s="134">
        <f t="shared" si="44"/>
        <v>2.0568015327397937E-3</v>
      </c>
    </row>
    <row r="2875" spans="1:3" x14ac:dyDescent="0.2">
      <c r="A2875" s="18">
        <v>44466</v>
      </c>
      <c r="B2875" s="41">
        <v>3.5251999999999999</v>
      </c>
      <c r="C2875" s="134">
        <f t="shared" si="44"/>
        <v>-8.8007872908759666E-3</v>
      </c>
    </row>
    <row r="2876" spans="1:3" x14ac:dyDescent="0.2">
      <c r="A2876" s="18">
        <v>44467</v>
      </c>
      <c r="B2876" s="41">
        <v>3.5142000000000002</v>
      </c>
      <c r="C2876" s="134">
        <f t="shared" si="44"/>
        <v>-3.1203903324633631E-3</v>
      </c>
    </row>
    <row r="2877" spans="1:3" x14ac:dyDescent="0.2">
      <c r="A2877" s="18">
        <v>44468</v>
      </c>
      <c r="B2877" s="41">
        <v>3.4853999999999998</v>
      </c>
      <c r="C2877" s="134">
        <f t="shared" si="44"/>
        <v>-8.1953218371181302E-3</v>
      </c>
    </row>
    <row r="2878" spans="1:3" x14ac:dyDescent="0.2">
      <c r="A2878" s="18">
        <v>44469</v>
      </c>
      <c r="B2878" s="41">
        <v>3.4723000000000002</v>
      </c>
      <c r="C2878" s="134">
        <f t="shared" si="44"/>
        <v>-3.7585356056692998E-3</v>
      </c>
    </row>
    <row r="2879" spans="1:3" x14ac:dyDescent="0.2">
      <c r="A2879" s="18">
        <v>44470</v>
      </c>
      <c r="B2879" s="41">
        <v>3.4649999999999999</v>
      </c>
      <c r="C2879" s="134">
        <f t="shared" si="44"/>
        <v>-2.1023529072949909E-3</v>
      </c>
    </row>
    <row r="2880" spans="1:3" x14ac:dyDescent="0.2">
      <c r="A2880" s="18">
        <v>44473</v>
      </c>
      <c r="B2880" s="41">
        <v>3.4641999999999999</v>
      </c>
      <c r="C2880" s="134">
        <f t="shared" si="44"/>
        <v>-2.3088023088024823E-4</v>
      </c>
    </row>
    <row r="2881" spans="1:3" x14ac:dyDescent="0.2">
      <c r="A2881" s="18">
        <v>44474</v>
      </c>
      <c r="B2881" s="41">
        <v>3.4342000000000001</v>
      </c>
      <c r="C2881" s="134">
        <f t="shared" si="44"/>
        <v>-8.6600080826741976E-3</v>
      </c>
    </row>
    <row r="2882" spans="1:3" x14ac:dyDescent="0.2">
      <c r="A2882" s="18">
        <v>44475</v>
      </c>
      <c r="B2882" s="41">
        <v>3.4369000000000001</v>
      </c>
      <c r="C2882" s="134">
        <f t="shared" si="44"/>
        <v>7.8620930638861886E-4</v>
      </c>
    </row>
    <row r="2883" spans="1:3" x14ac:dyDescent="0.2">
      <c r="A2883" s="18">
        <v>44476</v>
      </c>
      <c r="B2883" s="41">
        <v>3.4741</v>
      </c>
      <c r="C2883" s="134">
        <f t="shared" si="44"/>
        <v>1.0823707410748007E-2</v>
      </c>
    </row>
    <row r="2884" spans="1:3" x14ac:dyDescent="0.2">
      <c r="A2884" s="18">
        <v>44477</v>
      </c>
      <c r="B2884" s="41">
        <v>3.4672999999999998</v>
      </c>
      <c r="C2884" s="134">
        <f t="shared" si="44"/>
        <v>-1.9573414697332536E-3</v>
      </c>
    </row>
    <row r="2885" spans="1:3" x14ac:dyDescent="0.2">
      <c r="A2885" s="18">
        <v>44480</v>
      </c>
      <c r="B2885" s="41">
        <v>3.4639000000000002</v>
      </c>
      <c r="C2885" s="134">
        <f t="shared" si="44"/>
        <v>-9.8059008450368523E-4</v>
      </c>
    </row>
    <row r="2886" spans="1:3" x14ac:dyDescent="0.2">
      <c r="A2886" s="18">
        <v>44482</v>
      </c>
      <c r="B2886" s="41">
        <v>3.4599000000000002</v>
      </c>
      <c r="C2886" s="134">
        <f t="shared" si="44"/>
        <v>-1.1547677473368045E-3</v>
      </c>
    </row>
    <row r="2887" spans="1:3" x14ac:dyDescent="0.2">
      <c r="A2887" s="18">
        <v>44483</v>
      </c>
      <c r="B2887" s="41">
        <v>3.4457</v>
      </c>
      <c r="C2887" s="134">
        <f t="shared" ref="C2887:C2950" si="45">B2887/B2886 - 1</f>
        <v>-4.1041648602561098E-3</v>
      </c>
    </row>
    <row r="2888" spans="1:3" x14ac:dyDescent="0.2">
      <c r="A2888" s="18">
        <v>44484</v>
      </c>
      <c r="B2888" s="41">
        <v>3.4373</v>
      </c>
      <c r="C2888" s="134">
        <f t="shared" si="45"/>
        <v>-2.4378210523260391E-3</v>
      </c>
    </row>
    <row r="2889" spans="1:3" x14ac:dyDescent="0.2">
      <c r="A2889" s="18">
        <v>44487</v>
      </c>
      <c r="B2889" s="41">
        <v>3.4064000000000001</v>
      </c>
      <c r="C2889" s="134">
        <f t="shared" si="45"/>
        <v>-8.9896139411747011E-3</v>
      </c>
    </row>
    <row r="2890" spans="1:3" x14ac:dyDescent="0.2">
      <c r="A2890" s="18">
        <v>44488</v>
      </c>
      <c r="B2890" s="41">
        <v>3.3795999999999999</v>
      </c>
      <c r="C2890" s="134">
        <f t="shared" si="45"/>
        <v>-7.8675434476280781E-3</v>
      </c>
    </row>
    <row r="2891" spans="1:3" x14ac:dyDescent="0.2">
      <c r="A2891" s="18">
        <v>44489</v>
      </c>
      <c r="B2891" s="41">
        <v>3.3580999999999999</v>
      </c>
      <c r="C2891" s="134">
        <f t="shared" si="45"/>
        <v>-6.3616996094212341E-3</v>
      </c>
    </row>
    <row r="2892" spans="1:3" x14ac:dyDescent="0.2">
      <c r="A2892" s="18">
        <v>44490</v>
      </c>
      <c r="B2892" s="41">
        <v>3.3580999999999999</v>
      </c>
      <c r="C2892" s="134">
        <f t="shared" si="45"/>
        <v>0</v>
      </c>
    </row>
    <row r="2893" spans="1:3" x14ac:dyDescent="0.2">
      <c r="A2893" s="18">
        <v>44491</v>
      </c>
      <c r="B2893" s="41">
        <v>3.3546999999999998</v>
      </c>
      <c r="C2893" s="134">
        <f t="shared" si="45"/>
        <v>-1.0124772937077919E-3</v>
      </c>
    </row>
    <row r="2894" spans="1:3" x14ac:dyDescent="0.2">
      <c r="A2894" s="18">
        <v>44494</v>
      </c>
      <c r="B2894" s="41">
        <v>3.2892000000000001</v>
      </c>
      <c r="C2894" s="134">
        <f t="shared" si="45"/>
        <v>-1.9524845738814078E-2</v>
      </c>
    </row>
    <row r="2895" spans="1:3" x14ac:dyDescent="0.2">
      <c r="A2895" s="18">
        <v>44495</v>
      </c>
      <c r="B2895" s="41">
        <v>3.2671999999999999</v>
      </c>
      <c r="C2895" s="134">
        <f t="shared" si="45"/>
        <v>-6.6885564878998993E-3</v>
      </c>
    </row>
    <row r="2896" spans="1:3" x14ac:dyDescent="0.2">
      <c r="A2896" s="18">
        <v>44496</v>
      </c>
      <c r="B2896" s="41">
        <v>3.2218</v>
      </c>
      <c r="C2896" s="134">
        <f t="shared" si="45"/>
        <v>-1.3895690499510227E-2</v>
      </c>
    </row>
    <row r="2897" spans="1:3" x14ac:dyDescent="0.2">
      <c r="A2897" s="18">
        <v>44497</v>
      </c>
      <c r="B2897" s="41">
        <v>3.2012</v>
      </c>
      <c r="C2897" s="134">
        <f t="shared" si="45"/>
        <v>-6.3939412750636526E-3</v>
      </c>
    </row>
    <row r="2898" spans="1:3" x14ac:dyDescent="0.2">
      <c r="A2898" s="18">
        <v>44498</v>
      </c>
      <c r="B2898" s="41">
        <v>3.1846999999999999</v>
      </c>
      <c r="C2898" s="134">
        <f t="shared" si="45"/>
        <v>-5.1543171310759472E-3</v>
      </c>
    </row>
    <row r="2899" spans="1:3" x14ac:dyDescent="0.2">
      <c r="A2899" s="18">
        <v>44501</v>
      </c>
      <c r="B2899" s="41">
        <v>3.1648999999999998</v>
      </c>
      <c r="C2899" s="134">
        <f t="shared" si="45"/>
        <v>-6.2172261123496497E-3</v>
      </c>
    </row>
    <row r="2900" spans="1:3" x14ac:dyDescent="0.2">
      <c r="A2900" s="18">
        <v>44503</v>
      </c>
      <c r="B2900" s="41">
        <v>3.1383000000000001</v>
      </c>
      <c r="C2900" s="134">
        <f t="shared" si="45"/>
        <v>-8.4046889317197504E-3</v>
      </c>
    </row>
    <row r="2901" spans="1:3" x14ac:dyDescent="0.2">
      <c r="A2901" s="18">
        <v>44504</v>
      </c>
      <c r="B2901" s="41">
        <v>3.1093999999999999</v>
      </c>
      <c r="C2901" s="134">
        <f t="shared" si="45"/>
        <v>-9.2088073160628836E-3</v>
      </c>
    </row>
    <row r="2902" spans="1:3" x14ac:dyDescent="0.2">
      <c r="A2902" s="18">
        <v>44505</v>
      </c>
      <c r="B2902" s="41">
        <v>3.1107999999999998</v>
      </c>
      <c r="C2902" s="134">
        <f t="shared" si="45"/>
        <v>4.5024763619982977E-4</v>
      </c>
    </row>
    <row r="2903" spans="1:3" x14ac:dyDescent="0.2">
      <c r="A2903" s="18">
        <v>44508</v>
      </c>
      <c r="B2903" s="41">
        <v>3.1082000000000001</v>
      </c>
      <c r="C2903" s="134">
        <f t="shared" si="45"/>
        <v>-8.3579786550069812E-4</v>
      </c>
    </row>
    <row r="2904" spans="1:3" x14ac:dyDescent="0.2">
      <c r="A2904" s="18">
        <v>44509</v>
      </c>
      <c r="B2904" s="41">
        <v>3.1133999999999999</v>
      </c>
      <c r="C2904" s="134">
        <f t="shared" si="45"/>
        <v>1.672994015829099E-3</v>
      </c>
    </row>
    <row r="2905" spans="1:3" x14ac:dyDescent="0.2">
      <c r="A2905" s="18">
        <v>44510</v>
      </c>
      <c r="B2905" s="41">
        <v>3.1034999999999999</v>
      </c>
      <c r="C2905" s="134">
        <f t="shared" si="45"/>
        <v>-3.1798034303334166E-3</v>
      </c>
    </row>
    <row r="2906" spans="1:3" x14ac:dyDescent="0.2">
      <c r="A2906" s="18">
        <v>44511</v>
      </c>
      <c r="B2906" s="41">
        <v>3.1021999999999998</v>
      </c>
      <c r="C2906" s="134">
        <f t="shared" si="45"/>
        <v>-4.1888190752381593E-4</v>
      </c>
    </row>
    <row r="2907" spans="1:3" x14ac:dyDescent="0.2">
      <c r="A2907" s="18">
        <v>44512</v>
      </c>
      <c r="B2907" s="41">
        <v>3.0951</v>
      </c>
      <c r="C2907" s="134">
        <f t="shared" si="45"/>
        <v>-2.2886983431112951E-3</v>
      </c>
    </row>
    <row r="2908" spans="1:3" x14ac:dyDescent="0.2">
      <c r="A2908" s="18">
        <v>44516</v>
      </c>
      <c r="B2908" s="41">
        <v>3.0842999999999998</v>
      </c>
      <c r="C2908" s="134">
        <f t="shared" si="45"/>
        <v>-3.4893864495493254E-3</v>
      </c>
    </row>
    <row r="2909" spans="1:3" x14ac:dyDescent="0.2">
      <c r="A2909" s="18">
        <v>44517</v>
      </c>
      <c r="B2909" s="41">
        <v>3.0886999999999998</v>
      </c>
      <c r="C2909" s="134">
        <f t="shared" si="45"/>
        <v>1.4265797749895004E-3</v>
      </c>
    </row>
    <row r="2910" spans="1:3" x14ac:dyDescent="0.2">
      <c r="A2910" s="18">
        <v>44518</v>
      </c>
      <c r="B2910" s="41">
        <v>3.0952999999999999</v>
      </c>
      <c r="C2910" s="134">
        <f t="shared" si="45"/>
        <v>2.1368213164114636E-3</v>
      </c>
    </row>
    <row r="2911" spans="1:3" x14ac:dyDescent="0.2">
      <c r="A2911" s="18">
        <v>44519</v>
      </c>
      <c r="B2911" s="41">
        <v>3.1091000000000002</v>
      </c>
      <c r="C2911" s="134">
        <f t="shared" si="45"/>
        <v>4.4583723710140966E-3</v>
      </c>
    </row>
    <row r="2912" spans="1:3" x14ac:dyDescent="0.2">
      <c r="A2912" s="18">
        <v>44522</v>
      </c>
      <c r="B2912" s="41">
        <v>3.1164999999999998</v>
      </c>
      <c r="C2912" s="134">
        <f t="shared" si="45"/>
        <v>2.3801099996783037E-3</v>
      </c>
    </row>
    <row r="2913" spans="1:4" x14ac:dyDescent="0.2">
      <c r="A2913" s="18">
        <v>44523</v>
      </c>
      <c r="B2913" s="41">
        <v>3.1162000000000001</v>
      </c>
      <c r="C2913" s="134">
        <f t="shared" si="45"/>
        <v>-9.6261832183475171E-5</v>
      </c>
    </row>
    <row r="2914" spans="1:4" x14ac:dyDescent="0.2">
      <c r="A2914" s="18">
        <v>44524</v>
      </c>
      <c r="B2914" s="41">
        <v>3.1391</v>
      </c>
      <c r="C2914" s="134">
        <f t="shared" si="45"/>
        <v>7.3486939220845926E-3</v>
      </c>
      <c r="D2914" s="11"/>
    </row>
    <row r="2915" spans="1:4" x14ac:dyDescent="0.2">
      <c r="A2915" s="18">
        <v>44525</v>
      </c>
      <c r="B2915" s="41">
        <v>3.1524000000000001</v>
      </c>
      <c r="C2915" s="134">
        <f t="shared" si="45"/>
        <v>4.2368831830779108E-3</v>
      </c>
    </row>
    <row r="2916" spans="1:4" x14ac:dyDescent="0.2">
      <c r="A2916" s="18">
        <v>44526</v>
      </c>
      <c r="B2916" s="41">
        <v>3.1793999999999998</v>
      </c>
      <c r="C2916" s="134">
        <f t="shared" si="45"/>
        <v>8.5649029311001268E-3</v>
      </c>
    </row>
    <row r="2917" spans="1:4" x14ac:dyDescent="0.2">
      <c r="A2917" s="18">
        <v>44529</v>
      </c>
      <c r="B2917" s="41">
        <v>3.2035</v>
      </c>
      <c r="C2917" s="134">
        <f t="shared" si="45"/>
        <v>7.5800465496635994E-3</v>
      </c>
    </row>
    <row r="2918" spans="1:4" x14ac:dyDescent="0.2">
      <c r="A2918" s="18">
        <v>44530</v>
      </c>
      <c r="B2918" s="41">
        <v>3.2153</v>
      </c>
      <c r="C2918" s="134">
        <f t="shared" si="45"/>
        <v>3.6834712033713135E-3</v>
      </c>
    </row>
    <row r="2919" spans="1:4" x14ac:dyDescent="0.2">
      <c r="A2919" s="18">
        <v>44531</v>
      </c>
      <c r="B2919" s="41">
        <v>3.2098</v>
      </c>
      <c r="C2919" s="134">
        <f t="shared" si="45"/>
        <v>-1.7105713308245285E-3</v>
      </c>
    </row>
    <row r="2920" spans="1:4" x14ac:dyDescent="0.2">
      <c r="A2920" s="18">
        <v>44532</v>
      </c>
      <c r="B2920" s="41">
        <v>3.1888000000000001</v>
      </c>
      <c r="C2920" s="134">
        <f t="shared" si="45"/>
        <v>-6.5424637049037448E-3</v>
      </c>
    </row>
    <row r="2921" spans="1:4" x14ac:dyDescent="0.2">
      <c r="A2921" s="18">
        <v>44533</v>
      </c>
      <c r="B2921" s="41">
        <v>3.1909999999999998</v>
      </c>
      <c r="C2921" s="134">
        <f t="shared" si="45"/>
        <v>6.8991470145496336E-4</v>
      </c>
    </row>
    <row r="2922" spans="1:4" x14ac:dyDescent="0.2">
      <c r="A2922" s="18">
        <v>44536</v>
      </c>
      <c r="B2922" s="41">
        <v>3.1787000000000001</v>
      </c>
      <c r="C2922" s="134">
        <f t="shared" si="45"/>
        <v>-3.8545910372923542E-3</v>
      </c>
    </row>
    <row r="2923" spans="1:4" x14ac:dyDescent="0.2">
      <c r="A2923" s="18">
        <v>44537</v>
      </c>
      <c r="B2923" s="41">
        <v>3.1831</v>
      </c>
      <c r="C2923" s="134">
        <f t="shared" si="45"/>
        <v>1.3842136722559406E-3</v>
      </c>
    </row>
    <row r="2924" spans="1:4" x14ac:dyDescent="0.2">
      <c r="A2924" s="18">
        <v>44538</v>
      </c>
      <c r="B2924" s="41">
        <v>3.1785000000000001</v>
      </c>
      <c r="C2924" s="134">
        <f t="shared" si="45"/>
        <v>-1.4451321039238296E-3</v>
      </c>
    </row>
    <row r="2925" spans="1:4" x14ac:dyDescent="0.2">
      <c r="A2925" s="18">
        <v>44539</v>
      </c>
      <c r="B2925" s="41">
        <v>3.1789000000000001</v>
      </c>
      <c r="C2925" s="134">
        <f t="shared" si="45"/>
        <v>1.2584552461847309E-4</v>
      </c>
    </row>
    <row r="2926" spans="1:4" x14ac:dyDescent="0.2">
      <c r="A2926" s="18">
        <v>44540</v>
      </c>
      <c r="B2926" s="41">
        <v>3.1690999999999998</v>
      </c>
      <c r="C2926" s="134">
        <f t="shared" si="45"/>
        <v>-3.0828273931234884E-3</v>
      </c>
    </row>
    <row r="2927" spans="1:4" x14ac:dyDescent="0.2">
      <c r="A2927" s="18">
        <v>44543</v>
      </c>
      <c r="B2927" s="41">
        <v>3.1840000000000002</v>
      </c>
      <c r="C2927" s="134">
        <f t="shared" si="45"/>
        <v>4.7016503108139318E-3</v>
      </c>
    </row>
    <row r="2928" spans="1:4" x14ac:dyDescent="0.2">
      <c r="A2928" s="18">
        <v>44544</v>
      </c>
      <c r="B2928" s="41">
        <v>3.1888000000000001</v>
      </c>
      <c r="C2928" s="134">
        <f t="shared" si="45"/>
        <v>1.5075376884421399E-3</v>
      </c>
    </row>
    <row r="2929" spans="1:5" x14ac:dyDescent="0.2">
      <c r="A2929" s="18">
        <v>44545</v>
      </c>
      <c r="B2929" s="41">
        <v>3.1804999999999999</v>
      </c>
      <c r="C2929" s="134">
        <f t="shared" si="45"/>
        <v>-2.6028600100351795E-3</v>
      </c>
    </row>
    <row r="2930" spans="1:5" x14ac:dyDescent="0.2">
      <c r="A2930" s="18">
        <v>44546</v>
      </c>
      <c r="B2930" s="41">
        <v>3.1772999999999998</v>
      </c>
      <c r="C2930" s="134">
        <f t="shared" si="45"/>
        <v>-1.0061311114605287E-3</v>
      </c>
    </row>
    <row r="2931" spans="1:5" x14ac:dyDescent="0.2">
      <c r="A2931" s="18">
        <v>44547</v>
      </c>
      <c r="B2931" s="41">
        <v>3.1751</v>
      </c>
      <c r="C2931" s="134">
        <f t="shared" si="45"/>
        <v>-6.92411796179071E-4</v>
      </c>
    </row>
    <row r="2932" spans="1:5" x14ac:dyDescent="0.2">
      <c r="A2932" s="18">
        <v>44550</v>
      </c>
      <c r="B2932" s="41">
        <v>3.1936</v>
      </c>
      <c r="C2932" s="134">
        <f t="shared" si="45"/>
        <v>5.8265881389563123E-3</v>
      </c>
    </row>
    <row r="2933" spans="1:5" x14ac:dyDescent="0.2">
      <c r="A2933" s="18">
        <v>44551</v>
      </c>
      <c r="B2933" s="41">
        <v>3.198</v>
      </c>
      <c r="C2933" s="134">
        <f t="shared" si="45"/>
        <v>1.3777555110219275E-3</v>
      </c>
    </row>
    <row r="2934" spans="1:5" x14ac:dyDescent="0.2">
      <c r="A2934" s="18">
        <v>44552</v>
      </c>
      <c r="B2934" s="41">
        <v>3.1932</v>
      </c>
      <c r="C2934" s="134">
        <f t="shared" si="45"/>
        <v>-1.5009380863039157E-3</v>
      </c>
    </row>
    <row r="2935" spans="1:5" x14ac:dyDescent="0.2">
      <c r="A2935" s="18">
        <v>44553</v>
      </c>
      <c r="B2935" s="41">
        <v>3.1932</v>
      </c>
      <c r="C2935" s="134">
        <f t="shared" si="45"/>
        <v>0</v>
      </c>
    </row>
    <row r="2936" spans="1:5" ht="12.75" x14ac:dyDescent="0.2">
      <c r="A2936" s="18">
        <v>44557</v>
      </c>
      <c r="B2936" s="41">
        <v>3.1924000000000001</v>
      </c>
      <c r="C2936" s="134">
        <f t="shared" si="45"/>
        <v>-2.5053238131023114E-4</v>
      </c>
      <c r="E2936"/>
    </row>
    <row r="2937" spans="1:5" x14ac:dyDescent="0.2">
      <c r="A2937" s="18">
        <v>44558</v>
      </c>
      <c r="B2937" s="41">
        <v>3.1928000000000001</v>
      </c>
      <c r="C2937" s="134">
        <f t="shared" si="45"/>
        <v>1.2529758175672256E-4</v>
      </c>
    </row>
    <row r="2938" spans="1:5" x14ac:dyDescent="0.2">
      <c r="A2938" s="18">
        <v>44559</v>
      </c>
      <c r="B2938" s="41">
        <v>3.1743000000000001</v>
      </c>
      <c r="C2938" s="134">
        <f t="shared" si="45"/>
        <v>-5.7942871460786582E-3</v>
      </c>
    </row>
    <row r="2939" spans="1:5" x14ac:dyDescent="0.2">
      <c r="A2939" s="18">
        <v>44560</v>
      </c>
      <c r="B2939" s="41">
        <v>3.1743000000000001</v>
      </c>
      <c r="C2939" s="134">
        <f t="shared" si="45"/>
        <v>0</v>
      </c>
    </row>
    <row r="2940" spans="1:5" x14ac:dyDescent="0.2">
      <c r="A2940" s="18">
        <v>44564</v>
      </c>
      <c r="B2940" s="41">
        <v>3.1627999999999998</v>
      </c>
      <c r="C2940" s="134">
        <f t="shared" si="45"/>
        <v>-3.6228459817913006E-3</v>
      </c>
    </row>
    <row r="2941" spans="1:5" x14ac:dyDescent="0.2">
      <c r="A2941" s="18">
        <v>44565</v>
      </c>
      <c r="B2941" s="41">
        <v>3.1636000000000002</v>
      </c>
      <c r="C2941" s="134">
        <f t="shared" si="45"/>
        <v>2.5294043252821474E-4</v>
      </c>
    </row>
    <row r="2942" spans="1:5" x14ac:dyDescent="0.2">
      <c r="A2942" s="18">
        <v>44566</v>
      </c>
      <c r="B2942" s="41">
        <v>3.1551</v>
      </c>
      <c r="C2942" s="134">
        <f t="shared" si="45"/>
        <v>-2.6868124920976788E-3</v>
      </c>
    </row>
    <row r="2943" spans="1:5" x14ac:dyDescent="0.2">
      <c r="A2943" s="18">
        <v>44567</v>
      </c>
      <c r="B2943" s="41">
        <v>3.1278999999999999</v>
      </c>
      <c r="C2943" s="134">
        <f t="shared" si="45"/>
        <v>-8.6209628854869713E-3</v>
      </c>
    </row>
    <row r="2944" spans="1:5" x14ac:dyDescent="0.2">
      <c r="A2944" s="18">
        <v>44568</v>
      </c>
      <c r="B2944" s="41">
        <v>3.1139999999999999</v>
      </c>
      <c r="C2944" s="134">
        <f t="shared" si="45"/>
        <v>-4.443876082995013E-3</v>
      </c>
    </row>
    <row r="2945" spans="1:3" x14ac:dyDescent="0.2">
      <c r="A2945" s="18">
        <v>44571</v>
      </c>
      <c r="B2945" s="41">
        <v>3.1122000000000001</v>
      </c>
      <c r="C2945" s="134">
        <f t="shared" si="45"/>
        <v>-5.780346820808413E-4</v>
      </c>
    </row>
    <row r="2946" spans="1:3" x14ac:dyDescent="0.2">
      <c r="A2946" s="18">
        <v>44572</v>
      </c>
      <c r="B2946" s="41">
        <v>3.1341999999999999</v>
      </c>
      <c r="C2946" s="134">
        <f t="shared" si="45"/>
        <v>7.0689544373754298E-3</v>
      </c>
    </row>
    <row r="2947" spans="1:3" x14ac:dyDescent="0.2">
      <c r="A2947" s="18">
        <v>44573</v>
      </c>
      <c r="B2947" s="41">
        <v>3.161</v>
      </c>
      <c r="C2947" s="134">
        <f t="shared" si="45"/>
        <v>8.5508263671751905E-3</v>
      </c>
    </row>
    <row r="2948" spans="1:3" x14ac:dyDescent="0.2">
      <c r="A2948" s="18">
        <v>44574</v>
      </c>
      <c r="B2948" s="41">
        <v>3.1526000000000001</v>
      </c>
      <c r="C2948" s="134">
        <f t="shared" si="45"/>
        <v>-2.6573869028788666E-3</v>
      </c>
    </row>
    <row r="2949" spans="1:3" x14ac:dyDescent="0.2">
      <c r="A2949" s="18">
        <v>44575</v>
      </c>
      <c r="B2949" s="41">
        <v>3.1269999999999998</v>
      </c>
      <c r="C2949" s="134">
        <f t="shared" si="45"/>
        <v>-8.120281672270635E-3</v>
      </c>
    </row>
    <row r="2950" spans="1:3" x14ac:dyDescent="0.2">
      <c r="A2950" s="18">
        <v>44578</v>
      </c>
      <c r="B2950" s="41">
        <v>3.1419000000000001</v>
      </c>
      <c r="C2950" s="134">
        <f t="shared" si="45"/>
        <v>4.7649504317237579E-3</v>
      </c>
    </row>
    <row r="2951" spans="1:3" x14ac:dyDescent="0.2">
      <c r="A2951" s="18">
        <v>44579</v>
      </c>
      <c r="B2951" s="41">
        <v>3.1429</v>
      </c>
      <c r="C2951" s="134">
        <f t="shared" ref="C2951:C3014" si="46">B2951/B2950 - 1</f>
        <v>3.1827874852785598E-4</v>
      </c>
    </row>
    <row r="2952" spans="1:3" x14ac:dyDescent="0.2">
      <c r="A2952" s="18">
        <v>44580</v>
      </c>
      <c r="B2952" s="41">
        <v>3.1640999999999999</v>
      </c>
      <c r="C2952" s="134">
        <f t="shared" si="46"/>
        <v>6.7453625632376557E-3</v>
      </c>
    </row>
    <row r="2953" spans="1:3" x14ac:dyDescent="0.2">
      <c r="A2953" s="18">
        <v>44581</v>
      </c>
      <c r="B2953" s="41">
        <v>3.1844000000000001</v>
      </c>
      <c r="C2953" s="134">
        <f t="shared" si="46"/>
        <v>6.4157264308966067E-3</v>
      </c>
    </row>
    <row r="2954" spans="1:3" x14ac:dyDescent="0.2">
      <c r="A2954" s="18">
        <v>44582</v>
      </c>
      <c r="B2954" s="41">
        <v>3.2094</v>
      </c>
      <c r="C2954" s="134">
        <f t="shared" si="46"/>
        <v>7.850772516015514E-3</v>
      </c>
    </row>
    <row r="2955" spans="1:3" x14ac:dyDescent="0.2">
      <c r="A2955" s="18">
        <v>44585</v>
      </c>
      <c r="B2955" s="41">
        <v>3.2279</v>
      </c>
      <c r="C2955" s="134">
        <f t="shared" si="46"/>
        <v>5.7643173178787421E-3</v>
      </c>
    </row>
    <row r="2956" spans="1:3" x14ac:dyDescent="0.2">
      <c r="A2956" s="18">
        <v>44586</v>
      </c>
      <c r="B2956" s="41">
        <v>3.2475999999999998</v>
      </c>
      <c r="C2956" s="134">
        <f t="shared" si="46"/>
        <v>6.1030391276062357E-3</v>
      </c>
    </row>
    <row r="2957" spans="1:3" x14ac:dyDescent="0.2">
      <c r="A2957" s="18">
        <v>44587</v>
      </c>
      <c r="B2957" s="41">
        <v>3.2536999999999998</v>
      </c>
      <c r="C2957" s="134">
        <f t="shared" si="46"/>
        <v>1.8783101367163546E-3</v>
      </c>
    </row>
    <row r="2958" spans="1:3" x14ac:dyDescent="0.2">
      <c r="A2958" s="18">
        <v>44588</v>
      </c>
      <c r="B2958" s="41">
        <v>3.2843</v>
      </c>
      <c r="C2958" s="134">
        <f t="shared" si="46"/>
        <v>9.4046777514829039E-3</v>
      </c>
    </row>
    <row r="2959" spans="1:3" x14ac:dyDescent="0.2">
      <c r="A2959" s="18">
        <v>44589</v>
      </c>
      <c r="B2959" s="41">
        <v>3.2873999999999999</v>
      </c>
      <c r="C2959" s="134">
        <f t="shared" si="46"/>
        <v>9.4388454160698743E-4</v>
      </c>
    </row>
    <row r="2960" spans="1:3" x14ac:dyDescent="0.2">
      <c r="A2960" s="18">
        <v>44592</v>
      </c>
      <c r="B2960" s="41">
        <v>3.2959999999999998</v>
      </c>
      <c r="C2960" s="134">
        <f t="shared" si="46"/>
        <v>2.6160491573887779E-3</v>
      </c>
    </row>
    <row r="2961" spans="1:3" x14ac:dyDescent="0.2">
      <c r="A2961" s="18">
        <v>44593</v>
      </c>
      <c r="B2961" s="41">
        <v>3.2961</v>
      </c>
      <c r="C2961" s="134">
        <f t="shared" si="46"/>
        <v>3.0339805825230215E-5</v>
      </c>
    </row>
    <row r="2962" spans="1:3" x14ac:dyDescent="0.2">
      <c r="A2962" s="18">
        <v>44594</v>
      </c>
      <c r="B2962" s="41">
        <v>3.2948</v>
      </c>
      <c r="C2962" s="134">
        <f t="shared" si="46"/>
        <v>-3.9440550954161768E-4</v>
      </c>
    </row>
    <row r="2963" spans="1:3" x14ac:dyDescent="0.2">
      <c r="A2963" s="18">
        <v>44595</v>
      </c>
      <c r="B2963" s="41">
        <v>3.2938999999999998</v>
      </c>
      <c r="C2963" s="134">
        <f t="shared" si="46"/>
        <v>-2.731577030472554E-4</v>
      </c>
    </row>
    <row r="2964" spans="1:3" x14ac:dyDescent="0.2">
      <c r="A2964" s="18">
        <v>44596</v>
      </c>
      <c r="B2964" s="41">
        <v>3.3201000000000001</v>
      </c>
      <c r="C2964" s="134">
        <f t="shared" si="46"/>
        <v>7.954096967121016E-3</v>
      </c>
    </row>
    <row r="2965" spans="1:3" x14ac:dyDescent="0.2">
      <c r="A2965" s="18">
        <v>44599</v>
      </c>
      <c r="B2965" s="41">
        <v>3.3395000000000001</v>
      </c>
      <c r="C2965" s="134">
        <f t="shared" si="46"/>
        <v>5.8431974940513776E-3</v>
      </c>
    </row>
    <row r="2966" spans="1:3" x14ac:dyDescent="0.2">
      <c r="A2966" s="18">
        <v>44600</v>
      </c>
      <c r="B2966" s="41">
        <v>3.3395999999999999</v>
      </c>
      <c r="C2966" s="134">
        <f t="shared" si="46"/>
        <v>2.9944602485398875E-5</v>
      </c>
    </row>
    <row r="2967" spans="1:3" x14ac:dyDescent="0.2">
      <c r="A2967" s="18">
        <v>44601</v>
      </c>
      <c r="B2967" s="41">
        <v>3.3376999999999999</v>
      </c>
      <c r="C2967" s="134">
        <f t="shared" si="46"/>
        <v>-5.6893041082761719E-4</v>
      </c>
    </row>
    <row r="2968" spans="1:3" x14ac:dyDescent="0.2">
      <c r="A2968" s="18">
        <v>44602</v>
      </c>
      <c r="B2968" s="41">
        <v>3.3593000000000002</v>
      </c>
      <c r="C2968" s="134">
        <f t="shared" si="46"/>
        <v>6.4715223057794091E-3</v>
      </c>
    </row>
    <row r="2969" spans="1:3" x14ac:dyDescent="0.2">
      <c r="A2969" s="18">
        <v>44603</v>
      </c>
      <c r="B2969" s="41">
        <v>3.3643999999999998</v>
      </c>
      <c r="C2969" s="134">
        <f t="shared" si="46"/>
        <v>1.5181734289881899E-3</v>
      </c>
    </row>
    <row r="2970" spans="1:3" x14ac:dyDescent="0.2">
      <c r="A2970" s="18">
        <v>44606</v>
      </c>
      <c r="B2970" s="41">
        <v>3.4095</v>
      </c>
      <c r="C2970" s="134">
        <f t="shared" si="46"/>
        <v>1.3405064796100374E-2</v>
      </c>
    </row>
    <row r="2971" spans="1:3" x14ac:dyDescent="0.2">
      <c r="A2971" s="18">
        <v>44607</v>
      </c>
      <c r="B2971" s="41">
        <v>3.4342999999999999</v>
      </c>
      <c r="C2971" s="134">
        <f t="shared" si="46"/>
        <v>7.273793811409357E-3</v>
      </c>
    </row>
    <row r="2972" spans="1:3" x14ac:dyDescent="0.2">
      <c r="A2972" s="18">
        <v>44608</v>
      </c>
      <c r="B2972" s="41">
        <v>3.4588999999999999</v>
      </c>
      <c r="C2972" s="134">
        <f t="shared" si="46"/>
        <v>7.1630317677546795E-3</v>
      </c>
    </row>
    <row r="2973" spans="1:3" x14ac:dyDescent="0.2">
      <c r="A2973" s="18">
        <v>44609</v>
      </c>
      <c r="B2973" s="41">
        <v>3.4636999999999998</v>
      </c>
      <c r="C2973" s="134">
        <f t="shared" si="46"/>
        <v>1.3877244210587225E-3</v>
      </c>
    </row>
    <row r="2974" spans="1:3" x14ac:dyDescent="0.2">
      <c r="A2974" s="18">
        <v>44610</v>
      </c>
      <c r="B2974" s="41">
        <v>3.4729000000000001</v>
      </c>
      <c r="C2974" s="134">
        <f t="shared" si="46"/>
        <v>2.6561191789127303E-3</v>
      </c>
    </row>
    <row r="2975" spans="1:3" x14ac:dyDescent="0.2">
      <c r="A2975" s="18">
        <v>44613</v>
      </c>
      <c r="B2975" s="41">
        <v>3.4733000000000001</v>
      </c>
      <c r="C2975" s="134">
        <f t="shared" si="46"/>
        <v>1.1517751734868575E-4</v>
      </c>
    </row>
    <row r="2976" spans="1:3" x14ac:dyDescent="0.2">
      <c r="A2976" s="18">
        <v>44614</v>
      </c>
      <c r="B2976" s="41">
        <v>3.4887000000000001</v>
      </c>
      <c r="C2976" s="134">
        <f t="shared" si="46"/>
        <v>4.4338237411107873E-3</v>
      </c>
    </row>
    <row r="2977" spans="1:3" x14ac:dyDescent="0.2">
      <c r="A2977" s="18">
        <v>44615</v>
      </c>
      <c r="B2977" s="41">
        <v>3.4954999999999998</v>
      </c>
      <c r="C2977" s="134">
        <f t="shared" si="46"/>
        <v>1.9491501132224975E-3</v>
      </c>
    </row>
    <row r="2978" spans="1:3" x14ac:dyDescent="0.2">
      <c r="A2978" s="18">
        <v>44616</v>
      </c>
      <c r="B2978" s="41">
        <v>3.5137</v>
      </c>
      <c r="C2978" s="134">
        <f t="shared" si="46"/>
        <v>5.2066943212702999E-3</v>
      </c>
    </row>
    <row r="2979" spans="1:3" x14ac:dyDescent="0.2">
      <c r="A2979" s="18">
        <v>44617</v>
      </c>
      <c r="B2979" s="41">
        <v>3.5066999999999999</v>
      </c>
      <c r="C2979" s="134">
        <f t="shared" si="46"/>
        <v>-1.9922019523579415E-3</v>
      </c>
    </row>
    <row r="2980" spans="1:3" x14ac:dyDescent="0.2">
      <c r="A2980" s="18">
        <v>44622</v>
      </c>
      <c r="B2980" s="41">
        <v>3.472</v>
      </c>
      <c r="C2980" s="134">
        <f t="shared" si="46"/>
        <v>-9.895343200159723E-3</v>
      </c>
    </row>
    <row r="2981" spans="1:3" x14ac:dyDescent="0.2">
      <c r="A2981" s="18">
        <v>44623</v>
      </c>
      <c r="B2981" s="41">
        <v>3.4952000000000001</v>
      </c>
      <c r="C2981" s="134">
        <f t="shared" si="46"/>
        <v>6.6820276497696618E-3</v>
      </c>
    </row>
    <row r="2982" spans="1:3" x14ac:dyDescent="0.2">
      <c r="A2982" s="18">
        <v>44624</v>
      </c>
      <c r="B2982" s="41">
        <v>3.5316999999999998</v>
      </c>
      <c r="C2982" s="134">
        <f t="shared" si="46"/>
        <v>1.0442893110551577E-2</v>
      </c>
    </row>
    <row r="2983" spans="1:3" x14ac:dyDescent="0.2">
      <c r="A2983" s="18">
        <v>44627</v>
      </c>
      <c r="B2983" s="41">
        <v>3.5657999999999999</v>
      </c>
      <c r="C2983" s="134">
        <f t="shared" si="46"/>
        <v>9.6554067446272818E-3</v>
      </c>
    </row>
    <row r="2984" spans="1:3" x14ac:dyDescent="0.2">
      <c r="A2984" s="18">
        <v>44628</v>
      </c>
      <c r="B2984" s="41">
        <v>3.5924</v>
      </c>
      <c r="C2984" s="134">
        <f t="shared" si="46"/>
        <v>7.4597565763643292E-3</v>
      </c>
    </row>
    <row r="2985" spans="1:3" x14ac:dyDescent="0.2">
      <c r="A2985" s="18">
        <v>44629</v>
      </c>
      <c r="B2985" s="41">
        <v>3.6190000000000002</v>
      </c>
      <c r="C2985" s="134">
        <f t="shared" si="46"/>
        <v>7.4045206547155296E-3</v>
      </c>
    </row>
    <row r="2986" spans="1:3" x14ac:dyDescent="0.2">
      <c r="A2986" s="18">
        <v>44630</v>
      </c>
      <c r="B2986" s="41">
        <v>3.6533000000000002</v>
      </c>
      <c r="C2986" s="134">
        <f t="shared" si="46"/>
        <v>9.4777562862669029E-3</v>
      </c>
    </row>
    <row r="2987" spans="1:3" x14ac:dyDescent="0.2">
      <c r="A2987" s="18">
        <v>44631</v>
      </c>
      <c r="B2987" s="41">
        <v>3.673</v>
      </c>
      <c r="C2987" s="134">
        <f t="shared" si="46"/>
        <v>5.3923849670161061E-3</v>
      </c>
    </row>
    <row r="2988" spans="1:3" x14ac:dyDescent="0.2">
      <c r="A2988" s="18">
        <v>44634</v>
      </c>
      <c r="B2988" s="41">
        <v>3.7313999999999998</v>
      </c>
      <c r="C2988" s="134">
        <f t="shared" si="46"/>
        <v>1.5899809420092614E-2</v>
      </c>
    </row>
    <row r="2989" spans="1:3" x14ac:dyDescent="0.2">
      <c r="A2989" s="18">
        <v>44635</v>
      </c>
      <c r="B2989" s="41">
        <v>3.7345999999999999</v>
      </c>
      <c r="C2989" s="134">
        <f t="shared" si="46"/>
        <v>8.5758696467808093E-4</v>
      </c>
    </row>
    <row r="2990" spans="1:3" x14ac:dyDescent="0.2">
      <c r="A2990" s="18">
        <v>44636</v>
      </c>
      <c r="B2990" s="41">
        <v>3.8012000000000001</v>
      </c>
      <c r="C2990" s="134">
        <f t="shared" si="46"/>
        <v>1.7833235152359128E-2</v>
      </c>
    </row>
    <row r="2991" spans="1:3" x14ac:dyDescent="0.2">
      <c r="A2991" s="18">
        <v>44637</v>
      </c>
      <c r="B2991" s="41">
        <v>3.8746</v>
      </c>
      <c r="C2991" s="134">
        <f t="shared" si="46"/>
        <v>1.930969167631269E-2</v>
      </c>
    </row>
    <row r="2992" spans="1:3" x14ac:dyDescent="0.2">
      <c r="A2992" s="18">
        <v>44638</v>
      </c>
      <c r="B2992" s="41">
        <v>3.879</v>
      </c>
      <c r="C2992" s="134">
        <f t="shared" si="46"/>
        <v>1.1356010943064376E-3</v>
      </c>
    </row>
    <row r="2993" spans="1:3" x14ac:dyDescent="0.2">
      <c r="A2993" s="18">
        <v>44641</v>
      </c>
      <c r="B2993" s="41">
        <v>3.9255</v>
      </c>
      <c r="C2993" s="134">
        <f t="shared" si="46"/>
        <v>1.1987625676720848E-2</v>
      </c>
    </row>
    <row r="2994" spans="1:3" x14ac:dyDescent="0.2">
      <c r="A2994" s="18">
        <v>44642</v>
      </c>
      <c r="B2994" s="41">
        <v>3.9405999999999999</v>
      </c>
      <c r="C2994" s="134">
        <f t="shared" si="46"/>
        <v>3.8466437396509345E-3</v>
      </c>
    </row>
    <row r="2995" spans="1:3" x14ac:dyDescent="0.2">
      <c r="A2995" s="18">
        <v>44643</v>
      </c>
      <c r="B2995" s="41">
        <v>3.9557000000000002</v>
      </c>
      <c r="C2995" s="134">
        <f t="shared" si="46"/>
        <v>3.8319037709995118E-3</v>
      </c>
    </row>
    <row r="2996" spans="1:3" x14ac:dyDescent="0.2">
      <c r="A2996" s="18">
        <v>44644</v>
      </c>
      <c r="B2996" s="41">
        <v>4.0269000000000004</v>
      </c>
      <c r="C2996" s="134">
        <f t="shared" si="46"/>
        <v>1.7999342720631084E-2</v>
      </c>
    </row>
    <row r="2997" spans="1:3" x14ac:dyDescent="0.2">
      <c r="A2997" s="18">
        <v>44645</v>
      </c>
      <c r="B2997" s="41">
        <v>3.9946999999999999</v>
      </c>
      <c r="C2997" s="134">
        <f t="shared" si="46"/>
        <v>-7.9962253842907893E-3</v>
      </c>
    </row>
    <row r="2998" spans="1:3" x14ac:dyDescent="0.2">
      <c r="A2998" s="18">
        <v>44648</v>
      </c>
      <c r="B2998" s="41">
        <v>4.0034999999999998</v>
      </c>
      <c r="C2998" s="134">
        <f t="shared" si="46"/>
        <v>2.2029188674994593E-3</v>
      </c>
    </row>
    <row r="2999" spans="1:3" x14ac:dyDescent="0.2">
      <c r="A2999" s="18">
        <v>44649</v>
      </c>
      <c r="B2999" s="41">
        <v>4.0462999999999996</v>
      </c>
      <c r="C2999" s="134">
        <f t="shared" si="46"/>
        <v>1.0690645685025535E-2</v>
      </c>
    </row>
    <row r="3000" spans="1:3" x14ac:dyDescent="0.2">
      <c r="A3000" s="18">
        <v>44650</v>
      </c>
      <c r="B3000" s="41">
        <v>4.0439999999999996</v>
      </c>
      <c r="C3000" s="134">
        <f t="shared" si="46"/>
        <v>-5.6842053233818746E-4</v>
      </c>
    </row>
    <row r="3001" spans="1:3" x14ac:dyDescent="0.2">
      <c r="A3001" s="18">
        <v>44651</v>
      </c>
      <c r="B3001" s="41">
        <v>4.0397999999999996</v>
      </c>
      <c r="C3001" s="134">
        <f t="shared" si="46"/>
        <v>-1.03857566765575E-3</v>
      </c>
    </row>
    <row r="3002" spans="1:3" x14ac:dyDescent="0.2">
      <c r="A3002" s="18">
        <v>44652</v>
      </c>
      <c r="B3002" s="41">
        <v>4.0358000000000001</v>
      </c>
      <c r="C3002" s="134">
        <f t="shared" si="46"/>
        <v>-9.9014802712993344E-4</v>
      </c>
    </row>
    <row r="3003" spans="1:3" x14ac:dyDescent="0.2">
      <c r="A3003" s="18">
        <v>44655</v>
      </c>
      <c r="B3003" s="41">
        <v>4.1226000000000003</v>
      </c>
      <c r="C3003" s="134">
        <f t="shared" si="46"/>
        <v>2.1507507805144099E-2</v>
      </c>
    </row>
    <row r="3004" spans="1:3" x14ac:dyDescent="0.2">
      <c r="A3004" s="18">
        <v>44656</v>
      </c>
      <c r="B3004" s="41">
        <v>4.2435999999999998</v>
      </c>
      <c r="C3004" s="134">
        <f t="shared" si="46"/>
        <v>2.9350409935477551E-2</v>
      </c>
    </row>
    <row r="3005" spans="1:3" x14ac:dyDescent="0.2">
      <c r="A3005" s="18">
        <v>44657</v>
      </c>
      <c r="B3005" s="41">
        <v>4.3380000000000001</v>
      </c>
      <c r="C3005" s="134">
        <f t="shared" si="46"/>
        <v>2.2245263455556774E-2</v>
      </c>
    </row>
    <row r="3006" spans="1:3" x14ac:dyDescent="0.2">
      <c r="A3006" s="18">
        <v>44658</v>
      </c>
      <c r="B3006" s="41">
        <v>4.3480999999999996</v>
      </c>
      <c r="C3006" s="134">
        <f t="shared" si="46"/>
        <v>2.3282618718303283E-3</v>
      </c>
    </row>
    <row r="3007" spans="1:3" x14ac:dyDescent="0.2">
      <c r="A3007" s="18">
        <v>44659</v>
      </c>
      <c r="B3007" s="41">
        <v>4.3208000000000002</v>
      </c>
      <c r="C3007" s="134">
        <f t="shared" si="46"/>
        <v>-6.2786044479196113E-3</v>
      </c>
    </row>
    <row r="3008" spans="1:3" x14ac:dyDescent="0.2">
      <c r="A3008" s="18">
        <v>44662</v>
      </c>
      <c r="B3008" s="41">
        <v>4.3053999999999997</v>
      </c>
      <c r="C3008" s="134">
        <f t="shared" si="46"/>
        <v>-3.5641547861507972E-3</v>
      </c>
    </row>
    <row r="3009" spans="1:5" x14ac:dyDescent="0.2">
      <c r="A3009" s="18">
        <v>44663</v>
      </c>
      <c r="B3009" s="41">
        <v>4.3007</v>
      </c>
      <c r="C3009" s="134">
        <f t="shared" si="46"/>
        <v>-1.09165234356845E-3</v>
      </c>
    </row>
    <row r="3010" spans="1:5" x14ac:dyDescent="0.2">
      <c r="A3010" s="18">
        <v>44664</v>
      </c>
      <c r="B3010" s="41">
        <v>4.3113999999999999</v>
      </c>
      <c r="C3010" s="134">
        <f t="shared" si="46"/>
        <v>2.4879670751272176E-3</v>
      </c>
    </row>
    <row r="3011" spans="1:5" ht="12.75" x14ac:dyDescent="0.2">
      <c r="A3011" s="18">
        <v>44665</v>
      </c>
      <c r="B3011" s="41">
        <v>4.2973999999999997</v>
      </c>
      <c r="C3011" s="134">
        <f t="shared" si="46"/>
        <v>-3.2472050841954037E-3</v>
      </c>
      <c r="E3011" s="32"/>
    </row>
    <row r="3012" spans="1:5" x14ac:dyDescent="0.2">
      <c r="A3012" s="18">
        <v>44669</v>
      </c>
      <c r="B3012" s="41">
        <v>4.3971</v>
      </c>
      <c r="C3012" s="134">
        <f t="shared" si="46"/>
        <v>2.320007446362915E-2</v>
      </c>
    </row>
    <row r="3013" spans="1:5" x14ac:dyDescent="0.2">
      <c r="A3013" s="18">
        <v>44670</v>
      </c>
      <c r="B3013" s="41">
        <v>4.37</v>
      </c>
      <c r="C3013" s="134">
        <f t="shared" si="46"/>
        <v>-6.1631529871960522E-3</v>
      </c>
    </row>
    <row r="3014" spans="1:5" x14ac:dyDescent="0.2">
      <c r="A3014" s="18">
        <v>44671</v>
      </c>
      <c r="B3014" s="41">
        <v>4.3954000000000004</v>
      </c>
      <c r="C3014" s="134">
        <f t="shared" si="46"/>
        <v>5.8123569794050756E-3</v>
      </c>
    </row>
    <row r="3015" spans="1:5" x14ac:dyDescent="0.2">
      <c r="A3015" s="18">
        <v>44673</v>
      </c>
      <c r="B3015" s="41">
        <v>4.3814000000000002</v>
      </c>
      <c r="C3015" s="134">
        <f t="shared" ref="C3015:C3078" si="47">B3015/B3014 - 1</f>
        <v>-3.1851481093871925E-3</v>
      </c>
    </row>
    <row r="3016" spans="1:5" x14ac:dyDescent="0.2">
      <c r="A3016" s="18">
        <v>44676</v>
      </c>
      <c r="B3016" s="41">
        <v>4.3728999999999996</v>
      </c>
      <c r="C3016" s="134">
        <f t="shared" si="47"/>
        <v>-1.9400191719542992E-3</v>
      </c>
    </row>
    <row r="3017" spans="1:5" x14ac:dyDescent="0.2">
      <c r="A3017" s="18">
        <v>44677</v>
      </c>
      <c r="B3017" s="41">
        <v>4.3743999999999996</v>
      </c>
      <c r="C3017" s="134">
        <f t="shared" si="47"/>
        <v>3.430217933180213E-4</v>
      </c>
    </row>
    <row r="3018" spans="1:5" x14ac:dyDescent="0.2">
      <c r="A3018" s="18">
        <v>44678</v>
      </c>
      <c r="B3018" s="41">
        <v>4.3395999999999999</v>
      </c>
      <c r="C3018" s="134">
        <f t="shared" si="47"/>
        <v>-7.9553767373811146E-3</v>
      </c>
    </row>
    <row r="3019" spans="1:5" x14ac:dyDescent="0.2">
      <c r="A3019" s="18">
        <v>44679</v>
      </c>
      <c r="B3019" s="41">
        <v>4.3449999999999998</v>
      </c>
      <c r="C3019" s="134">
        <f t="shared" si="47"/>
        <v>1.2443543183702221E-3</v>
      </c>
    </row>
    <row r="3020" spans="1:5" x14ac:dyDescent="0.2">
      <c r="A3020" s="18">
        <v>44680</v>
      </c>
      <c r="B3020" s="41">
        <v>4.3422999999999998</v>
      </c>
      <c r="C3020" s="134">
        <f t="shared" si="47"/>
        <v>-6.2140391254317251E-4</v>
      </c>
    </row>
    <row r="3021" spans="1:5" x14ac:dyDescent="0.2">
      <c r="A3021" s="18">
        <v>44683</v>
      </c>
      <c r="B3021" s="41">
        <v>4.3418000000000001</v>
      </c>
      <c r="C3021" s="134">
        <f t="shared" si="47"/>
        <v>-1.1514635101206316E-4</v>
      </c>
    </row>
    <row r="3022" spans="1:5" x14ac:dyDescent="0.2">
      <c r="A3022" s="18">
        <v>44684</v>
      </c>
      <c r="B3022" s="41">
        <v>4.3292999999999999</v>
      </c>
      <c r="C3022" s="134">
        <f t="shared" si="47"/>
        <v>-2.8789902805288481E-3</v>
      </c>
    </row>
    <row r="3023" spans="1:5" x14ac:dyDescent="0.2">
      <c r="A3023" s="18">
        <v>44685</v>
      </c>
      <c r="B3023" s="41">
        <v>4.3277000000000001</v>
      </c>
      <c r="C3023" s="134">
        <f t="shared" si="47"/>
        <v>-3.6957475804400008E-4</v>
      </c>
    </row>
    <row r="3024" spans="1:5" x14ac:dyDescent="0.2">
      <c r="A3024" s="18">
        <v>44686</v>
      </c>
      <c r="B3024" s="41">
        <v>4.3437999999999999</v>
      </c>
      <c r="C3024" s="134">
        <f t="shared" si="47"/>
        <v>3.7202209025579691E-3</v>
      </c>
    </row>
    <row r="3025" spans="1:3" x14ac:dyDescent="0.2">
      <c r="A3025" s="18">
        <v>44687</v>
      </c>
      <c r="B3025" s="41">
        <v>4.3464</v>
      </c>
      <c r="C3025" s="134">
        <f t="shared" si="47"/>
        <v>5.9855426124588718E-4</v>
      </c>
    </row>
    <row r="3026" spans="1:3" x14ac:dyDescent="0.2">
      <c r="A3026" s="18">
        <v>44690</v>
      </c>
      <c r="B3026" s="41">
        <v>4.3452999999999999</v>
      </c>
      <c r="C3026" s="134">
        <f t="shared" si="47"/>
        <v>-2.5308301122772825E-4</v>
      </c>
    </row>
    <row r="3027" spans="1:3" x14ac:dyDescent="0.2">
      <c r="A3027" s="18">
        <v>44691</v>
      </c>
      <c r="B3027" s="41">
        <v>4.3452999999999999</v>
      </c>
      <c r="C3027" s="134">
        <f t="shared" si="47"/>
        <v>0</v>
      </c>
    </row>
    <row r="3028" spans="1:3" x14ac:dyDescent="0.2">
      <c r="A3028" s="18">
        <v>44692</v>
      </c>
      <c r="B3028" s="41">
        <v>4.3498999999999999</v>
      </c>
      <c r="C3028" s="134">
        <f t="shared" si="47"/>
        <v>1.0586150553471008E-3</v>
      </c>
    </row>
    <row r="3029" spans="1:3" x14ac:dyDescent="0.2">
      <c r="A3029" s="18">
        <v>44693</v>
      </c>
      <c r="B3029" s="41">
        <v>4.3958000000000004</v>
      </c>
      <c r="C3029" s="134">
        <f t="shared" si="47"/>
        <v>1.0551966711878524E-2</v>
      </c>
    </row>
    <row r="3030" spans="1:3" x14ac:dyDescent="0.2">
      <c r="A3030" s="18">
        <v>44694</v>
      </c>
      <c r="B3030" s="41">
        <v>4.4070999999999998</v>
      </c>
      <c r="C3030" s="134">
        <f t="shared" si="47"/>
        <v>2.5706356067154434E-3</v>
      </c>
    </row>
    <row r="3031" spans="1:3" x14ac:dyDescent="0.2">
      <c r="A3031" s="18">
        <v>44697</v>
      </c>
      <c r="B3031" s="41">
        <v>4.4322999999999997</v>
      </c>
      <c r="C3031" s="134">
        <f t="shared" si="47"/>
        <v>5.7180458805110579E-3</v>
      </c>
    </row>
    <row r="3032" spans="1:3" x14ac:dyDescent="0.2">
      <c r="A3032" s="18">
        <v>44698</v>
      </c>
      <c r="B3032" s="41">
        <v>4.4371999999999998</v>
      </c>
      <c r="C3032" s="134">
        <f t="shared" si="47"/>
        <v>1.1055208356836044E-3</v>
      </c>
    </row>
    <row r="3033" spans="1:3" x14ac:dyDescent="0.2">
      <c r="A3033" s="18">
        <v>44699</v>
      </c>
      <c r="B3033" s="41">
        <v>4.4469000000000003</v>
      </c>
      <c r="C3033" s="134">
        <f t="shared" si="47"/>
        <v>2.1860632831516291E-3</v>
      </c>
    </row>
    <row r="3034" spans="1:3" x14ac:dyDescent="0.2">
      <c r="A3034" s="18">
        <v>44700</v>
      </c>
      <c r="B3034" s="41">
        <v>4.4526000000000003</v>
      </c>
      <c r="C3034" s="134">
        <f t="shared" si="47"/>
        <v>1.2817918100249681E-3</v>
      </c>
    </row>
    <row r="3035" spans="1:3" x14ac:dyDescent="0.2">
      <c r="A3035" s="18">
        <v>44701</v>
      </c>
      <c r="B3035" s="41">
        <v>4.4531000000000001</v>
      </c>
      <c r="C3035" s="134">
        <f t="shared" si="47"/>
        <v>1.1229394061884612E-4</v>
      </c>
    </row>
    <row r="3036" spans="1:3" x14ac:dyDescent="0.2">
      <c r="A3036" s="18">
        <v>44704</v>
      </c>
      <c r="B3036" s="41">
        <v>4.4557000000000002</v>
      </c>
      <c r="C3036" s="134">
        <f t="shared" si="47"/>
        <v>5.8386292694989628E-4</v>
      </c>
    </row>
    <row r="3037" spans="1:3" x14ac:dyDescent="0.2">
      <c r="A3037" s="18">
        <v>44705</v>
      </c>
      <c r="B3037" s="41">
        <v>4.516</v>
      </c>
      <c r="C3037" s="134">
        <f t="shared" si="47"/>
        <v>1.3533227102363155E-2</v>
      </c>
    </row>
    <row r="3038" spans="1:3" x14ac:dyDescent="0.2">
      <c r="A3038" s="18">
        <v>44706</v>
      </c>
      <c r="B3038" s="41">
        <v>4.5361000000000002</v>
      </c>
      <c r="C3038" s="134">
        <f t="shared" si="47"/>
        <v>4.4508414526129858E-3</v>
      </c>
    </row>
    <row r="3039" spans="1:3" x14ac:dyDescent="0.2">
      <c r="A3039" s="18">
        <v>44707</v>
      </c>
      <c r="B3039" s="41">
        <v>4.5494000000000003</v>
      </c>
      <c r="C3039" s="134">
        <f t="shared" si="47"/>
        <v>2.9320341262317751E-3</v>
      </c>
    </row>
    <row r="3040" spans="1:3" x14ac:dyDescent="0.2">
      <c r="A3040" s="18">
        <v>44708</v>
      </c>
      <c r="B3040" s="41">
        <v>4.5614999999999997</v>
      </c>
      <c r="C3040" s="134">
        <f t="shared" si="47"/>
        <v>2.6596913878751405E-3</v>
      </c>
    </row>
    <row r="3041" spans="1:3" x14ac:dyDescent="0.2">
      <c r="A3041" s="18">
        <v>44711</v>
      </c>
      <c r="B3041" s="41">
        <v>4.5575000000000001</v>
      </c>
      <c r="C3041" s="134">
        <f t="shared" si="47"/>
        <v>-8.7690452701949528E-4</v>
      </c>
    </row>
    <row r="3042" spans="1:3" x14ac:dyDescent="0.2">
      <c r="A3042" s="18">
        <v>44712</v>
      </c>
      <c r="B3042" s="41">
        <v>4.5983999999999998</v>
      </c>
      <c r="C3042" s="134">
        <f t="shared" si="47"/>
        <v>8.9742183214480686E-3</v>
      </c>
    </row>
    <row r="3043" spans="1:3" x14ac:dyDescent="0.2">
      <c r="A3043" s="18">
        <v>44713</v>
      </c>
      <c r="B3043" s="41">
        <v>4.6158000000000001</v>
      </c>
      <c r="C3043" s="134">
        <f t="shared" si="47"/>
        <v>3.7839248434239359E-3</v>
      </c>
    </row>
    <row r="3044" spans="1:3" x14ac:dyDescent="0.2">
      <c r="A3044" s="18">
        <v>44714</v>
      </c>
      <c r="B3044" s="41">
        <v>4.6501999999999999</v>
      </c>
      <c r="C3044" s="134">
        <f t="shared" si="47"/>
        <v>7.4526625936999213E-3</v>
      </c>
    </row>
    <row r="3045" spans="1:3" x14ac:dyDescent="0.2">
      <c r="A3045" s="18">
        <v>44715</v>
      </c>
      <c r="B3045" s="41">
        <v>4.6778000000000004</v>
      </c>
      <c r="C3045" s="134">
        <f t="shared" si="47"/>
        <v>5.9352285923186532E-3</v>
      </c>
    </row>
    <row r="3046" spans="1:3" x14ac:dyDescent="0.2">
      <c r="A3046" s="18">
        <v>44718</v>
      </c>
      <c r="B3046" s="41">
        <v>4.7192999999999996</v>
      </c>
      <c r="C3046" s="134">
        <f t="shared" si="47"/>
        <v>8.8716918209412743E-3</v>
      </c>
    </row>
    <row r="3047" spans="1:3" x14ac:dyDescent="0.2">
      <c r="A3047" s="18">
        <v>44719</v>
      </c>
      <c r="B3047" s="41">
        <v>4.7779999999999996</v>
      </c>
      <c r="C3047" s="134">
        <f t="shared" si="47"/>
        <v>1.2438285338927324E-2</v>
      </c>
    </row>
    <row r="3048" spans="1:3" x14ac:dyDescent="0.2">
      <c r="A3048" s="18">
        <v>44720</v>
      </c>
      <c r="B3048" s="41">
        <v>4.8</v>
      </c>
      <c r="C3048" s="134">
        <f t="shared" si="47"/>
        <v>4.6044370029301174E-3</v>
      </c>
    </row>
    <row r="3049" spans="1:3" x14ac:dyDescent="0.2">
      <c r="A3049" s="18">
        <v>44721</v>
      </c>
      <c r="B3049" s="41">
        <v>4.8693</v>
      </c>
      <c r="C3049" s="134">
        <f t="shared" si="47"/>
        <v>1.4437500000000103E-2</v>
      </c>
    </row>
    <row r="3050" spans="1:3" x14ac:dyDescent="0.2">
      <c r="A3050" s="18">
        <v>44722</v>
      </c>
      <c r="B3050" s="41">
        <v>4.9676999999999998</v>
      </c>
      <c r="C3050" s="134">
        <f t="shared" si="47"/>
        <v>2.0208243484689747E-2</v>
      </c>
    </row>
    <row r="3051" spans="1:3" x14ac:dyDescent="0.2">
      <c r="A3051" s="18">
        <v>44725</v>
      </c>
      <c r="B3051" s="41">
        <v>5.0275999999999996</v>
      </c>
      <c r="C3051" s="134">
        <f t="shared" si="47"/>
        <v>1.2057893995208957E-2</v>
      </c>
    </row>
    <row r="3052" spans="1:3" x14ac:dyDescent="0.2">
      <c r="A3052" s="18">
        <v>44726</v>
      </c>
      <c r="B3052" s="41">
        <v>5.0918999999999999</v>
      </c>
      <c r="C3052" s="134">
        <f t="shared" si="47"/>
        <v>1.2789402498210034E-2</v>
      </c>
    </row>
    <row r="3053" spans="1:3" x14ac:dyDescent="0.2">
      <c r="A3053" s="18">
        <v>44727</v>
      </c>
      <c r="B3053" s="41">
        <v>5.0846</v>
      </c>
      <c r="C3053" s="134">
        <f t="shared" si="47"/>
        <v>-1.4336495217894818E-3</v>
      </c>
    </row>
    <row r="3054" spans="1:3" x14ac:dyDescent="0.2">
      <c r="A3054" s="18">
        <v>44729</v>
      </c>
      <c r="B3054" s="41">
        <v>5.1498999999999997</v>
      </c>
      <c r="C3054" s="134">
        <f t="shared" si="47"/>
        <v>1.2842701490775932E-2</v>
      </c>
    </row>
    <row r="3055" spans="1:3" x14ac:dyDescent="0.2">
      <c r="A3055" s="18">
        <v>44732</v>
      </c>
      <c r="B3055" s="41">
        <v>5.1700999999999997</v>
      </c>
      <c r="C3055" s="134">
        <f t="shared" si="47"/>
        <v>3.9224062603158139E-3</v>
      </c>
    </row>
    <row r="3056" spans="1:3" x14ac:dyDescent="0.2">
      <c r="A3056" s="18">
        <v>44733</v>
      </c>
      <c r="B3056" s="41">
        <v>5.4356</v>
      </c>
      <c r="C3056" s="134">
        <f t="shared" si="47"/>
        <v>5.1352971896095001E-2</v>
      </c>
    </row>
    <row r="3057" spans="1:3" x14ac:dyDescent="0.2">
      <c r="A3057" s="18">
        <v>44734</v>
      </c>
      <c r="B3057" s="41">
        <v>5.4405000000000001</v>
      </c>
      <c r="C3057" s="134">
        <f t="shared" si="47"/>
        <v>9.0146441975136327E-4</v>
      </c>
    </row>
    <row r="3058" spans="1:3" x14ac:dyDescent="0.2">
      <c r="A3058" s="18">
        <v>44735</v>
      </c>
      <c r="B3058" s="41">
        <v>5.5079000000000002</v>
      </c>
      <c r="C3058" s="134">
        <f t="shared" si="47"/>
        <v>1.2388567227276992E-2</v>
      </c>
    </row>
    <row r="3059" spans="1:3" x14ac:dyDescent="0.2">
      <c r="A3059" s="18">
        <v>44736</v>
      </c>
      <c r="B3059" s="41">
        <v>5.7024999999999997</v>
      </c>
      <c r="C3059" s="134">
        <f t="shared" si="47"/>
        <v>3.5331069917754476E-2</v>
      </c>
    </row>
    <row r="3060" spans="1:3" x14ac:dyDescent="0.2">
      <c r="A3060" s="18">
        <v>44739</v>
      </c>
      <c r="B3060" s="41">
        <v>5.8773</v>
      </c>
      <c r="C3060" s="134">
        <f t="shared" si="47"/>
        <v>3.0653222270933922E-2</v>
      </c>
    </row>
    <row r="3061" spans="1:3" x14ac:dyDescent="0.2">
      <c r="A3061" s="18">
        <v>44740</v>
      </c>
      <c r="B3061" s="41">
        <v>5.9935999999999998</v>
      </c>
      <c r="C3061" s="134">
        <f t="shared" si="47"/>
        <v>1.9787997890187592E-2</v>
      </c>
    </row>
    <row r="3062" spans="1:3" x14ac:dyDescent="0.2">
      <c r="A3062" s="18">
        <v>44741</v>
      </c>
      <c r="B3062" s="41">
        <v>6.0170000000000003</v>
      </c>
      <c r="C3062" s="134">
        <f t="shared" si="47"/>
        <v>3.9041644420716448E-3</v>
      </c>
    </row>
    <row r="3063" spans="1:3" x14ac:dyDescent="0.2">
      <c r="A3063" s="18">
        <v>44742</v>
      </c>
      <c r="B3063" s="41">
        <v>6.0217000000000001</v>
      </c>
      <c r="C3063" s="134">
        <f t="shared" si="47"/>
        <v>7.8112015954778791E-4</v>
      </c>
    </row>
    <row r="3064" spans="1:3" x14ac:dyDescent="0.2">
      <c r="A3064" s="18">
        <v>44743</v>
      </c>
      <c r="B3064" s="41">
        <v>6.1878000000000002</v>
      </c>
      <c r="C3064" s="134">
        <f t="shared" si="47"/>
        <v>2.7583572745238039E-2</v>
      </c>
    </row>
    <row r="3065" spans="1:3" x14ac:dyDescent="0.2">
      <c r="A3065" s="18">
        <v>44746</v>
      </c>
      <c r="B3065" s="41">
        <v>6.2832999999999997</v>
      </c>
      <c r="C3065" s="134">
        <f t="shared" si="47"/>
        <v>1.5433595138821365E-2</v>
      </c>
    </row>
    <row r="3066" spans="1:3" x14ac:dyDescent="0.2">
      <c r="A3066" s="18">
        <v>44747</v>
      </c>
      <c r="B3066" s="41">
        <v>6.3647</v>
      </c>
      <c r="C3066" s="134">
        <f t="shared" si="47"/>
        <v>1.2954975888466391E-2</v>
      </c>
    </row>
    <row r="3067" spans="1:3" x14ac:dyDescent="0.2">
      <c r="A3067" s="18">
        <v>44748</v>
      </c>
      <c r="B3067" s="41">
        <v>6.3765000000000001</v>
      </c>
      <c r="C3067" s="134">
        <f t="shared" si="47"/>
        <v>1.8539758354674252E-3</v>
      </c>
    </row>
    <row r="3068" spans="1:3" x14ac:dyDescent="0.2">
      <c r="A3068" s="18">
        <v>44749</v>
      </c>
      <c r="B3068" s="41">
        <v>6.5027999999999997</v>
      </c>
      <c r="C3068" s="134">
        <f t="shared" si="47"/>
        <v>1.9807104210773918E-2</v>
      </c>
    </row>
    <row r="3069" spans="1:3" x14ac:dyDescent="0.2">
      <c r="A3069" s="18">
        <v>44750</v>
      </c>
      <c r="B3069" s="41">
        <v>6.4573</v>
      </c>
      <c r="C3069" s="134">
        <f t="shared" si="47"/>
        <v>-6.9969859137601897E-3</v>
      </c>
    </row>
    <row r="3070" spans="1:3" x14ac:dyDescent="0.2">
      <c r="A3070" s="18">
        <v>44753</v>
      </c>
      <c r="B3070" s="41">
        <v>6.4855</v>
      </c>
      <c r="C3070" s="134">
        <f t="shared" si="47"/>
        <v>4.3671503569604475E-3</v>
      </c>
    </row>
    <row r="3071" spans="1:3" x14ac:dyDescent="0.2">
      <c r="A3071" s="18">
        <v>44754</v>
      </c>
      <c r="B3071" s="41">
        <v>6.5777999999999999</v>
      </c>
      <c r="C3071" s="134">
        <f t="shared" si="47"/>
        <v>1.4231747744969603E-2</v>
      </c>
    </row>
    <row r="3072" spans="1:3" x14ac:dyDescent="0.2">
      <c r="A3072" s="18">
        <v>44755</v>
      </c>
      <c r="B3072" s="41">
        <v>6.6338999999999997</v>
      </c>
      <c r="C3072" s="134">
        <f t="shared" si="47"/>
        <v>8.5286874030829907E-3</v>
      </c>
    </row>
    <row r="3073" spans="1:3" x14ac:dyDescent="0.2">
      <c r="A3073" s="18">
        <v>44756</v>
      </c>
      <c r="B3073" s="41">
        <v>6.6788999999999996</v>
      </c>
      <c r="C3073" s="134">
        <f t="shared" si="47"/>
        <v>6.7833401166734753E-3</v>
      </c>
    </row>
    <row r="3074" spans="1:3" x14ac:dyDescent="0.2">
      <c r="A3074" s="18">
        <v>44757</v>
      </c>
      <c r="B3074" s="41">
        <v>6.6677999999999997</v>
      </c>
      <c r="C3074" s="134">
        <f t="shared" si="47"/>
        <v>-1.6619503211606768E-3</v>
      </c>
    </row>
    <row r="3075" spans="1:3" x14ac:dyDescent="0.2">
      <c r="A3075" s="18">
        <v>44760</v>
      </c>
      <c r="B3075" s="41">
        <v>6.6364000000000001</v>
      </c>
      <c r="C3075" s="134">
        <f t="shared" si="47"/>
        <v>-4.7091994360958234E-3</v>
      </c>
    </row>
    <row r="3076" spans="1:3" x14ac:dyDescent="0.2">
      <c r="A3076" s="18">
        <v>44761</v>
      </c>
      <c r="B3076" s="41">
        <v>6.6223999999999998</v>
      </c>
      <c r="C3076" s="134">
        <f t="shared" si="47"/>
        <v>-2.1095774817672108E-3</v>
      </c>
    </row>
    <row r="3077" spans="1:3" x14ac:dyDescent="0.2">
      <c r="A3077" s="18">
        <v>44762</v>
      </c>
      <c r="B3077" s="41">
        <v>6.5967000000000002</v>
      </c>
      <c r="C3077" s="134">
        <f t="shared" si="47"/>
        <v>-3.880768301522064E-3</v>
      </c>
    </row>
    <row r="3078" spans="1:3" x14ac:dyDescent="0.2">
      <c r="A3078" s="18">
        <v>44763</v>
      </c>
      <c r="B3078" s="41">
        <v>6.5273000000000003</v>
      </c>
      <c r="C3078" s="134">
        <f t="shared" si="47"/>
        <v>-1.0520411721012035E-2</v>
      </c>
    </row>
    <row r="3079" spans="1:3" x14ac:dyDescent="0.2">
      <c r="A3079" s="18">
        <v>44764</v>
      </c>
      <c r="B3079" s="41">
        <v>6.5012999999999996</v>
      </c>
      <c r="C3079" s="134">
        <f t="shared" ref="C3079:C3142" si="48">B3079/B3078 - 1</f>
        <v>-3.9832702648875395E-3</v>
      </c>
    </row>
    <row r="3080" spans="1:3" x14ac:dyDescent="0.2">
      <c r="A3080" s="18">
        <v>44767</v>
      </c>
      <c r="B3080" s="41">
        <v>6.5705</v>
      </c>
      <c r="C3080" s="134">
        <f t="shared" si="48"/>
        <v>1.0644025041145699E-2</v>
      </c>
    </row>
    <row r="3081" spans="1:3" x14ac:dyDescent="0.2">
      <c r="A3081" s="18">
        <v>44768</v>
      </c>
      <c r="B3081" s="41">
        <v>6.5220000000000002</v>
      </c>
      <c r="C3081" s="134">
        <f t="shared" si="48"/>
        <v>-7.3814778175176343E-3</v>
      </c>
    </row>
    <row r="3082" spans="1:3" x14ac:dyDescent="0.2">
      <c r="A3082" s="18">
        <v>44769</v>
      </c>
      <c r="B3082" s="41">
        <v>6.4922000000000004</v>
      </c>
      <c r="C3082" s="134">
        <f t="shared" si="48"/>
        <v>-4.5691505673106647E-3</v>
      </c>
    </row>
    <row r="3083" spans="1:3" x14ac:dyDescent="0.2">
      <c r="A3083" s="18">
        <v>44770</v>
      </c>
      <c r="B3083" s="41">
        <v>6.4394</v>
      </c>
      <c r="C3083" s="134">
        <f t="shared" si="48"/>
        <v>-8.1328363266689463E-3</v>
      </c>
    </row>
    <row r="3084" spans="1:3" x14ac:dyDescent="0.2">
      <c r="A3084" s="18">
        <v>44771</v>
      </c>
      <c r="B3084" s="41">
        <v>6.4286000000000003</v>
      </c>
      <c r="C3084" s="134">
        <f t="shared" si="48"/>
        <v>-1.6771748920706431E-3</v>
      </c>
    </row>
    <row r="3085" spans="1:3" x14ac:dyDescent="0.2">
      <c r="A3085" s="18">
        <v>44774</v>
      </c>
      <c r="B3085" s="41">
        <v>6.4339000000000004</v>
      </c>
      <c r="C3085" s="134">
        <f t="shared" si="48"/>
        <v>8.2444078026311374E-4</v>
      </c>
    </row>
    <row r="3086" spans="1:3" x14ac:dyDescent="0.2">
      <c r="A3086" s="18">
        <v>44775</v>
      </c>
      <c r="B3086" s="41">
        <v>6.3563000000000001</v>
      </c>
      <c r="C3086" s="134">
        <f t="shared" si="48"/>
        <v>-1.2061113787904754E-2</v>
      </c>
    </row>
    <row r="3087" spans="1:3" x14ac:dyDescent="0.2">
      <c r="A3087" s="18">
        <v>44776</v>
      </c>
      <c r="B3087" s="41">
        <v>6.2801999999999998</v>
      </c>
      <c r="C3087" s="134">
        <f t="shared" si="48"/>
        <v>-1.1972373865299035E-2</v>
      </c>
    </row>
    <row r="3088" spans="1:3" x14ac:dyDescent="0.2">
      <c r="A3088" s="18">
        <v>44777</v>
      </c>
      <c r="B3088" s="41">
        <v>6.2046000000000001</v>
      </c>
      <c r="C3088" s="134">
        <f t="shared" si="48"/>
        <v>-1.2037833190025715E-2</v>
      </c>
    </row>
    <row r="3089" spans="1:4" x14ac:dyDescent="0.2">
      <c r="A3089" s="18">
        <v>44778</v>
      </c>
      <c r="B3089" s="41">
        <v>6.1346999999999996</v>
      </c>
      <c r="C3089" s="134">
        <f t="shared" si="48"/>
        <v>-1.1265835025626281E-2</v>
      </c>
    </row>
    <row r="3090" spans="1:4" x14ac:dyDescent="0.2">
      <c r="A3090" s="18">
        <v>44781</v>
      </c>
      <c r="B3090" s="41">
        <v>5.9859999999999998</v>
      </c>
      <c r="C3090" s="134">
        <f t="shared" si="48"/>
        <v>-2.4239164099303934E-2</v>
      </c>
    </row>
    <row r="3091" spans="1:4" x14ac:dyDescent="0.2">
      <c r="A3091" s="18">
        <v>44782</v>
      </c>
      <c r="B3091" s="41">
        <v>5.8678999999999997</v>
      </c>
      <c r="C3091" s="134">
        <f t="shared" si="48"/>
        <v>-1.9729368526562041E-2</v>
      </c>
    </row>
    <row r="3092" spans="1:4" x14ac:dyDescent="0.2">
      <c r="A3092" s="18">
        <v>44783</v>
      </c>
      <c r="B3092" s="41">
        <v>5.7004000000000001</v>
      </c>
      <c r="C3092" s="134">
        <f t="shared" si="48"/>
        <v>-2.8545135397672006E-2</v>
      </c>
    </row>
    <row r="3093" spans="1:4" x14ac:dyDescent="0.2">
      <c r="A3093" s="18">
        <v>44784</v>
      </c>
      <c r="B3093" s="41">
        <v>5.6254</v>
      </c>
      <c r="C3093" s="134">
        <f t="shared" si="48"/>
        <v>-1.3156971440600684E-2</v>
      </c>
    </row>
    <row r="3094" spans="1:4" x14ac:dyDescent="0.2">
      <c r="A3094" s="18">
        <v>44785</v>
      </c>
      <c r="B3094" s="41">
        <v>5.5545</v>
      </c>
      <c r="C3094" s="134">
        <f t="shared" si="48"/>
        <v>-1.26035481921285E-2</v>
      </c>
    </row>
    <row r="3095" spans="1:4" x14ac:dyDescent="0.2">
      <c r="A3095" s="18">
        <v>44788</v>
      </c>
      <c r="B3095" s="41">
        <v>5.5213999999999999</v>
      </c>
      <c r="C3095" s="134">
        <f t="shared" si="48"/>
        <v>-5.9591322351246756E-3</v>
      </c>
    </row>
    <row r="3096" spans="1:4" x14ac:dyDescent="0.2">
      <c r="A3096" s="18">
        <v>44789</v>
      </c>
      <c r="B3096" s="41">
        <v>5.4100999999999999</v>
      </c>
      <c r="C3096" s="134">
        <f t="shared" si="48"/>
        <v>-2.0157930959539216E-2</v>
      </c>
    </row>
    <row r="3097" spans="1:4" x14ac:dyDescent="0.2">
      <c r="A3097" s="18">
        <v>44790</v>
      </c>
      <c r="B3097" s="41">
        <v>5.3251999999999997</v>
      </c>
      <c r="C3097" s="134">
        <f t="shared" si="48"/>
        <v>-1.5692870741760845E-2</v>
      </c>
    </row>
    <row r="3098" spans="1:4" x14ac:dyDescent="0.2">
      <c r="A3098" s="18">
        <v>44791</v>
      </c>
      <c r="B3098" s="41">
        <v>5.2209000000000003</v>
      </c>
      <c r="C3098" s="134">
        <f t="shared" si="48"/>
        <v>-1.9586118831217525E-2</v>
      </c>
    </row>
    <row r="3099" spans="1:4" x14ac:dyDescent="0.2">
      <c r="A3099" s="18">
        <v>44792</v>
      </c>
      <c r="B3099" s="41">
        <v>5.1475999999999997</v>
      </c>
      <c r="C3099" s="134">
        <f t="shared" si="48"/>
        <v>-1.4039724951636856E-2</v>
      </c>
    </row>
    <row r="3100" spans="1:4" x14ac:dyDescent="0.2">
      <c r="A3100" s="18">
        <v>44795</v>
      </c>
      <c r="B3100" s="41">
        <v>5.0974000000000004</v>
      </c>
      <c r="C3100" s="134">
        <f t="shared" si="48"/>
        <v>-9.7521174916465059E-3</v>
      </c>
    </row>
    <row r="3101" spans="1:4" x14ac:dyDescent="0.2">
      <c r="A3101" s="18">
        <v>44796</v>
      </c>
      <c r="B3101" s="41">
        <v>5.0282999999999998</v>
      </c>
      <c r="C3101" s="134">
        <f t="shared" si="48"/>
        <v>-1.3555930474359545E-2</v>
      </c>
      <c r="D3101" s="10">
        <f>B3101-B3084</f>
        <v>-1.4003000000000005</v>
      </c>
    </row>
    <row r="3102" spans="1:4" x14ac:dyDescent="0.2">
      <c r="A3102" s="18">
        <v>44797</v>
      </c>
      <c r="B3102" s="41">
        <v>5.0095000000000001</v>
      </c>
      <c r="C3102" s="134">
        <f t="shared" si="48"/>
        <v>-3.7388381759242417E-3</v>
      </c>
    </row>
    <row r="3103" spans="1:4" x14ac:dyDescent="0.2">
      <c r="A3103" s="18">
        <v>44798</v>
      </c>
      <c r="B3103" s="41">
        <v>4.9859999999999998</v>
      </c>
      <c r="C3103" s="134">
        <f t="shared" si="48"/>
        <v>-4.6910869348238959E-3</v>
      </c>
    </row>
    <row r="3104" spans="1:4" x14ac:dyDescent="0.2">
      <c r="A3104" s="18">
        <v>44799</v>
      </c>
      <c r="B3104" s="41">
        <v>4.9714999999999998</v>
      </c>
      <c r="C3104" s="134">
        <f t="shared" si="48"/>
        <v>-2.9081427998395304E-3</v>
      </c>
    </row>
    <row r="3105" spans="1:3" x14ac:dyDescent="0.2">
      <c r="A3105" s="18">
        <v>44802</v>
      </c>
      <c r="B3105" s="41">
        <v>4.8826000000000001</v>
      </c>
      <c r="C3105" s="134">
        <f t="shared" si="48"/>
        <v>-1.7881926983807639E-2</v>
      </c>
    </row>
    <row r="3106" spans="1:3" x14ac:dyDescent="0.2">
      <c r="A3106" s="18">
        <v>44803</v>
      </c>
      <c r="B3106" s="41">
        <v>4.8338000000000001</v>
      </c>
      <c r="C3106" s="134">
        <f t="shared" si="48"/>
        <v>-9.9946749682545688E-3</v>
      </c>
    </row>
    <row r="3107" spans="1:3" x14ac:dyDescent="0.2">
      <c r="A3107" s="18">
        <v>44804</v>
      </c>
      <c r="B3107" s="41">
        <v>4.6534000000000004</v>
      </c>
      <c r="C3107" s="134">
        <f t="shared" si="48"/>
        <v>-3.7320534569076025E-2</v>
      </c>
    </row>
    <row r="3108" spans="1:3" x14ac:dyDescent="0.2">
      <c r="A3108" s="18">
        <v>44805</v>
      </c>
      <c r="B3108" s="41">
        <v>4.7077999999999998</v>
      </c>
      <c r="C3108" s="134">
        <f t="shared" si="48"/>
        <v>1.1690376928697122E-2</v>
      </c>
    </row>
    <row r="3109" spans="1:3" x14ac:dyDescent="0.2">
      <c r="A3109" s="18">
        <v>44806</v>
      </c>
      <c r="B3109" s="41">
        <v>4.6763000000000003</v>
      </c>
      <c r="C3109" s="134">
        <f t="shared" si="48"/>
        <v>-6.6910234079611275E-3</v>
      </c>
    </row>
    <row r="3110" spans="1:3" x14ac:dyDescent="0.2">
      <c r="A3110" s="18">
        <v>44809</v>
      </c>
      <c r="B3110" s="41">
        <v>4.6117999999999997</v>
      </c>
      <c r="C3110" s="134">
        <f t="shared" si="48"/>
        <v>-1.3792955969463172E-2</v>
      </c>
    </row>
    <row r="3111" spans="1:3" x14ac:dyDescent="0.2">
      <c r="A3111" s="18">
        <v>44810</v>
      </c>
      <c r="B3111" s="41">
        <v>4.4516</v>
      </c>
      <c r="C3111" s="134">
        <f t="shared" si="48"/>
        <v>-3.4736979053731631E-2</v>
      </c>
    </row>
    <row r="3112" spans="1:3" x14ac:dyDescent="0.2">
      <c r="A3112" s="18">
        <v>44812</v>
      </c>
      <c r="B3112" s="41">
        <v>4.4288999999999996</v>
      </c>
      <c r="C3112" s="134">
        <f t="shared" si="48"/>
        <v>-5.0992901428700277E-3</v>
      </c>
    </row>
    <row r="3113" spans="1:3" x14ac:dyDescent="0.2">
      <c r="A3113" s="18">
        <v>44813</v>
      </c>
      <c r="B3113" s="41">
        <v>4.3573000000000004</v>
      </c>
      <c r="C3113" s="134">
        <f t="shared" si="48"/>
        <v>-1.6166542482331736E-2</v>
      </c>
    </row>
    <row r="3114" spans="1:3" x14ac:dyDescent="0.2">
      <c r="A3114" s="18">
        <v>44816</v>
      </c>
      <c r="B3114" s="41">
        <v>4.3415999999999997</v>
      </c>
      <c r="C3114" s="134">
        <f t="shared" si="48"/>
        <v>-3.6031487388981098E-3</v>
      </c>
    </row>
    <row r="3115" spans="1:3" x14ac:dyDescent="0.2">
      <c r="A3115" s="18">
        <v>44817</v>
      </c>
      <c r="B3115" s="41">
        <v>4.4097</v>
      </c>
      <c r="C3115" s="134">
        <f t="shared" si="48"/>
        <v>1.568546158098405E-2</v>
      </c>
    </row>
    <row r="3116" spans="1:3" x14ac:dyDescent="0.2">
      <c r="A3116" s="18">
        <v>44818</v>
      </c>
      <c r="B3116" s="41">
        <v>4.3997000000000002</v>
      </c>
      <c r="C3116" s="134">
        <f t="shared" si="48"/>
        <v>-2.2677279633535052E-3</v>
      </c>
    </row>
    <row r="3117" spans="1:3" x14ac:dyDescent="0.2">
      <c r="A3117" s="18">
        <v>44819</v>
      </c>
      <c r="B3117" s="41">
        <v>4.3971</v>
      </c>
      <c r="C3117" s="134">
        <f t="shared" si="48"/>
        <v>-5.9094938291248678E-4</v>
      </c>
    </row>
    <row r="3118" spans="1:3" x14ac:dyDescent="0.2">
      <c r="A3118" s="18">
        <v>44820</v>
      </c>
      <c r="B3118" s="41">
        <v>4.3891999999999998</v>
      </c>
      <c r="C3118" s="134">
        <f t="shared" si="48"/>
        <v>-1.7966386936845158E-3</v>
      </c>
    </row>
    <row r="3119" spans="1:3" x14ac:dyDescent="0.2">
      <c r="A3119" s="18">
        <v>44823</v>
      </c>
      <c r="B3119" s="41">
        <v>4.3929</v>
      </c>
      <c r="C3119" s="134">
        <f t="shared" si="48"/>
        <v>8.429782192655999E-4</v>
      </c>
    </row>
    <row r="3120" spans="1:3" x14ac:dyDescent="0.2">
      <c r="A3120" s="18">
        <v>44824</v>
      </c>
      <c r="B3120" s="41">
        <v>4.4108999999999998</v>
      </c>
      <c r="C3120" s="134">
        <f t="shared" si="48"/>
        <v>4.0975209997951012E-3</v>
      </c>
    </row>
    <row r="3121" spans="1:4" x14ac:dyDescent="0.2">
      <c r="A3121" s="18">
        <v>44825</v>
      </c>
      <c r="B3121" s="41">
        <v>4.4097999999999997</v>
      </c>
      <c r="C3121" s="134">
        <f t="shared" si="48"/>
        <v>-2.4938221224690693E-4</v>
      </c>
    </row>
    <row r="3122" spans="1:4" x14ac:dyDescent="0.2">
      <c r="A3122" s="18">
        <v>44826</v>
      </c>
      <c r="B3122" s="41">
        <v>4.4038000000000004</v>
      </c>
      <c r="C3122" s="134">
        <f t="shared" si="48"/>
        <v>-1.3606059231709988E-3</v>
      </c>
    </row>
    <row r="3123" spans="1:4" x14ac:dyDescent="0.2">
      <c r="A3123" s="18">
        <v>44827</v>
      </c>
      <c r="B3123" s="41">
        <v>4.4089</v>
      </c>
      <c r="C3123" s="134">
        <f t="shared" si="48"/>
        <v>1.1580907398154316E-3</v>
      </c>
      <c r="D3123" s="10">
        <f>B3123-3.1</f>
        <v>1.3089</v>
      </c>
    </row>
    <row r="3124" spans="1:4" x14ac:dyDescent="0.2">
      <c r="A3124" s="18">
        <v>44830</v>
      </c>
      <c r="B3124" s="41">
        <v>4.4089</v>
      </c>
      <c r="C3124" s="134">
        <f t="shared" si="48"/>
        <v>0</v>
      </c>
    </row>
    <row r="3125" spans="1:4" x14ac:dyDescent="0.2">
      <c r="A3125" s="18">
        <v>44831</v>
      </c>
      <c r="B3125" s="41">
        <v>4.3846999999999996</v>
      </c>
      <c r="C3125" s="134">
        <f t="shared" si="48"/>
        <v>-5.4888974574157645E-3</v>
      </c>
    </row>
    <row r="3126" spans="1:4" x14ac:dyDescent="0.2">
      <c r="A3126" s="18">
        <v>44832</v>
      </c>
      <c r="B3126" s="41">
        <v>4.4020999999999999</v>
      </c>
      <c r="C3126" s="134">
        <f t="shared" si="48"/>
        <v>3.968344470545393E-3</v>
      </c>
    </row>
    <row r="3127" spans="1:4" x14ac:dyDescent="0.2">
      <c r="A3127" s="18">
        <v>44833</v>
      </c>
      <c r="B3127" s="41">
        <v>4.3910999999999998</v>
      </c>
      <c r="C3127" s="134">
        <f t="shared" si="48"/>
        <v>-2.4988073873832839E-3</v>
      </c>
    </row>
    <row r="3128" spans="1:4" x14ac:dyDescent="0.2">
      <c r="A3128" s="18">
        <v>44834</v>
      </c>
      <c r="B3128" s="41">
        <v>4.3859000000000004</v>
      </c>
      <c r="C3128" s="134">
        <f t="shared" si="48"/>
        <v>-1.184213522807398E-3</v>
      </c>
    </row>
    <row r="3129" spans="1:4" x14ac:dyDescent="0.2">
      <c r="A3129" s="18">
        <v>44837</v>
      </c>
      <c r="B3129" s="41">
        <v>4.3859000000000004</v>
      </c>
      <c r="C3129" s="134">
        <f t="shared" si="48"/>
        <v>0</v>
      </c>
    </row>
    <row r="3130" spans="1:4" x14ac:dyDescent="0.2">
      <c r="A3130" s="18">
        <v>44838</v>
      </c>
      <c r="B3130" s="41">
        <v>4.3514999999999997</v>
      </c>
      <c r="C3130" s="134">
        <f t="shared" si="48"/>
        <v>-7.8433160810781333E-3</v>
      </c>
    </row>
    <row r="3131" spans="1:4" x14ac:dyDescent="0.2">
      <c r="A3131" s="18">
        <v>44839</v>
      </c>
      <c r="B3131" s="41">
        <v>4.3514999999999997</v>
      </c>
      <c r="C3131" s="134">
        <f t="shared" si="48"/>
        <v>0</v>
      </c>
    </row>
    <row r="3132" spans="1:4" x14ac:dyDescent="0.2">
      <c r="A3132" s="18">
        <v>44840</v>
      </c>
      <c r="B3132" s="41">
        <v>4.3411999999999997</v>
      </c>
      <c r="C3132" s="134">
        <f t="shared" si="48"/>
        <v>-2.366999885097143E-3</v>
      </c>
    </row>
    <row r="3133" spans="1:4" x14ac:dyDescent="0.2">
      <c r="A3133" s="18">
        <v>44841</v>
      </c>
      <c r="B3133" s="41">
        <v>4.3339999999999996</v>
      </c>
      <c r="C3133" s="134">
        <f t="shared" si="48"/>
        <v>-1.6585275960564472E-3</v>
      </c>
    </row>
    <row r="3134" spans="1:4" x14ac:dyDescent="0.2">
      <c r="A3134" s="18">
        <v>44844</v>
      </c>
      <c r="B3134" s="41">
        <v>4.3681000000000001</v>
      </c>
      <c r="C3134" s="134">
        <f t="shared" si="48"/>
        <v>7.8680203045686792E-3</v>
      </c>
    </row>
    <row r="3135" spans="1:4" x14ac:dyDescent="0.2">
      <c r="A3135" s="18">
        <v>44845</v>
      </c>
      <c r="B3135" s="41">
        <v>4.3632999999999997</v>
      </c>
      <c r="C3135" s="134">
        <f t="shared" si="48"/>
        <v>-1.0988759414849447E-3</v>
      </c>
    </row>
    <row r="3136" spans="1:4" x14ac:dyDescent="0.2">
      <c r="A3136" s="18">
        <v>44847</v>
      </c>
      <c r="B3136" s="41">
        <v>4.3632999999999997</v>
      </c>
      <c r="C3136" s="134">
        <f t="shared" si="48"/>
        <v>0</v>
      </c>
    </row>
    <row r="3137" spans="1:3" x14ac:dyDescent="0.2">
      <c r="A3137" s="18">
        <v>44848</v>
      </c>
      <c r="B3137" s="41">
        <v>4.3517999999999999</v>
      </c>
      <c r="C3137" s="134">
        <f t="shared" si="48"/>
        <v>-2.6356198290284905E-3</v>
      </c>
    </row>
    <row r="3138" spans="1:3" x14ac:dyDescent="0.2">
      <c r="A3138" s="18">
        <v>44851</v>
      </c>
      <c r="B3138" s="41">
        <v>4.3402000000000003</v>
      </c>
      <c r="C3138" s="134">
        <f t="shared" si="48"/>
        <v>-2.6655636748011968E-3</v>
      </c>
    </row>
    <row r="3139" spans="1:3" x14ac:dyDescent="0.2">
      <c r="A3139" s="18">
        <v>44852</v>
      </c>
      <c r="B3139" s="41">
        <v>4.3083999999999998</v>
      </c>
      <c r="C3139" s="134">
        <f t="shared" si="48"/>
        <v>-7.326851297175363E-3</v>
      </c>
    </row>
    <row r="3140" spans="1:3" x14ac:dyDescent="0.2">
      <c r="A3140" s="18">
        <v>44853</v>
      </c>
      <c r="B3140" s="41">
        <v>4.3113000000000001</v>
      </c>
      <c r="C3140" s="134">
        <f t="shared" si="48"/>
        <v>6.7310370439144229E-4</v>
      </c>
    </row>
    <row r="3141" spans="1:3" x14ac:dyDescent="0.2">
      <c r="A3141" s="18">
        <v>44854</v>
      </c>
      <c r="B3141" s="41">
        <v>4.3117999999999999</v>
      </c>
      <c r="C3141" s="134">
        <f t="shared" si="48"/>
        <v>1.159743000951341E-4</v>
      </c>
    </row>
    <row r="3142" spans="1:3" x14ac:dyDescent="0.2">
      <c r="A3142" s="18">
        <v>44855</v>
      </c>
      <c r="B3142" s="41">
        <v>4.3113000000000001</v>
      </c>
      <c r="C3142" s="134">
        <f t="shared" si="48"/>
        <v>-1.1596085161647007E-4</v>
      </c>
    </row>
    <row r="3143" spans="1:3" x14ac:dyDescent="0.2">
      <c r="A3143" s="18">
        <v>44858</v>
      </c>
      <c r="B3143" s="41">
        <v>4.3132000000000001</v>
      </c>
      <c r="C3143" s="134">
        <f t="shared" ref="C3143:C3206" si="49">B3143/B3142 - 1</f>
        <v>4.4070234036142075E-4</v>
      </c>
    </row>
    <row r="3144" spans="1:3" x14ac:dyDescent="0.2">
      <c r="A3144" s="18">
        <v>44859</v>
      </c>
      <c r="B3144" s="41">
        <v>4.3015999999999996</v>
      </c>
      <c r="C3144" s="134">
        <f t="shared" si="49"/>
        <v>-2.6894185291663764E-3</v>
      </c>
    </row>
    <row r="3145" spans="1:3" x14ac:dyDescent="0.2">
      <c r="A3145" s="18">
        <v>44860</v>
      </c>
      <c r="B3145" s="41">
        <v>4.2450999999999999</v>
      </c>
      <c r="C3145" s="134">
        <f t="shared" si="49"/>
        <v>-1.3134647572996094E-2</v>
      </c>
    </row>
    <row r="3146" spans="1:3" x14ac:dyDescent="0.2">
      <c r="A3146" s="18">
        <v>44861</v>
      </c>
      <c r="B3146" s="41">
        <v>4.2409999999999997</v>
      </c>
      <c r="C3146" s="134">
        <f t="shared" si="49"/>
        <v>-9.6581941532591919E-4</v>
      </c>
    </row>
    <row r="3147" spans="1:3" x14ac:dyDescent="0.2">
      <c r="A3147" s="18">
        <v>44862</v>
      </c>
      <c r="B3147" s="41">
        <v>4.2281000000000004</v>
      </c>
      <c r="C3147" s="134">
        <f t="shared" si="49"/>
        <v>-3.0417354397546115E-3</v>
      </c>
    </row>
    <row r="3148" spans="1:3" x14ac:dyDescent="0.2">
      <c r="A3148" s="18">
        <v>44865</v>
      </c>
      <c r="B3148" s="41">
        <v>4.2697000000000003</v>
      </c>
      <c r="C3148" s="134">
        <f t="shared" si="49"/>
        <v>9.8389347461034227E-3</v>
      </c>
    </row>
    <row r="3149" spans="1:3" x14ac:dyDescent="0.2">
      <c r="A3149" s="18">
        <v>44866</v>
      </c>
      <c r="B3149" s="41">
        <v>4.2196999999999996</v>
      </c>
      <c r="C3149" s="134">
        <f t="shared" si="49"/>
        <v>-1.171042461999694E-2</v>
      </c>
    </row>
    <row r="3150" spans="1:3" x14ac:dyDescent="0.2">
      <c r="A3150" s="18">
        <v>44868</v>
      </c>
      <c r="B3150" s="41">
        <v>4.1947999999999999</v>
      </c>
      <c r="C3150" s="134">
        <f t="shared" si="49"/>
        <v>-5.9008934284426884E-3</v>
      </c>
    </row>
    <row r="3151" spans="1:3" x14ac:dyDescent="0.2">
      <c r="A3151" s="18">
        <v>44869</v>
      </c>
      <c r="B3151" s="41">
        <v>4.1706000000000003</v>
      </c>
      <c r="C3151" s="134">
        <f t="shared" si="49"/>
        <v>-5.769047392009008E-3</v>
      </c>
    </row>
    <row r="3152" spans="1:3" x14ac:dyDescent="0.2">
      <c r="A3152" s="18">
        <v>44872</v>
      </c>
      <c r="B3152" s="41">
        <v>4.1516000000000002</v>
      </c>
      <c r="C3152" s="134">
        <f t="shared" si="49"/>
        <v>-4.5556994197477607E-3</v>
      </c>
    </row>
    <row r="3153" spans="1:3" x14ac:dyDescent="0.2">
      <c r="A3153" s="18">
        <v>44873</v>
      </c>
      <c r="B3153" s="41">
        <v>4.1584000000000003</v>
      </c>
      <c r="C3153" s="134">
        <f t="shared" si="49"/>
        <v>1.6379227285865383E-3</v>
      </c>
    </row>
    <row r="3154" spans="1:3" x14ac:dyDescent="0.2">
      <c r="A3154" s="18">
        <v>44874</v>
      </c>
      <c r="B3154" s="41">
        <v>4.1889000000000003</v>
      </c>
      <c r="C3154" s="134">
        <f t="shared" si="49"/>
        <v>7.3345517506733238E-3</v>
      </c>
    </row>
    <row r="3155" spans="1:3" x14ac:dyDescent="0.2">
      <c r="A3155" s="18">
        <v>44875</v>
      </c>
      <c r="B3155" s="41">
        <v>4.1856999999999998</v>
      </c>
      <c r="C3155" s="134">
        <f t="shared" si="49"/>
        <v>-7.639237031202839E-4</v>
      </c>
    </row>
    <row r="3156" spans="1:3" x14ac:dyDescent="0.2">
      <c r="A3156" s="18">
        <v>44876</v>
      </c>
      <c r="B3156" s="41">
        <v>4.1806000000000001</v>
      </c>
      <c r="C3156" s="134">
        <f t="shared" si="49"/>
        <v>-1.2184341926080311E-3</v>
      </c>
    </row>
    <row r="3157" spans="1:3" x14ac:dyDescent="0.2">
      <c r="A3157" s="18">
        <v>44879</v>
      </c>
      <c r="B3157" s="41">
        <v>4.1955999999999998</v>
      </c>
      <c r="C3157" s="134">
        <f t="shared" si="49"/>
        <v>3.588001722240719E-3</v>
      </c>
    </row>
    <row r="3158" spans="1:3" x14ac:dyDescent="0.2">
      <c r="A3158" s="18">
        <v>44881</v>
      </c>
      <c r="B3158" s="41">
        <v>4.1528</v>
      </c>
      <c r="C3158" s="134">
        <f t="shared" si="49"/>
        <v>-1.0201163123271906E-2</v>
      </c>
    </row>
    <row r="3159" spans="1:3" x14ac:dyDescent="0.2">
      <c r="A3159" s="18">
        <v>44882</v>
      </c>
      <c r="B3159" s="41">
        <v>4.0773999999999999</v>
      </c>
      <c r="C3159" s="134">
        <f t="shared" si="49"/>
        <v>-1.8156424581005637E-2</v>
      </c>
    </row>
    <row r="3160" spans="1:3" x14ac:dyDescent="0.2">
      <c r="A3160" s="18">
        <v>44883</v>
      </c>
      <c r="B3160" s="41">
        <v>4.0198</v>
      </c>
      <c r="C3160" s="134">
        <f t="shared" si="49"/>
        <v>-1.4126649335360786E-2</v>
      </c>
    </row>
    <row r="3161" spans="1:3" x14ac:dyDescent="0.2">
      <c r="A3161" s="18">
        <v>44886</v>
      </c>
      <c r="B3161" s="41">
        <v>4.0125999999999999</v>
      </c>
      <c r="C3161" s="134">
        <f t="shared" si="49"/>
        <v>-1.7911338872580451E-3</v>
      </c>
    </row>
    <row r="3162" spans="1:3" x14ac:dyDescent="0.2">
      <c r="A3162" s="18">
        <v>44887</v>
      </c>
      <c r="B3162" s="41">
        <v>3.9904000000000002</v>
      </c>
      <c r="C3162" s="134">
        <f t="shared" si="49"/>
        <v>-5.5325723969495977E-3</v>
      </c>
    </row>
    <row r="3163" spans="1:3" x14ac:dyDescent="0.2">
      <c r="A3163" s="18">
        <v>44888</v>
      </c>
      <c r="B3163" s="41">
        <v>3.9899</v>
      </c>
      <c r="C3163" s="134">
        <f t="shared" si="49"/>
        <v>-1.253007217322244E-4</v>
      </c>
    </row>
    <row r="3164" spans="1:3" x14ac:dyDescent="0.2">
      <c r="A3164" s="18">
        <v>44889</v>
      </c>
      <c r="B3164" s="41">
        <v>3.9849000000000001</v>
      </c>
      <c r="C3164" s="134">
        <f t="shared" si="49"/>
        <v>-1.2531642397052289E-3</v>
      </c>
    </row>
    <row r="3165" spans="1:3" x14ac:dyDescent="0.2">
      <c r="A3165" s="18">
        <v>44890</v>
      </c>
      <c r="B3165" s="41">
        <v>3.9822000000000002</v>
      </c>
      <c r="C3165" s="134">
        <f t="shared" si="49"/>
        <v>-6.7755778062184024E-4</v>
      </c>
    </row>
    <row r="3166" spans="1:3" x14ac:dyDescent="0.2">
      <c r="A3166" s="18">
        <v>44893</v>
      </c>
      <c r="B3166" s="41">
        <v>3.9815999999999998</v>
      </c>
      <c r="C3166" s="134">
        <f t="shared" si="49"/>
        <v>-1.506704836523598E-4</v>
      </c>
    </row>
    <row r="3167" spans="1:3" x14ac:dyDescent="0.2">
      <c r="A3167" s="18">
        <v>44894</v>
      </c>
      <c r="B3167" s="41">
        <v>3.9866999999999999</v>
      </c>
      <c r="C3167" s="134">
        <f t="shared" si="49"/>
        <v>1.2808921036768783E-3</v>
      </c>
    </row>
    <row r="3168" spans="1:3" x14ac:dyDescent="0.2">
      <c r="A3168" s="18">
        <v>44895</v>
      </c>
      <c r="B3168" s="41">
        <v>3.9685000000000001</v>
      </c>
      <c r="C3168" s="134">
        <f t="shared" si="49"/>
        <v>-4.5651792209094877E-3</v>
      </c>
    </row>
    <row r="3169" spans="1:3" x14ac:dyDescent="0.2">
      <c r="A3169" s="18">
        <v>44896</v>
      </c>
      <c r="B3169" s="41">
        <v>3.9508000000000001</v>
      </c>
      <c r="C3169" s="134">
        <f t="shared" si="49"/>
        <v>-4.4601234723447014E-3</v>
      </c>
    </row>
    <row r="3170" spans="1:3" x14ac:dyDescent="0.2">
      <c r="A3170" s="18">
        <v>44897</v>
      </c>
      <c r="B3170" s="41">
        <v>3.9498000000000002</v>
      </c>
      <c r="C3170" s="134">
        <f t="shared" si="49"/>
        <v>-2.5311329351018763E-4</v>
      </c>
    </row>
    <row r="3171" spans="1:3" x14ac:dyDescent="0.2">
      <c r="A3171" s="18">
        <v>44900</v>
      </c>
      <c r="B3171" s="41">
        <v>3.9866999999999999</v>
      </c>
      <c r="C3171" s="134">
        <f t="shared" si="49"/>
        <v>9.3422451769709092E-3</v>
      </c>
    </row>
    <row r="3172" spans="1:3" x14ac:dyDescent="0.2">
      <c r="A3172" s="18">
        <v>44901</v>
      </c>
      <c r="B3172" s="41">
        <v>3.9573</v>
      </c>
      <c r="C3172" s="134">
        <f t="shared" si="49"/>
        <v>-7.3745202799306853E-3</v>
      </c>
    </row>
    <row r="3173" spans="1:3" x14ac:dyDescent="0.2">
      <c r="A3173" s="18">
        <v>44902</v>
      </c>
      <c r="B3173" s="41">
        <v>3.8340999999999998</v>
      </c>
      <c r="C3173" s="134">
        <f t="shared" si="49"/>
        <v>-3.1132337705000901E-2</v>
      </c>
    </row>
    <row r="3174" spans="1:3" x14ac:dyDescent="0.2">
      <c r="A3174" s="18">
        <v>44903</v>
      </c>
      <c r="B3174" s="41">
        <v>3.8075999999999999</v>
      </c>
      <c r="C3174" s="134">
        <f t="shared" si="49"/>
        <v>-6.9116611460317001E-3</v>
      </c>
    </row>
    <row r="3175" spans="1:3" x14ac:dyDescent="0.2">
      <c r="A3175" s="18">
        <v>44904</v>
      </c>
      <c r="B3175" s="41">
        <v>3.8186</v>
      </c>
      <c r="C3175" s="134">
        <f t="shared" si="49"/>
        <v>2.8889589242568903E-3</v>
      </c>
    </row>
    <row r="3176" spans="1:3" x14ac:dyDescent="0.2">
      <c r="A3176" s="18">
        <v>44907</v>
      </c>
      <c r="B3176" s="41">
        <v>3.8201999999999998</v>
      </c>
      <c r="C3176" s="134">
        <f t="shared" si="49"/>
        <v>4.190017283820513E-4</v>
      </c>
    </row>
    <row r="3177" spans="1:3" x14ac:dyDescent="0.2">
      <c r="A3177" s="18">
        <v>44908</v>
      </c>
      <c r="B3177" s="41">
        <v>3.8239000000000001</v>
      </c>
      <c r="C3177" s="134">
        <f t="shared" si="49"/>
        <v>9.6853567876031832E-4</v>
      </c>
    </row>
    <row r="3178" spans="1:3" x14ac:dyDescent="0.2">
      <c r="A3178" s="18">
        <v>44909</v>
      </c>
      <c r="B3178" s="41">
        <v>3.8147000000000002</v>
      </c>
      <c r="C3178" s="134">
        <f t="shared" si="49"/>
        <v>-2.4059206569209124E-3</v>
      </c>
    </row>
    <row r="3179" spans="1:3" x14ac:dyDescent="0.2">
      <c r="A3179" s="18">
        <v>44910</v>
      </c>
      <c r="B3179" s="41">
        <v>3.8056000000000001</v>
      </c>
      <c r="C3179" s="134">
        <f t="shared" si="49"/>
        <v>-2.3855086900673728E-3</v>
      </c>
    </row>
    <row r="3180" spans="1:3" x14ac:dyDescent="0.2">
      <c r="A3180" s="18">
        <v>44911</v>
      </c>
      <c r="B3180" s="41">
        <v>3.7698</v>
      </c>
      <c r="C3180" s="134">
        <f t="shared" si="49"/>
        <v>-9.407189405087224E-3</v>
      </c>
    </row>
    <row r="3181" spans="1:3" x14ac:dyDescent="0.2">
      <c r="A3181" s="18">
        <v>44914</v>
      </c>
      <c r="B3181" s="41">
        <v>3.7631000000000001</v>
      </c>
      <c r="C3181" s="134">
        <f t="shared" si="49"/>
        <v>-1.7772826144623055E-3</v>
      </c>
    </row>
    <row r="3182" spans="1:3" x14ac:dyDescent="0.2">
      <c r="A3182" s="18">
        <v>44915</v>
      </c>
      <c r="B3182" s="41">
        <v>3.7738</v>
      </c>
      <c r="C3182" s="134">
        <f t="shared" si="49"/>
        <v>2.8434003879780345E-3</v>
      </c>
    </row>
    <row r="3183" spans="1:3" x14ac:dyDescent="0.2">
      <c r="A3183" s="18">
        <v>44916</v>
      </c>
      <c r="B3183" s="41">
        <v>3.7909999999999999</v>
      </c>
      <c r="C3183" s="134">
        <f t="shared" si="49"/>
        <v>4.5577402088081698E-3</v>
      </c>
    </row>
    <row r="3184" spans="1:3" x14ac:dyDescent="0.2">
      <c r="A3184" s="18">
        <v>44917</v>
      </c>
      <c r="B3184" s="41">
        <v>3.7915000000000001</v>
      </c>
      <c r="C3184" s="134">
        <f t="shared" si="49"/>
        <v>1.3189132155111416E-4</v>
      </c>
    </row>
    <row r="3185" spans="1:3" x14ac:dyDescent="0.2">
      <c r="A3185" s="18">
        <v>44918</v>
      </c>
      <c r="B3185" s="41">
        <v>3.7290000000000001</v>
      </c>
      <c r="C3185" s="134">
        <f t="shared" si="49"/>
        <v>-1.6484241065541361E-2</v>
      </c>
    </row>
    <row r="3186" spans="1:3" x14ac:dyDescent="0.2">
      <c r="A3186" s="18">
        <v>44921</v>
      </c>
      <c r="B3186" s="41">
        <v>3.7389999999999999</v>
      </c>
      <c r="C3186" s="134">
        <f t="shared" si="49"/>
        <v>2.6816840976131573E-3</v>
      </c>
    </row>
    <row r="3187" spans="1:3" x14ac:dyDescent="0.2">
      <c r="A3187" s="18">
        <v>44922</v>
      </c>
      <c r="B3187" s="41">
        <v>3.7463000000000002</v>
      </c>
      <c r="C3187" s="134">
        <f t="shared" si="49"/>
        <v>1.9523936881520321E-3</v>
      </c>
    </row>
    <row r="3188" spans="1:3" x14ac:dyDescent="0.2">
      <c r="A3188" s="18">
        <v>44923</v>
      </c>
      <c r="B3188" s="41">
        <v>3.7492999999999999</v>
      </c>
      <c r="C3188" s="134">
        <f t="shared" si="49"/>
        <v>8.0079011291123159E-4</v>
      </c>
    </row>
    <row r="3189" spans="1:3" x14ac:dyDescent="0.2">
      <c r="A3189" s="18">
        <v>44924</v>
      </c>
      <c r="B3189" s="41">
        <v>3.7892000000000001</v>
      </c>
      <c r="C3189" s="134">
        <f t="shared" si="49"/>
        <v>1.0641986504147605E-2</v>
      </c>
    </row>
    <row r="3190" spans="1:3" x14ac:dyDescent="0.2">
      <c r="A3190" s="18">
        <v>44925</v>
      </c>
      <c r="B3190" s="41">
        <v>3.7892000000000001</v>
      </c>
      <c r="C3190" s="134">
        <f t="shared" si="49"/>
        <v>0</v>
      </c>
    </row>
    <row r="3191" spans="1:3" x14ac:dyDescent="0.2">
      <c r="A3191" s="18">
        <v>44928</v>
      </c>
      <c r="B3191" s="41">
        <v>3.7698999999999998</v>
      </c>
      <c r="C3191" s="134">
        <f t="shared" si="49"/>
        <v>-5.0934234139132784E-3</v>
      </c>
    </row>
    <row r="3192" spans="1:3" x14ac:dyDescent="0.2">
      <c r="A3192" s="18">
        <v>44929</v>
      </c>
      <c r="B3192" s="41">
        <v>3.7652000000000001</v>
      </c>
      <c r="C3192" s="134">
        <f t="shared" si="49"/>
        <v>-1.2467174195601727E-3</v>
      </c>
    </row>
    <row r="3193" spans="1:3" x14ac:dyDescent="0.2">
      <c r="A3193" s="18">
        <v>44930</v>
      </c>
      <c r="B3193" s="41">
        <v>3.7761999999999998</v>
      </c>
      <c r="C3193" s="134">
        <f t="shared" si="49"/>
        <v>2.9214915542334907E-3</v>
      </c>
    </row>
    <row r="3194" spans="1:3" x14ac:dyDescent="0.2">
      <c r="A3194" s="18">
        <v>44931</v>
      </c>
      <c r="B3194" s="41">
        <v>3.7713000000000001</v>
      </c>
      <c r="C3194" s="134">
        <f t="shared" si="49"/>
        <v>-1.2976007626713804E-3</v>
      </c>
    </row>
    <row r="3195" spans="1:3" x14ac:dyDescent="0.2">
      <c r="A3195" s="18">
        <v>44932</v>
      </c>
      <c r="B3195" s="41">
        <v>3.7812999999999999</v>
      </c>
      <c r="C3195" s="134">
        <f t="shared" si="49"/>
        <v>2.6516055471588196E-3</v>
      </c>
    </row>
    <row r="3196" spans="1:3" x14ac:dyDescent="0.2">
      <c r="A3196" s="18">
        <v>44935</v>
      </c>
      <c r="B3196" s="41">
        <v>3.8047</v>
      </c>
      <c r="C3196" s="134">
        <f t="shared" si="49"/>
        <v>6.1883479226720883E-3</v>
      </c>
    </row>
    <row r="3197" spans="1:3" x14ac:dyDescent="0.2">
      <c r="A3197" s="18">
        <v>44936</v>
      </c>
      <c r="B3197" s="41">
        <v>3.8544999999999998</v>
      </c>
      <c r="C3197" s="134">
        <f t="shared" si="49"/>
        <v>1.3089074040003146E-2</v>
      </c>
    </row>
    <row r="3198" spans="1:3" x14ac:dyDescent="0.2">
      <c r="A3198" s="18">
        <v>44937</v>
      </c>
      <c r="B3198" s="41">
        <v>3.8772000000000002</v>
      </c>
      <c r="C3198" s="134">
        <f t="shared" si="49"/>
        <v>5.8892203917499941E-3</v>
      </c>
    </row>
    <row r="3199" spans="1:3" x14ac:dyDescent="0.2">
      <c r="A3199" s="18">
        <v>44938</v>
      </c>
      <c r="B3199" s="41">
        <v>3.8932000000000002</v>
      </c>
      <c r="C3199" s="134">
        <f t="shared" si="49"/>
        <v>4.1266893634581692E-3</v>
      </c>
    </row>
    <row r="3200" spans="1:3" x14ac:dyDescent="0.2">
      <c r="A3200" s="18">
        <v>44939</v>
      </c>
      <c r="B3200" s="41">
        <v>3.9014000000000002</v>
      </c>
      <c r="C3200" s="134">
        <f t="shared" si="49"/>
        <v>2.1062365149491225E-3</v>
      </c>
    </row>
    <row r="3201" spans="1:5" x14ac:dyDescent="0.2">
      <c r="A3201" s="18">
        <v>44942</v>
      </c>
      <c r="B3201" s="41">
        <v>3.9192999999999998</v>
      </c>
      <c r="C3201" s="134">
        <f t="shared" si="49"/>
        <v>4.5880965807145735E-3</v>
      </c>
    </row>
    <row r="3202" spans="1:5" x14ac:dyDescent="0.2">
      <c r="A3202" s="18">
        <v>44943</v>
      </c>
      <c r="B3202" s="41">
        <v>3.9590000000000001</v>
      </c>
      <c r="C3202" s="134">
        <f t="shared" si="49"/>
        <v>1.0129359834664342E-2</v>
      </c>
    </row>
    <row r="3203" spans="1:5" x14ac:dyDescent="0.2">
      <c r="A3203" s="18">
        <v>44944</v>
      </c>
      <c r="B3203" s="41">
        <v>3.9941</v>
      </c>
      <c r="C3203" s="134">
        <f t="shared" si="49"/>
        <v>8.8658752210153402E-3</v>
      </c>
    </row>
    <row r="3204" spans="1:5" x14ac:dyDescent="0.2">
      <c r="A3204" s="18">
        <v>44945</v>
      </c>
      <c r="B3204" s="41">
        <v>4.0289000000000001</v>
      </c>
      <c r="C3204" s="134">
        <f t="shared" si="49"/>
        <v>8.7128514558973968E-3</v>
      </c>
    </row>
    <row r="3205" spans="1:5" x14ac:dyDescent="0.2">
      <c r="A3205" s="18">
        <v>44946</v>
      </c>
      <c r="B3205" s="41">
        <v>4.0556999999999999</v>
      </c>
      <c r="C3205" s="134">
        <f t="shared" si="49"/>
        <v>6.6519397354116716E-3</v>
      </c>
      <c r="D3205" s="10">
        <f>B3205/B3190</f>
        <v>1.0703314683838276</v>
      </c>
      <c r="E3205" s="28">
        <f>B3205-B3190</f>
        <v>0.26649999999999974</v>
      </c>
    </row>
    <row r="3206" spans="1:5" x14ac:dyDescent="0.2">
      <c r="A3206" s="18">
        <v>44949</v>
      </c>
      <c r="B3206" s="41">
        <v>4.1265999999999998</v>
      </c>
      <c r="C3206" s="134">
        <f t="shared" si="49"/>
        <v>1.748156914959198E-2</v>
      </c>
    </row>
    <row r="3207" spans="1:5" x14ac:dyDescent="0.2">
      <c r="A3207" s="18">
        <v>44950</v>
      </c>
      <c r="B3207" s="41">
        <v>4.2221000000000002</v>
      </c>
      <c r="C3207" s="134">
        <f t="shared" ref="C3207:C3270" si="50">B3207/B3206 - 1</f>
        <v>2.3142538651674593E-2</v>
      </c>
    </row>
    <row r="3208" spans="1:5" x14ac:dyDescent="0.2">
      <c r="A3208" s="18">
        <v>44951</v>
      </c>
      <c r="B3208" s="41">
        <v>4.2718999999999996</v>
      </c>
      <c r="C3208" s="134">
        <f t="shared" si="50"/>
        <v>1.1795078278581617E-2</v>
      </c>
    </row>
    <row r="3209" spans="1:5" x14ac:dyDescent="0.2">
      <c r="A3209" s="18">
        <v>44952</v>
      </c>
      <c r="B3209" s="41">
        <v>4.2801999999999998</v>
      </c>
      <c r="C3209" s="134">
        <f t="shared" si="50"/>
        <v>1.9429293756876298E-3</v>
      </c>
    </row>
    <row r="3210" spans="1:5" x14ac:dyDescent="0.2">
      <c r="A3210" s="18">
        <v>44953</v>
      </c>
      <c r="B3210" s="41">
        <v>4.3421000000000003</v>
      </c>
      <c r="C3210" s="134">
        <f t="shared" si="50"/>
        <v>1.4461941030793124E-2</v>
      </c>
    </row>
    <row r="3211" spans="1:5" x14ac:dyDescent="0.2">
      <c r="A3211" s="18">
        <v>44956</v>
      </c>
      <c r="B3211" s="41">
        <v>4.3663999999999996</v>
      </c>
      <c r="C3211" s="134">
        <f t="shared" si="50"/>
        <v>5.5963704198427333E-3</v>
      </c>
    </row>
    <row r="3212" spans="1:5" x14ac:dyDescent="0.2">
      <c r="A3212" s="18">
        <v>44957</v>
      </c>
      <c r="B3212" s="41">
        <v>4.4160000000000004</v>
      </c>
      <c r="C3212" s="134">
        <f t="shared" si="50"/>
        <v>1.1359472334188547E-2</v>
      </c>
    </row>
    <row r="3213" spans="1:5" x14ac:dyDescent="0.2">
      <c r="A3213" s="18">
        <v>44958</v>
      </c>
      <c r="B3213" s="41">
        <v>4.4347000000000003</v>
      </c>
      <c r="C3213" s="134">
        <f t="shared" si="50"/>
        <v>4.2346014492753437E-3</v>
      </c>
    </row>
    <row r="3214" spans="1:5" x14ac:dyDescent="0.2">
      <c r="A3214" s="18">
        <v>44959</v>
      </c>
      <c r="B3214" s="41">
        <v>4.4550000000000001</v>
      </c>
      <c r="C3214" s="134">
        <f t="shared" si="50"/>
        <v>4.5775362482241011E-3</v>
      </c>
    </row>
    <row r="3215" spans="1:5" x14ac:dyDescent="0.2">
      <c r="A3215" s="18">
        <v>44960</v>
      </c>
      <c r="B3215" s="41">
        <v>4.4478999999999997</v>
      </c>
      <c r="C3215" s="134">
        <f t="shared" si="50"/>
        <v>-1.5937149270482953E-3</v>
      </c>
    </row>
    <row r="3216" spans="1:5" x14ac:dyDescent="0.2">
      <c r="A3216" s="18">
        <v>44963</v>
      </c>
      <c r="B3216" s="41">
        <v>4.4527000000000001</v>
      </c>
      <c r="C3216" s="134">
        <f t="shared" si="50"/>
        <v>1.0791609523597145E-3</v>
      </c>
    </row>
    <row r="3217" spans="1:4" x14ac:dyDescent="0.2">
      <c r="A3217" s="18">
        <v>44964</v>
      </c>
      <c r="B3217" s="41">
        <v>4.4490999999999996</v>
      </c>
      <c r="C3217" s="134">
        <f t="shared" si="50"/>
        <v>-8.0849821456652204E-4</v>
      </c>
    </row>
    <row r="3218" spans="1:4" x14ac:dyDescent="0.2">
      <c r="A3218" s="18">
        <v>44965</v>
      </c>
      <c r="B3218" s="41">
        <v>4.4490999999999996</v>
      </c>
      <c r="C3218" s="134">
        <f t="shared" si="50"/>
        <v>0</v>
      </c>
    </row>
    <row r="3219" spans="1:4" x14ac:dyDescent="0.2">
      <c r="A3219" s="18">
        <v>44966</v>
      </c>
      <c r="B3219" s="41">
        <v>4.4396000000000004</v>
      </c>
      <c r="C3219" s="134">
        <f t="shared" si="50"/>
        <v>-2.1352633116807906E-3</v>
      </c>
    </row>
    <row r="3220" spans="1:4" x14ac:dyDescent="0.2">
      <c r="A3220" s="18">
        <v>44967</v>
      </c>
      <c r="B3220" s="41">
        <v>4.4587000000000003</v>
      </c>
      <c r="C3220" s="134">
        <f t="shared" si="50"/>
        <v>4.3021893864312322E-3</v>
      </c>
    </row>
    <row r="3221" spans="1:4" x14ac:dyDescent="0.2">
      <c r="A3221" s="18">
        <v>44970</v>
      </c>
      <c r="B3221" s="41">
        <v>4.47</v>
      </c>
      <c r="C3221" s="134">
        <f t="shared" si="50"/>
        <v>2.5343710050014234E-3</v>
      </c>
    </row>
    <row r="3222" spans="1:4" x14ac:dyDescent="0.2">
      <c r="A3222" s="18">
        <v>44971</v>
      </c>
      <c r="B3222" s="41">
        <v>4.47</v>
      </c>
      <c r="C3222" s="134">
        <f t="shared" si="50"/>
        <v>0</v>
      </c>
    </row>
    <row r="3223" spans="1:4" x14ac:dyDescent="0.2">
      <c r="A3223" s="18">
        <v>44972</v>
      </c>
      <c r="B3223" s="41">
        <v>4.4604999999999997</v>
      </c>
      <c r="C3223" s="134">
        <f t="shared" si="50"/>
        <v>-2.1252796420582198E-3</v>
      </c>
    </row>
    <row r="3224" spans="1:4" x14ac:dyDescent="0.2">
      <c r="A3224" s="18">
        <v>44973</v>
      </c>
      <c r="B3224" s="41">
        <v>4.4466999999999999</v>
      </c>
      <c r="C3224" s="134">
        <f t="shared" si="50"/>
        <v>-3.0938235623808596E-3</v>
      </c>
    </row>
    <row r="3225" spans="1:4" x14ac:dyDescent="0.2">
      <c r="A3225" s="18">
        <v>44974</v>
      </c>
      <c r="B3225" s="41">
        <v>4.4728000000000003</v>
      </c>
      <c r="C3225" s="134">
        <f t="shared" si="50"/>
        <v>5.86952121798201E-3</v>
      </c>
    </row>
    <row r="3226" spans="1:4" x14ac:dyDescent="0.2">
      <c r="A3226" s="18">
        <v>44979</v>
      </c>
      <c r="B3226" s="41">
        <v>4.4203999999999999</v>
      </c>
      <c r="C3226" s="134">
        <f t="shared" si="50"/>
        <v>-1.1715256662493401E-2</v>
      </c>
    </row>
    <row r="3227" spans="1:4" x14ac:dyDescent="0.2">
      <c r="A3227" s="18">
        <v>44980</v>
      </c>
      <c r="B3227" s="41">
        <v>4.4023000000000003</v>
      </c>
      <c r="C3227" s="134">
        <f t="shared" si="50"/>
        <v>-4.0946520676861109E-3</v>
      </c>
    </row>
    <row r="3228" spans="1:4" x14ac:dyDescent="0.2">
      <c r="A3228" s="18">
        <v>44981</v>
      </c>
      <c r="B3228" s="41">
        <v>4.4023000000000003</v>
      </c>
      <c r="C3228" s="134">
        <f t="shared" si="50"/>
        <v>0</v>
      </c>
    </row>
    <row r="3229" spans="1:4" x14ac:dyDescent="0.2">
      <c r="A3229" s="18">
        <v>44984</v>
      </c>
      <c r="B3229" s="41">
        <v>4.3806000000000003</v>
      </c>
      <c r="C3229" s="134">
        <f t="shared" si="50"/>
        <v>-4.929241532835138E-3</v>
      </c>
    </row>
    <row r="3230" spans="1:4" x14ac:dyDescent="0.2">
      <c r="A3230" s="18">
        <v>44985</v>
      </c>
      <c r="B3230" s="41">
        <v>4.3592000000000004</v>
      </c>
      <c r="C3230" s="134">
        <f t="shared" si="50"/>
        <v>-4.8851755467287372E-3</v>
      </c>
      <c r="D3230" s="10">
        <f>AVERAGE(B3213:B3230)</f>
        <v>4.4373111111111108</v>
      </c>
    </row>
    <row r="3231" spans="1:4" x14ac:dyDescent="0.2">
      <c r="A3231" s="18">
        <v>44986</v>
      </c>
      <c r="B3231" s="41">
        <v>4.3587999999999996</v>
      </c>
      <c r="C3231" s="134">
        <f t="shared" si="50"/>
        <v>-9.1759955955450501E-5</v>
      </c>
    </row>
    <row r="3232" spans="1:4" x14ac:dyDescent="0.2">
      <c r="A3232" s="18">
        <v>44987</v>
      </c>
      <c r="B3232" s="41">
        <v>4.2885</v>
      </c>
      <c r="C3232" s="134">
        <f t="shared" si="50"/>
        <v>-1.612829219051104E-2</v>
      </c>
    </row>
    <row r="3233" spans="1:5" x14ac:dyDescent="0.2">
      <c r="A3233" s="18">
        <v>44988</v>
      </c>
      <c r="B3233" s="41">
        <v>4.2529000000000003</v>
      </c>
      <c r="C3233" s="134">
        <f t="shared" si="50"/>
        <v>-8.3012708406201563E-3</v>
      </c>
    </row>
    <row r="3234" spans="1:5" x14ac:dyDescent="0.2">
      <c r="A3234" s="18">
        <v>44991</v>
      </c>
      <c r="B3234" s="41">
        <v>4.28</v>
      </c>
      <c r="C3234" s="134">
        <f t="shared" si="50"/>
        <v>6.3721225516706337E-3</v>
      </c>
    </row>
    <row r="3235" spans="1:5" x14ac:dyDescent="0.2">
      <c r="A3235" s="18">
        <v>44992</v>
      </c>
      <c r="B3235" s="41">
        <v>4.2981999999999996</v>
      </c>
      <c r="C3235" s="134">
        <f t="shared" si="50"/>
        <v>4.2523364485980153E-3</v>
      </c>
    </row>
    <row r="3236" spans="1:5" x14ac:dyDescent="0.2">
      <c r="A3236" s="18">
        <v>44993</v>
      </c>
      <c r="B3236" s="41">
        <v>4.2981999999999996</v>
      </c>
      <c r="C3236" s="134">
        <f t="shared" si="50"/>
        <v>0</v>
      </c>
    </row>
    <row r="3237" spans="1:5" x14ac:dyDescent="0.2">
      <c r="A3237" s="18">
        <v>44994</v>
      </c>
      <c r="B3237" s="41">
        <v>4.3045</v>
      </c>
      <c r="C3237" s="134">
        <f t="shared" si="50"/>
        <v>1.4657298403983887E-3</v>
      </c>
    </row>
    <row r="3238" spans="1:5" x14ac:dyDescent="0.2">
      <c r="A3238" s="18">
        <v>44995</v>
      </c>
      <c r="B3238" s="41">
        <v>4.3236999999999997</v>
      </c>
      <c r="C3238" s="134">
        <f t="shared" si="50"/>
        <v>4.4604483679868689E-3</v>
      </c>
    </row>
    <row r="3239" spans="1:5" x14ac:dyDescent="0.2">
      <c r="A3239" s="18">
        <v>44998</v>
      </c>
      <c r="B3239" s="41">
        <v>4.3208000000000002</v>
      </c>
      <c r="C3239" s="134">
        <f t="shared" si="50"/>
        <v>-6.7072183546490471E-4</v>
      </c>
    </row>
    <row r="3240" spans="1:5" x14ac:dyDescent="0.2">
      <c r="A3240" s="18">
        <v>44999</v>
      </c>
      <c r="B3240" s="41">
        <v>4.3174999999999999</v>
      </c>
      <c r="C3240" s="134">
        <f t="shared" si="50"/>
        <v>-7.6374745417517875E-4</v>
      </c>
    </row>
    <row r="3241" spans="1:5" x14ac:dyDescent="0.2">
      <c r="A3241" s="18">
        <v>45000</v>
      </c>
      <c r="B3241" s="41">
        <v>4.3174999999999999</v>
      </c>
      <c r="C3241" s="134">
        <f t="shared" si="50"/>
        <v>0</v>
      </c>
    </row>
    <row r="3242" spans="1:5" x14ac:dyDescent="0.2">
      <c r="A3242" s="18">
        <v>45001</v>
      </c>
      <c r="B3242" s="41">
        <v>4.3574999999999999</v>
      </c>
      <c r="C3242" s="134">
        <f t="shared" si="50"/>
        <v>9.2646207295890015E-3</v>
      </c>
    </row>
    <row r="3243" spans="1:5" x14ac:dyDescent="0.2">
      <c r="A3243" s="18">
        <v>45002</v>
      </c>
      <c r="B3243" s="41">
        <v>4.3365999999999998</v>
      </c>
      <c r="C3243" s="134">
        <f t="shared" si="50"/>
        <v>-4.7963281698222282E-3</v>
      </c>
    </row>
    <row r="3244" spans="1:5" x14ac:dyDescent="0.2">
      <c r="A3244" s="18">
        <v>45005</v>
      </c>
      <c r="B3244" s="41">
        <v>4.3924000000000003</v>
      </c>
      <c r="C3244" s="134">
        <f t="shared" si="50"/>
        <v>1.2867223170225595E-2</v>
      </c>
    </row>
    <row r="3245" spans="1:5" x14ac:dyDescent="0.2">
      <c r="A3245" s="18">
        <v>45006</v>
      </c>
      <c r="B3245" s="41">
        <v>4.4048999999999996</v>
      </c>
      <c r="C3245" s="134">
        <f t="shared" si="50"/>
        <v>2.8458246061378034E-3</v>
      </c>
    </row>
    <row r="3246" spans="1:5" x14ac:dyDescent="0.2">
      <c r="A3246" s="18">
        <v>45007</v>
      </c>
      <c r="B3246" s="41">
        <v>4.4048999999999996</v>
      </c>
      <c r="C3246" s="134">
        <f t="shared" si="50"/>
        <v>0</v>
      </c>
    </row>
    <row r="3247" spans="1:5" x14ac:dyDescent="0.2">
      <c r="A3247" s="18">
        <v>45008</v>
      </c>
      <c r="B3247" s="41">
        <v>4.4115000000000002</v>
      </c>
      <c r="C3247" s="134">
        <f t="shared" si="50"/>
        <v>1.4983314036642881E-3</v>
      </c>
      <c r="E3247" s="158"/>
    </row>
    <row r="3248" spans="1:5" x14ac:dyDescent="0.2">
      <c r="A3248" s="18">
        <v>45009</v>
      </c>
      <c r="B3248" s="41">
        <v>4.4267000000000003</v>
      </c>
      <c r="C3248" s="134">
        <f t="shared" si="50"/>
        <v>3.4455400657373847E-3</v>
      </c>
      <c r="D3248" s="10">
        <f>AVERAGE(B3231:B3248)</f>
        <v>4.3386166666666668</v>
      </c>
      <c r="E3248" s="159">
        <f>((D3248/D3230)-1)</f>
        <v>-2.2241948327064831E-2</v>
      </c>
    </row>
    <row r="3249" spans="1:3" x14ac:dyDescent="0.2">
      <c r="A3249" s="18">
        <v>45012</v>
      </c>
      <c r="B3249" s="41">
        <v>4.4926000000000004</v>
      </c>
      <c r="C3249" s="134">
        <f t="shared" si="50"/>
        <v>1.4886936092348702E-2</v>
      </c>
    </row>
    <row r="3250" spans="1:3" x14ac:dyDescent="0.2">
      <c r="A3250" s="18">
        <v>45013</v>
      </c>
      <c r="B3250" s="41">
        <v>4.5536000000000003</v>
      </c>
      <c r="C3250" s="134">
        <f t="shared" si="50"/>
        <v>1.3577883630859544E-2</v>
      </c>
    </row>
    <row r="3251" spans="1:3" x14ac:dyDescent="0.2">
      <c r="A3251" s="18">
        <v>45014</v>
      </c>
      <c r="B3251" s="41">
        <v>4.5545</v>
      </c>
      <c r="C3251" s="134">
        <f t="shared" si="50"/>
        <v>1.9764581869274878E-4</v>
      </c>
    </row>
    <row r="3252" spans="1:3" x14ac:dyDescent="0.2">
      <c r="A3252" s="18">
        <v>45015</v>
      </c>
      <c r="B3252" s="41">
        <v>4.6147</v>
      </c>
      <c r="C3252" s="134">
        <f t="shared" si="50"/>
        <v>1.3217696783401012E-2</v>
      </c>
    </row>
    <row r="3253" spans="1:3" x14ac:dyDescent="0.2">
      <c r="A3253" s="18">
        <v>45016</v>
      </c>
      <c r="B3253" s="41">
        <v>4.6288</v>
      </c>
      <c r="C3253" s="134">
        <f t="shared" si="50"/>
        <v>3.0554532255617772E-3</v>
      </c>
    </row>
    <row r="3254" spans="1:3" x14ac:dyDescent="0.2">
      <c r="A3254" s="18">
        <v>45019</v>
      </c>
      <c r="B3254" s="41">
        <v>4.6334999999999997</v>
      </c>
      <c r="C3254" s="134">
        <f t="shared" si="50"/>
        <v>1.0153819564464595E-3</v>
      </c>
    </row>
    <row r="3255" spans="1:3" x14ac:dyDescent="0.2">
      <c r="A3255" s="18">
        <v>45020</v>
      </c>
      <c r="B3255" s="41">
        <v>4.7778999999999998</v>
      </c>
      <c r="C3255" s="134">
        <f t="shared" si="50"/>
        <v>3.1164346606237237E-2</v>
      </c>
    </row>
    <row r="3256" spans="1:3" x14ac:dyDescent="0.2">
      <c r="A3256" s="18">
        <v>45021</v>
      </c>
      <c r="B3256" s="41">
        <v>4.7778999999999998</v>
      </c>
      <c r="C3256" s="134">
        <f t="shared" si="50"/>
        <v>0</v>
      </c>
    </row>
    <row r="3257" spans="1:3" x14ac:dyDescent="0.2">
      <c r="A3257" s="18">
        <v>45022</v>
      </c>
      <c r="B3257" s="41">
        <v>4.7998000000000003</v>
      </c>
      <c r="C3257" s="134">
        <f t="shared" si="50"/>
        <v>4.5836036752548992E-3</v>
      </c>
    </row>
    <row r="3258" spans="1:3" x14ac:dyDescent="0.2">
      <c r="A3258" s="18">
        <v>45026</v>
      </c>
      <c r="B3258" s="41">
        <v>4.8117000000000001</v>
      </c>
      <c r="C3258" s="134">
        <f t="shared" si="50"/>
        <v>2.4792699695819209E-3</v>
      </c>
    </row>
    <row r="3259" spans="1:3" x14ac:dyDescent="0.2">
      <c r="A3259" s="18">
        <v>45027</v>
      </c>
      <c r="B3259" s="41">
        <v>4.8600000000000003</v>
      </c>
      <c r="C3259" s="134">
        <f t="shared" si="50"/>
        <v>1.0038032296277866E-2</v>
      </c>
    </row>
    <row r="3260" spans="1:3" x14ac:dyDescent="0.2">
      <c r="A3260" s="18">
        <v>45028</v>
      </c>
      <c r="B3260" s="41">
        <v>4.8600000000000003</v>
      </c>
      <c r="C3260" s="134">
        <f t="shared" si="50"/>
        <v>0</v>
      </c>
    </row>
    <row r="3261" spans="1:3" x14ac:dyDescent="0.2">
      <c r="A3261" s="18">
        <v>45029</v>
      </c>
      <c r="B3261" s="41">
        <v>4.8712999999999997</v>
      </c>
      <c r="C3261" s="134">
        <f t="shared" si="50"/>
        <v>2.3251028806583474E-3</v>
      </c>
    </row>
    <row r="3262" spans="1:3" x14ac:dyDescent="0.2">
      <c r="A3262" s="18">
        <v>45030</v>
      </c>
      <c r="B3262" s="41">
        <v>4.8577000000000004</v>
      </c>
      <c r="C3262" s="134">
        <f t="shared" si="50"/>
        <v>-2.7918625418265064E-3</v>
      </c>
    </row>
    <row r="3263" spans="1:3" x14ac:dyDescent="0.2">
      <c r="A3263" s="18">
        <v>45033</v>
      </c>
      <c r="B3263" s="41">
        <v>4.8605</v>
      </c>
      <c r="C3263" s="134">
        <f t="shared" si="50"/>
        <v>5.7640447125173466E-4</v>
      </c>
    </row>
    <row r="3264" spans="1:3" x14ac:dyDescent="0.2">
      <c r="A3264" s="18">
        <v>45034</v>
      </c>
      <c r="B3264" s="41">
        <v>4.8513999999999999</v>
      </c>
      <c r="C3264" s="134">
        <f t="shared" si="50"/>
        <v>-1.872235366731867E-3</v>
      </c>
    </row>
    <row r="3265" spans="1:3" x14ac:dyDescent="0.2">
      <c r="A3265" s="18">
        <v>45035</v>
      </c>
      <c r="B3265" s="41">
        <v>4.8513999999999999</v>
      </c>
      <c r="C3265" s="134">
        <f t="shared" si="50"/>
        <v>0</v>
      </c>
    </row>
    <row r="3266" spans="1:3" x14ac:dyDescent="0.2">
      <c r="A3266" s="18">
        <v>45036</v>
      </c>
      <c r="B3266" s="41">
        <v>4.8590999999999998</v>
      </c>
      <c r="C3266" s="134">
        <f t="shared" si="50"/>
        <v>1.5871707136083657E-3</v>
      </c>
    </row>
    <row r="3267" spans="1:3" x14ac:dyDescent="0.2">
      <c r="A3267" s="18">
        <v>45040</v>
      </c>
      <c r="B3267" s="41">
        <v>4.8499999999999996</v>
      </c>
      <c r="C3267" s="134">
        <f t="shared" si="50"/>
        <v>-1.8727747936860828E-3</v>
      </c>
    </row>
    <row r="3268" spans="1:3" x14ac:dyDescent="0.2">
      <c r="A3268" s="18">
        <v>45041</v>
      </c>
      <c r="B3268" s="41">
        <v>4.8899999999999997</v>
      </c>
      <c r="C3268" s="134">
        <f t="shared" si="50"/>
        <v>8.2474226804123418E-3</v>
      </c>
    </row>
    <row r="3269" spans="1:3" x14ac:dyDescent="0.2">
      <c r="A3269" s="18">
        <v>45042</v>
      </c>
      <c r="B3269" s="41">
        <v>4.8899999999999997</v>
      </c>
      <c r="C3269" s="134">
        <f t="shared" si="50"/>
        <v>0</v>
      </c>
    </row>
    <row r="3270" spans="1:3" x14ac:dyDescent="0.2">
      <c r="A3270" s="18">
        <v>45043</v>
      </c>
      <c r="B3270" s="41">
        <v>4.8555000000000001</v>
      </c>
      <c r="C3270" s="134">
        <f t="shared" si="50"/>
        <v>-7.0552147239263396E-3</v>
      </c>
    </row>
    <row r="3271" spans="1:3" x14ac:dyDescent="0.2">
      <c r="A3271" s="18">
        <v>45044</v>
      </c>
      <c r="B3271" s="41">
        <v>4.8400999999999996</v>
      </c>
      <c r="C3271" s="134">
        <f t="shared" ref="C3271:C3336" si="51">B3271/B3270 - 1</f>
        <v>-3.1716610029863812E-3</v>
      </c>
    </row>
    <row r="3272" spans="1:3" x14ac:dyDescent="0.2">
      <c r="A3272" s="18">
        <v>45048</v>
      </c>
      <c r="B3272" s="41">
        <v>4.8521999999999998</v>
      </c>
      <c r="C3272" s="134">
        <f t="shared" si="51"/>
        <v>2.4999483481746854E-3</v>
      </c>
    </row>
    <row r="3273" spans="1:3" x14ac:dyDescent="0.2">
      <c r="A3273" s="18">
        <v>45049</v>
      </c>
      <c r="B3273" s="41">
        <v>4.8521999999999998</v>
      </c>
      <c r="C3273" s="134">
        <f t="shared" si="51"/>
        <v>0</v>
      </c>
    </row>
    <row r="3274" spans="1:3" x14ac:dyDescent="0.2">
      <c r="A3274" s="18">
        <v>45050</v>
      </c>
      <c r="B3274" s="41">
        <v>4.8274999999999997</v>
      </c>
      <c r="C3274" s="134">
        <f t="shared" si="51"/>
        <v>-5.0904744239727018E-3</v>
      </c>
    </row>
    <row r="3275" spans="1:3" x14ac:dyDescent="0.2">
      <c r="A3275" s="18">
        <v>45051</v>
      </c>
      <c r="B3275" s="41">
        <v>4.7792000000000003</v>
      </c>
      <c r="C3275" s="134">
        <f t="shared" si="51"/>
        <v>-1.0005178663904601E-2</v>
      </c>
    </row>
    <row r="3276" spans="1:3" x14ac:dyDescent="0.2">
      <c r="A3276" s="18">
        <v>45054</v>
      </c>
      <c r="B3276" s="41">
        <v>4.7942999999999998</v>
      </c>
      <c r="C3276" s="134">
        <f t="shared" si="51"/>
        <v>3.1595246066287164E-3</v>
      </c>
    </row>
    <row r="3277" spans="1:3" x14ac:dyDescent="0.2">
      <c r="A3277" s="18">
        <v>45055</v>
      </c>
      <c r="B3277" s="41">
        <v>4.7534000000000001</v>
      </c>
      <c r="C3277" s="134">
        <f t="shared" si="51"/>
        <v>-8.5309638529086351E-3</v>
      </c>
    </row>
    <row r="3278" spans="1:3" x14ac:dyDescent="0.2">
      <c r="A3278" s="18">
        <v>45056</v>
      </c>
      <c r="B3278" s="41">
        <v>4.7534000000000001</v>
      </c>
      <c r="C3278" s="134">
        <f t="shared" si="51"/>
        <v>0</v>
      </c>
    </row>
    <row r="3279" spans="1:3" x14ac:dyDescent="0.2">
      <c r="A3279" s="18">
        <v>45057</v>
      </c>
      <c r="B3279" s="41">
        <v>4.7362000000000002</v>
      </c>
      <c r="C3279" s="134">
        <f t="shared" si="51"/>
        <v>-3.6184625741574328E-3</v>
      </c>
    </row>
    <row r="3280" spans="1:3" x14ac:dyDescent="0.2">
      <c r="A3280" s="18">
        <v>45058</v>
      </c>
      <c r="B3280" s="41">
        <v>4.7443999999999997</v>
      </c>
      <c r="C3280" s="134">
        <f t="shared" si="51"/>
        <v>1.7313458046535057E-3</v>
      </c>
    </row>
    <row r="3281" spans="1:3" x14ac:dyDescent="0.2">
      <c r="A3281" s="18">
        <v>45061</v>
      </c>
      <c r="B3281" s="41">
        <v>4.6996000000000002</v>
      </c>
      <c r="C3281" s="134">
        <f t="shared" si="51"/>
        <v>-9.4427114071324869E-3</v>
      </c>
    </row>
    <row r="3282" spans="1:3" x14ac:dyDescent="0.2">
      <c r="A3282" s="18">
        <v>45062</v>
      </c>
      <c r="B3282" s="41">
        <v>4.6768000000000001</v>
      </c>
      <c r="C3282" s="134">
        <f t="shared" si="51"/>
        <v>-4.8514767214231647E-3</v>
      </c>
    </row>
    <row r="3283" spans="1:3" x14ac:dyDescent="0.2">
      <c r="A3283" s="18">
        <v>45063</v>
      </c>
      <c r="B3283" s="41">
        <v>4.6768000000000001</v>
      </c>
      <c r="C3283" s="134">
        <f t="shared" si="51"/>
        <v>0</v>
      </c>
    </row>
    <row r="3284" spans="1:3" x14ac:dyDescent="0.2">
      <c r="A3284" s="18">
        <v>45064</v>
      </c>
      <c r="B3284" s="41">
        <v>4.6329000000000002</v>
      </c>
      <c r="C3284" s="134">
        <f t="shared" si="51"/>
        <v>-9.3867601778994114E-3</v>
      </c>
    </row>
    <row r="3285" spans="1:3" x14ac:dyDescent="0.2">
      <c r="A3285" s="18">
        <v>45065</v>
      </c>
      <c r="B3285" s="41">
        <v>4.6201999999999996</v>
      </c>
      <c r="C3285" s="134">
        <f t="shared" si="51"/>
        <v>-2.7412635714132438E-3</v>
      </c>
    </row>
    <row r="3286" spans="1:3" x14ac:dyDescent="0.2">
      <c r="A3286" s="18">
        <v>45068</v>
      </c>
      <c r="B3286" s="41">
        <v>4.6182999999999996</v>
      </c>
      <c r="C3286" s="134">
        <f t="shared" si="51"/>
        <v>-4.112376087614944E-4</v>
      </c>
    </row>
    <row r="3287" spans="1:3" x14ac:dyDescent="0.2">
      <c r="A3287" s="18">
        <v>45069</v>
      </c>
      <c r="B3287" s="41">
        <v>4.5777000000000001</v>
      </c>
      <c r="C3287" s="134">
        <f t="shared" si="51"/>
        <v>-8.7911136132342582E-3</v>
      </c>
    </row>
    <row r="3288" spans="1:3" x14ac:dyDescent="0.2">
      <c r="A3288" s="18">
        <v>45070</v>
      </c>
      <c r="B3288" s="41">
        <v>4.5777000000000001</v>
      </c>
      <c r="C3288" s="134">
        <f t="shared" si="51"/>
        <v>0</v>
      </c>
    </row>
    <row r="3289" spans="1:3" x14ac:dyDescent="0.2">
      <c r="A3289" s="18">
        <v>45071</v>
      </c>
      <c r="B3289" s="41">
        <v>4.5473999999999997</v>
      </c>
      <c r="C3289" s="134">
        <f t="shared" si="51"/>
        <v>-6.619044498328952E-3</v>
      </c>
    </row>
    <row r="3290" spans="1:3" x14ac:dyDescent="0.2">
      <c r="A3290" s="18">
        <v>45072</v>
      </c>
      <c r="B3290" s="41">
        <v>4.5357000000000003</v>
      </c>
      <c r="C3290" s="134">
        <f t="shared" si="51"/>
        <v>-2.572898799313772E-3</v>
      </c>
    </row>
    <row r="3291" spans="1:3" x14ac:dyDescent="0.2">
      <c r="A3291" s="18">
        <v>45075</v>
      </c>
      <c r="B3291" s="41">
        <v>4.5366</v>
      </c>
      <c r="C3291" s="134">
        <f t="shared" si="51"/>
        <v>1.9842582181350821E-4</v>
      </c>
    </row>
    <row r="3292" spans="1:3" x14ac:dyDescent="0.2">
      <c r="A3292" s="18">
        <v>45076</v>
      </c>
      <c r="B3292" s="41">
        <v>4.5025000000000004</v>
      </c>
      <c r="C3292" s="134">
        <f t="shared" si="51"/>
        <v>-7.5166424194329506E-3</v>
      </c>
    </row>
    <row r="3293" spans="1:3" x14ac:dyDescent="0.2">
      <c r="A3293" s="18">
        <v>45077</v>
      </c>
      <c r="B3293" s="41">
        <v>4.5025000000000004</v>
      </c>
      <c r="C3293" s="134">
        <f t="shared" si="51"/>
        <v>0</v>
      </c>
    </row>
    <row r="3294" spans="1:3" x14ac:dyDescent="0.2">
      <c r="A3294" s="18">
        <v>45078</v>
      </c>
      <c r="B3294" s="41">
        <v>4.4927999999999999</v>
      </c>
      <c r="C3294" s="134">
        <f t="shared" si="51"/>
        <v>-2.1543586896169975E-3</v>
      </c>
    </row>
    <row r="3295" spans="1:3" x14ac:dyDescent="0.2">
      <c r="A3295" s="18">
        <v>45079</v>
      </c>
      <c r="B3295" s="41">
        <v>4.4904000000000002</v>
      </c>
      <c r="C3295" s="134">
        <f t="shared" si="51"/>
        <v>-5.3418803418792127E-4</v>
      </c>
    </row>
    <row r="3296" spans="1:3" x14ac:dyDescent="0.2">
      <c r="A3296" s="18">
        <v>45082</v>
      </c>
      <c r="B3296" s="41">
        <v>4.4905999999999997</v>
      </c>
      <c r="C3296" s="134">
        <f t="shared" si="51"/>
        <v>4.4539461963255533E-5</v>
      </c>
    </row>
    <row r="3297" spans="1:3" x14ac:dyDescent="0.2">
      <c r="A3297" s="18">
        <v>45083</v>
      </c>
      <c r="B3297" s="41">
        <v>4.5030999999999999</v>
      </c>
      <c r="C3297" s="134">
        <f t="shared" si="51"/>
        <v>2.7835923929988571E-3</v>
      </c>
    </row>
    <row r="3298" spans="1:3" x14ac:dyDescent="0.2">
      <c r="A3298" s="18">
        <v>45084</v>
      </c>
      <c r="B3298" s="41">
        <v>4.4699</v>
      </c>
      <c r="C3298" s="134">
        <f t="shared" si="51"/>
        <v>-7.3726988074881428E-3</v>
      </c>
    </row>
    <row r="3299" spans="1:3" x14ac:dyDescent="0.2">
      <c r="A3299" s="18">
        <v>45086</v>
      </c>
      <c r="B3299" s="41">
        <v>4.4333</v>
      </c>
      <c r="C3299" s="134">
        <f t="shared" si="51"/>
        <v>-8.1881026421172232E-3</v>
      </c>
    </row>
    <row r="3300" spans="1:3" x14ac:dyDescent="0.2">
      <c r="A3300" s="18">
        <v>45089</v>
      </c>
      <c r="B3300" s="41">
        <v>4.4356</v>
      </c>
      <c r="C3300" s="134">
        <f t="shared" si="51"/>
        <v>5.1880089323974588E-4</v>
      </c>
    </row>
    <row r="3301" spans="1:3" x14ac:dyDescent="0.2">
      <c r="A3301" s="18">
        <v>45090</v>
      </c>
      <c r="B3301" s="41">
        <v>4.4694000000000003</v>
      </c>
      <c r="C3301" s="134">
        <f t="shared" si="51"/>
        <v>7.620164126612039E-3</v>
      </c>
    </row>
    <row r="3302" spans="1:3" x14ac:dyDescent="0.2">
      <c r="A3302" s="18">
        <v>45091</v>
      </c>
      <c r="B3302" s="41">
        <v>4.4694000000000003</v>
      </c>
      <c r="C3302" s="134">
        <f t="shared" si="51"/>
        <v>0</v>
      </c>
    </row>
    <row r="3303" spans="1:3" x14ac:dyDescent="0.2">
      <c r="A3303" s="18">
        <v>45092</v>
      </c>
      <c r="B3303" s="41">
        <v>4.4699</v>
      </c>
      <c r="C3303" s="134">
        <f t="shared" si="51"/>
        <v>1.1187183962046987E-4</v>
      </c>
    </row>
    <row r="3304" spans="1:3" x14ac:dyDescent="0.2">
      <c r="A3304" s="18">
        <v>45093</v>
      </c>
      <c r="B3304" s="41">
        <v>4.4362000000000004</v>
      </c>
      <c r="C3304" s="134">
        <f t="shared" si="51"/>
        <v>-7.5393185529877282E-3</v>
      </c>
    </row>
    <row r="3305" spans="1:3" x14ac:dyDescent="0.2">
      <c r="A3305" s="18">
        <v>45096</v>
      </c>
      <c r="B3305" s="41">
        <v>4.4362000000000004</v>
      </c>
      <c r="C3305" s="134">
        <f t="shared" si="51"/>
        <v>0</v>
      </c>
    </row>
    <row r="3306" spans="1:3" x14ac:dyDescent="0.2">
      <c r="A3306" s="18">
        <v>45097</v>
      </c>
      <c r="B3306" s="41">
        <v>4.4221000000000004</v>
      </c>
      <c r="C3306" s="134">
        <f t="shared" si="51"/>
        <v>-3.178395924439803E-3</v>
      </c>
    </row>
    <row r="3307" spans="1:3" x14ac:dyDescent="0.2">
      <c r="A3307" s="18">
        <v>45098</v>
      </c>
      <c r="B3307" s="41">
        <v>4.4221000000000004</v>
      </c>
      <c r="C3307" s="134">
        <f t="shared" si="51"/>
        <v>0</v>
      </c>
    </row>
    <row r="3308" spans="1:3" x14ac:dyDescent="0.2">
      <c r="A3308" s="18">
        <v>45099</v>
      </c>
      <c r="B3308" s="41">
        <v>4.3475000000000001</v>
      </c>
      <c r="C3308" s="134">
        <f t="shared" si="51"/>
        <v>-1.6869812984781074E-2</v>
      </c>
    </row>
    <row r="3309" spans="1:3" x14ac:dyDescent="0.2">
      <c r="A3309" s="18">
        <v>45100</v>
      </c>
      <c r="B3309" s="41">
        <v>4.3621999999999996</v>
      </c>
      <c r="C3309" s="134">
        <f t="shared" si="51"/>
        <v>3.3812535940194177E-3</v>
      </c>
    </row>
    <row r="3310" spans="1:3" x14ac:dyDescent="0.2">
      <c r="A3310" s="18">
        <v>45103</v>
      </c>
      <c r="B3310" s="41">
        <v>4.3621999999999996</v>
      </c>
      <c r="C3310" s="134">
        <f t="shared" si="51"/>
        <v>0</v>
      </c>
    </row>
    <row r="3311" spans="1:3" x14ac:dyDescent="0.2">
      <c r="A3311" s="18">
        <v>45104</v>
      </c>
      <c r="B3311" s="41">
        <v>4.3681999999999999</v>
      </c>
      <c r="C3311" s="134">
        <f t="shared" si="51"/>
        <v>1.3754527531979477E-3</v>
      </c>
    </row>
    <row r="3312" spans="1:3" x14ac:dyDescent="0.2">
      <c r="A3312" s="18">
        <v>45105</v>
      </c>
      <c r="B3312" s="41">
        <v>4.3681999999999999</v>
      </c>
      <c r="C3312" s="134">
        <f t="shared" si="51"/>
        <v>0</v>
      </c>
    </row>
    <row r="3313" spans="1:3" x14ac:dyDescent="0.2">
      <c r="A3313" s="18">
        <v>45106</v>
      </c>
      <c r="B3313" s="41">
        <v>4.3686999999999996</v>
      </c>
      <c r="C3313" s="134">
        <f t="shared" si="51"/>
        <v>1.1446362346045902E-4</v>
      </c>
    </row>
    <row r="3314" spans="1:3" x14ac:dyDescent="0.2">
      <c r="A3314" s="18">
        <v>45107</v>
      </c>
      <c r="B3314" s="41">
        <v>4.3611000000000004</v>
      </c>
      <c r="C3314" s="134">
        <f t="shared" si="51"/>
        <v>-1.7396479501909923E-3</v>
      </c>
    </row>
    <row r="3315" spans="1:3" x14ac:dyDescent="0.2">
      <c r="A3315" s="18">
        <v>45110</v>
      </c>
      <c r="B3315" s="41">
        <v>4.3558000000000003</v>
      </c>
      <c r="C3315" s="134">
        <f t="shared" si="51"/>
        <v>-1.2152897204833479E-3</v>
      </c>
    </row>
    <row r="3316" spans="1:3" x14ac:dyDescent="0.2">
      <c r="A3316" s="18">
        <v>45111</v>
      </c>
      <c r="B3316" s="41">
        <v>4.3746</v>
      </c>
      <c r="C3316" s="134">
        <f t="shared" si="51"/>
        <v>4.3160843013911876E-3</v>
      </c>
    </row>
    <row r="3317" spans="1:3" x14ac:dyDescent="0.2">
      <c r="A3317" s="18">
        <v>45112</v>
      </c>
      <c r="B3317" s="41">
        <v>4.3746</v>
      </c>
      <c r="C3317" s="134">
        <f t="shared" si="51"/>
        <v>0</v>
      </c>
    </row>
    <row r="3318" spans="1:3" x14ac:dyDescent="0.2">
      <c r="A3318" s="18">
        <v>45113</v>
      </c>
      <c r="B3318" s="41">
        <v>4.3666</v>
      </c>
      <c r="C3318" s="134">
        <f t="shared" si="51"/>
        <v>-1.8287386275316342E-3</v>
      </c>
    </row>
    <row r="3319" spans="1:3" x14ac:dyDescent="0.2">
      <c r="A3319" s="18">
        <v>45114</v>
      </c>
      <c r="B3319" s="41">
        <v>4.3738000000000001</v>
      </c>
      <c r="C3319" s="134">
        <f t="shared" si="51"/>
        <v>1.6488801355745153E-3</v>
      </c>
    </row>
    <row r="3320" spans="1:3" x14ac:dyDescent="0.2">
      <c r="A3320" s="18">
        <v>45117</v>
      </c>
      <c r="B3320" s="41">
        <v>4.3714000000000004</v>
      </c>
      <c r="C3320" s="134">
        <f t="shared" si="51"/>
        <v>-5.4872193515931311E-4</v>
      </c>
    </row>
    <row r="3321" spans="1:3" x14ac:dyDescent="0.2">
      <c r="A3321" s="18">
        <v>45118</v>
      </c>
      <c r="B3321" s="41">
        <v>4.3712</v>
      </c>
      <c r="C3321" s="134">
        <f t="shared" si="51"/>
        <v>-4.5751933019255731E-5</v>
      </c>
    </row>
    <row r="3322" spans="1:3" x14ac:dyDescent="0.2">
      <c r="A3322" s="18">
        <v>45119</v>
      </c>
      <c r="B3322" s="41">
        <v>4.3712</v>
      </c>
      <c r="C3322" s="134">
        <f t="shared" si="51"/>
        <v>0</v>
      </c>
    </row>
    <row r="3323" spans="1:3" x14ac:dyDescent="0.2">
      <c r="A3323" s="18">
        <v>45120</v>
      </c>
      <c r="B3323" s="41">
        <v>4.3646000000000003</v>
      </c>
      <c r="C3323" s="134">
        <f t="shared" si="51"/>
        <v>-1.5098828696924471E-3</v>
      </c>
    </row>
    <row r="3324" spans="1:3" x14ac:dyDescent="0.2">
      <c r="A3324" s="18">
        <v>45121</v>
      </c>
      <c r="B3324" s="41">
        <v>4.3550000000000004</v>
      </c>
      <c r="C3324" s="134">
        <f t="shared" si="51"/>
        <v>-2.1995142739311691E-3</v>
      </c>
    </row>
    <row r="3325" spans="1:3" x14ac:dyDescent="0.2">
      <c r="A3325" s="18">
        <v>45124</v>
      </c>
      <c r="B3325" s="41">
        <v>4.3573000000000004</v>
      </c>
      <c r="C3325" s="134">
        <f t="shared" si="51"/>
        <v>5.2812858783002348E-4</v>
      </c>
    </row>
    <row r="3326" spans="1:3" x14ac:dyDescent="0.2">
      <c r="A3326" s="18">
        <v>45125</v>
      </c>
      <c r="B3326" s="41">
        <v>4.3539000000000003</v>
      </c>
      <c r="C3326" s="134">
        <f t="shared" si="51"/>
        <v>-7.8029972689508398E-4</v>
      </c>
    </row>
    <row r="3327" spans="1:3" x14ac:dyDescent="0.2">
      <c r="A3327" s="18">
        <v>45126</v>
      </c>
      <c r="B3327" s="41">
        <v>4.3539000000000003</v>
      </c>
      <c r="C3327" s="134">
        <f t="shared" si="51"/>
        <v>0</v>
      </c>
    </row>
    <row r="3328" spans="1:3" x14ac:dyDescent="0.2">
      <c r="A3328" s="18">
        <v>45127</v>
      </c>
      <c r="B3328" s="41">
        <v>4.3574999999999999</v>
      </c>
      <c r="C3328" s="134">
        <f t="shared" si="51"/>
        <v>8.2684489767781422E-4</v>
      </c>
    </row>
    <row r="3329" spans="1:3" x14ac:dyDescent="0.2">
      <c r="A3329" s="18">
        <v>45128</v>
      </c>
      <c r="B3329" s="41">
        <v>4.3552999999999997</v>
      </c>
      <c r="C3329" s="134">
        <f t="shared" si="51"/>
        <v>-5.0487664945497723E-4</v>
      </c>
    </row>
    <row r="3330" spans="1:3" x14ac:dyDescent="0.2">
      <c r="A3330" s="18">
        <v>45131</v>
      </c>
      <c r="B3330" s="41">
        <v>4.3552999999999997</v>
      </c>
      <c r="C3330" s="134">
        <f t="shared" si="51"/>
        <v>0</v>
      </c>
    </row>
    <row r="3331" spans="1:3" x14ac:dyDescent="0.2">
      <c r="A3331" s="18">
        <v>45132</v>
      </c>
      <c r="B3331" s="41">
        <v>4.3415999999999997</v>
      </c>
      <c r="C3331" s="134">
        <f t="shared" si="51"/>
        <v>-3.1455927261038186E-3</v>
      </c>
    </row>
    <row r="3332" spans="1:3" x14ac:dyDescent="0.2">
      <c r="A3332" s="18">
        <v>45133</v>
      </c>
      <c r="B3332" s="41">
        <v>4.2633999999999999</v>
      </c>
      <c r="C3332" s="134">
        <f t="shared" si="51"/>
        <v>-1.8011792887414724E-2</v>
      </c>
    </row>
    <row r="3333" spans="1:3" x14ac:dyDescent="0.2">
      <c r="A3333" s="18">
        <v>45134</v>
      </c>
      <c r="B3333" s="41">
        <v>4.242</v>
      </c>
      <c r="C3333" s="134">
        <f t="shared" si="51"/>
        <v>-5.0194680302105832E-3</v>
      </c>
    </row>
    <row r="3334" spans="1:3" x14ac:dyDescent="0.2">
      <c r="A3334" s="18">
        <v>45135</v>
      </c>
      <c r="B3334" s="41">
        <v>4.2396000000000003</v>
      </c>
      <c r="C3334" s="134">
        <f t="shared" si="51"/>
        <v>-5.6577086280051869E-4</v>
      </c>
    </row>
    <row r="3335" spans="1:3" x14ac:dyDescent="0.2">
      <c r="A3335" s="18">
        <v>45138</v>
      </c>
      <c r="B3335" s="41">
        <v>4.2370000000000001</v>
      </c>
      <c r="C3335" s="134">
        <f t="shared" si="51"/>
        <v>-6.1326540239647898E-4</v>
      </c>
    </row>
    <row r="3336" spans="1:3" x14ac:dyDescent="0.2">
      <c r="A3336" s="18">
        <v>45139</v>
      </c>
      <c r="B3336" s="41">
        <v>4.2176999999999998</v>
      </c>
      <c r="C3336" s="134">
        <f t="shared" si="51"/>
        <v>-4.555109747462871E-3</v>
      </c>
    </row>
    <row r="3337" spans="1:3" x14ac:dyDescent="0.2">
      <c r="A3337" s="18">
        <v>45140</v>
      </c>
      <c r="B3337" s="41">
        <v>4.2176999999999998</v>
      </c>
      <c r="C3337" s="134">
        <f t="shared" ref="C3337:C3354" si="52">B3337/B3336 - 1</f>
        <v>0</v>
      </c>
    </row>
    <row r="3338" spans="1:3" x14ac:dyDescent="0.2">
      <c r="A3338" s="18">
        <v>45141</v>
      </c>
      <c r="B3338" s="41">
        <v>4.2104999999999997</v>
      </c>
      <c r="C3338" s="134">
        <f t="shared" si="52"/>
        <v>-1.7070915427840339E-3</v>
      </c>
    </row>
    <row r="3339" spans="1:3" x14ac:dyDescent="0.2">
      <c r="A3339" s="18">
        <v>45142</v>
      </c>
      <c r="B3339" s="41">
        <v>4.2035</v>
      </c>
      <c r="C3339" s="134">
        <f t="shared" si="52"/>
        <v>-1.6625103906898753E-3</v>
      </c>
    </row>
    <row r="3340" spans="1:3" x14ac:dyDescent="0.2">
      <c r="A3340" s="18">
        <v>45145</v>
      </c>
      <c r="B3340" s="41">
        <v>4.2035</v>
      </c>
      <c r="C3340" s="134">
        <f t="shared" si="52"/>
        <v>0</v>
      </c>
    </row>
    <row r="3341" spans="1:3" x14ac:dyDescent="0.2">
      <c r="A3341" s="18">
        <v>45146</v>
      </c>
      <c r="B3341" s="41">
        <v>4.2278000000000002</v>
      </c>
      <c r="C3341" s="134">
        <f t="shared" si="52"/>
        <v>5.7808968716546172E-3</v>
      </c>
    </row>
    <row r="3342" spans="1:3" x14ac:dyDescent="0.2">
      <c r="A3342" s="18">
        <v>45147</v>
      </c>
      <c r="B3342" s="41">
        <v>4.2278000000000002</v>
      </c>
      <c r="C3342" s="134">
        <f t="shared" si="52"/>
        <v>0</v>
      </c>
    </row>
    <row r="3343" spans="1:3" x14ac:dyDescent="0.2">
      <c r="A3343" s="18">
        <v>45148</v>
      </c>
      <c r="B3343" s="41">
        <v>4.1898999999999997</v>
      </c>
      <c r="C3343" s="134">
        <f t="shared" si="52"/>
        <v>-8.9644732484981393E-3</v>
      </c>
    </row>
    <row r="3344" spans="1:3" x14ac:dyDescent="0.2">
      <c r="A3344" s="18">
        <v>45149</v>
      </c>
      <c r="B3344" s="41">
        <v>4.1677</v>
      </c>
      <c r="C3344" s="134">
        <f t="shared" si="52"/>
        <v>-5.2984558104011148E-3</v>
      </c>
    </row>
    <row r="3345" spans="1:3" x14ac:dyDescent="0.2">
      <c r="A3345" s="18">
        <v>45152</v>
      </c>
      <c r="B3345" s="41">
        <v>4.1677</v>
      </c>
      <c r="C3345" s="134">
        <f t="shared" si="52"/>
        <v>0</v>
      </c>
    </row>
    <row r="3346" spans="1:3" x14ac:dyDescent="0.2">
      <c r="A3346" s="18">
        <v>45153</v>
      </c>
      <c r="B3346" s="41">
        <v>4.0903999999999998</v>
      </c>
      <c r="C3346" s="134">
        <f t="shared" si="52"/>
        <v>-1.8547400244739332E-2</v>
      </c>
    </row>
    <row r="3347" spans="1:3" x14ac:dyDescent="0.2">
      <c r="A3347" s="18">
        <v>45154</v>
      </c>
      <c r="B3347" s="41">
        <v>4.0637999999999996</v>
      </c>
      <c r="C3347" s="134">
        <f t="shared" si="52"/>
        <v>-6.5030314883630647E-3</v>
      </c>
    </row>
    <row r="3348" spans="1:3" x14ac:dyDescent="0.2">
      <c r="A3348" s="18">
        <v>45155</v>
      </c>
      <c r="B3348" s="41">
        <v>4.032</v>
      </c>
      <c r="C3348" s="134">
        <f t="shared" si="52"/>
        <v>-7.825188247453041E-3</v>
      </c>
    </row>
    <row r="3349" spans="1:3" x14ac:dyDescent="0.2">
      <c r="A3349" s="18">
        <v>45156</v>
      </c>
      <c r="B3349" s="41">
        <v>4.0834999999999999</v>
      </c>
      <c r="C3349" s="134">
        <f t="shared" si="52"/>
        <v>1.2772817460317443E-2</v>
      </c>
    </row>
    <row r="3350" spans="1:3" x14ac:dyDescent="0.2">
      <c r="A3350" s="18">
        <v>45159</v>
      </c>
      <c r="B3350" s="41">
        <v>4.0762999999999998</v>
      </c>
      <c r="C3350" s="134">
        <f t="shared" si="52"/>
        <v>-1.7631933390473975E-3</v>
      </c>
    </row>
    <row r="3351" spans="1:3" x14ac:dyDescent="0.2">
      <c r="A3351" s="18">
        <v>45160</v>
      </c>
      <c r="B3351" s="41">
        <v>4.0716000000000001</v>
      </c>
      <c r="C3351" s="134">
        <f t="shared" si="52"/>
        <v>-1.1530064028653086E-3</v>
      </c>
    </row>
    <row r="3352" spans="1:3" x14ac:dyDescent="0.2">
      <c r="A3352" s="18">
        <v>45161</v>
      </c>
      <c r="B3352" s="41">
        <v>4.0716000000000001</v>
      </c>
      <c r="C3352" s="134">
        <f t="shared" si="52"/>
        <v>0</v>
      </c>
    </row>
    <row r="3353" spans="1:3" x14ac:dyDescent="0.2">
      <c r="A3353" s="18">
        <v>45162</v>
      </c>
      <c r="B3353" s="41">
        <v>4.0640000000000001</v>
      </c>
      <c r="C3353" s="134">
        <f t="shared" si="52"/>
        <v>-1.8665880734846096E-3</v>
      </c>
    </row>
    <row r="3354" spans="1:3" x14ac:dyDescent="0.2">
      <c r="A3354" s="18">
        <v>45163</v>
      </c>
      <c r="B3354" s="41">
        <v>4.0591999999999997</v>
      </c>
      <c r="C3354" s="134">
        <f t="shared" si="52"/>
        <v>-1.1811023622048111E-3</v>
      </c>
    </row>
    <row r="65365" spans="2:8" x14ac:dyDescent="0.2">
      <c r="B65365" s="11"/>
      <c r="C65365" s="11"/>
      <c r="D65365" s="11"/>
      <c r="H65365" s="15"/>
    </row>
  </sheetData>
  <mergeCells count="1">
    <mergeCell ref="C3:C4"/>
  </mergeCells>
  <phoneticPr fontId="9" type="noConversion"/>
  <pageMargins left="0.78740157499999996" right="0.78740157499999996" top="0.984251969" bottom="0.984251969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2"/>
  <sheetViews>
    <sheetView showGridLines="0" workbookViewId="0">
      <pane xSplit="2" ySplit="2" topLeftCell="D218" activePane="bottomRight" state="frozen"/>
      <selection pane="topRight" activeCell="C1" sqref="C1"/>
      <selection pane="bottomLeft" activeCell="A3" sqref="A3"/>
      <selection pane="bottomRight" activeCell="L235" sqref="L235"/>
    </sheetView>
  </sheetViews>
  <sheetFormatPr defaultRowHeight="12.75" x14ac:dyDescent="0.2"/>
  <cols>
    <col min="7" max="7" width="11.5703125" bestFit="1" customWidth="1"/>
    <col min="8" max="8" width="13.85546875" bestFit="1" customWidth="1"/>
    <col min="9" max="9" width="9.5703125" bestFit="1" customWidth="1"/>
    <col min="13" max="13" width="10.140625" bestFit="1" customWidth="1"/>
  </cols>
  <sheetData>
    <row r="1" spans="1:15" x14ac:dyDescent="0.2">
      <c r="A1" s="4" t="s">
        <v>11</v>
      </c>
      <c r="B1" s="5"/>
      <c r="C1" s="5"/>
      <c r="D1" s="5"/>
      <c r="E1" s="5"/>
      <c r="F1" s="5"/>
      <c r="G1" s="5"/>
      <c r="N1" s="172" t="s">
        <v>399</v>
      </c>
    </row>
    <row r="2" spans="1:15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  <c r="J2" s="43" t="s">
        <v>121</v>
      </c>
      <c r="K2" s="43" t="s">
        <v>252</v>
      </c>
      <c r="L2" s="43" t="s">
        <v>253</v>
      </c>
      <c r="N2" s="172"/>
      <c r="O2" t="s">
        <v>403</v>
      </c>
    </row>
    <row r="3" spans="1:15" x14ac:dyDescent="0.2">
      <c r="A3" s="46" t="s">
        <v>27</v>
      </c>
      <c r="B3" s="46">
        <v>2004</v>
      </c>
      <c r="C3" s="44">
        <v>7.44</v>
      </c>
      <c r="D3" s="44">
        <v>7.95</v>
      </c>
      <c r="E3" s="44">
        <v>8.2799999999999994</v>
      </c>
      <c r="F3" s="44">
        <v>8.1999999999999993</v>
      </c>
      <c r="G3" s="44">
        <v>8.2799999999999994</v>
      </c>
      <c r="H3" s="45">
        <v>8.0299999999999994</v>
      </c>
      <c r="N3" s="140"/>
    </row>
    <row r="4" spans="1:15" x14ac:dyDescent="0.2">
      <c r="A4" s="46" t="s">
        <v>28</v>
      </c>
      <c r="B4" s="46">
        <v>2004</v>
      </c>
      <c r="C4" s="44">
        <v>7.44</v>
      </c>
      <c r="D4" s="44">
        <v>8</v>
      </c>
      <c r="E4" s="44">
        <v>7.6</v>
      </c>
      <c r="F4" s="44">
        <v>8.1300000000000008</v>
      </c>
      <c r="G4" s="44">
        <v>8.23</v>
      </c>
      <c r="H4" s="45">
        <v>7.8800000000000008</v>
      </c>
      <c r="N4" s="140"/>
    </row>
    <row r="5" spans="1:15" x14ac:dyDescent="0.2">
      <c r="A5" s="46" t="s">
        <v>29</v>
      </c>
      <c r="B5" s="46">
        <v>2004</v>
      </c>
      <c r="C5" s="44">
        <v>7.39</v>
      </c>
      <c r="D5" s="44">
        <v>7.73</v>
      </c>
      <c r="E5" s="44">
        <v>7.66</v>
      </c>
      <c r="F5" s="44">
        <v>8.23</v>
      </c>
      <c r="G5" s="44">
        <v>8.2200000000000006</v>
      </c>
      <c r="H5" s="45">
        <v>7.846000000000001</v>
      </c>
      <c r="N5" s="140"/>
    </row>
    <row r="6" spans="1:15" x14ac:dyDescent="0.2">
      <c r="A6" s="46" t="s">
        <v>30</v>
      </c>
      <c r="B6" s="46">
        <v>2004</v>
      </c>
      <c r="C6" s="44">
        <v>7.44</v>
      </c>
      <c r="D6" s="44">
        <v>7.71</v>
      </c>
      <c r="E6" s="44">
        <v>7.79</v>
      </c>
      <c r="F6" s="44">
        <v>7.93</v>
      </c>
      <c r="G6" s="44">
        <v>8.26</v>
      </c>
      <c r="H6" s="45">
        <v>7.8260000000000005</v>
      </c>
      <c r="N6" s="140"/>
    </row>
    <row r="7" spans="1:15" x14ac:dyDescent="0.2">
      <c r="A7" s="46" t="s">
        <v>31</v>
      </c>
      <c r="B7" s="46">
        <v>2004</v>
      </c>
      <c r="C7" s="44">
        <v>7.18</v>
      </c>
      <c r="D7" s="44">
        <v>7.74</v>
      </c>
      <c r="E7" s="44">
        <v>8.06</v>
      </c>
      <c r="F7" s="44">
        <v>8.52</v>
      </c>
      <c r="G7" s="44">
        <v>8.1999999999999993</v>
      </c>
      <c r="H7" s="45">
        <v>7.94</v>
      </c>
      <c r="N7" s="140"/>
    </row>
    <row r="8" spans="1:15" x14ac:dyDescent="0.2">
      <c r="A8" s="46" t="s">
        <v>32</v>
      </c>
      <c r="B8" s="46">
        <v>2004</v>
      </c>
      <c r="C8" s="44">
        <v>6.82</v>
      </c>
      <c r="D8" s="44">
        <v>7.7</v>
      </c>
      <c r="E8" s="44">
        <v>8.08</v>
      </c>
      <c r="F8" s="44">
        <v>8.43</v>
      </c>
      <c r="G8" s="44">
        <v>7.8</v>
      </c>
      <c r="H8" s="45">
        <v>7.766</v>
      </c>
      <c r="N8" s="140"/>
    </row>
    <row r="9" spans="1:15" x14ac:dyDescent="0.2">
      <c r="A9" s="46" t="s">
        <v>33</v>
      </c>
      <c r="B9" s="46">
        <v>2005</v>
      </c>
      <c r="C9" s="44">
        <v>6.35</v>
      </c>
      <c r="D9" s="44">
        <v>7.35</v>
      </c>
      <c r="E9" s="44">
        <v>8.01</v>
      </c>
      <c r="F9" s="44">
        <v>7.8</v>
      </c>
      <c r="G9" s="44">
        <v>7.09</v>
      </c>
      <c r="H9" s="45">
        <v>7.32</v>
      </c>
      <c r="N9" s="140"/>
    </row>
    <row r="10" spans="1:15" x14ac:dyDescent="0.2">
      <c r="A10" s="46" t="s">
        <v>34</v>
      </c>
      <c r="B10" s="46">
        <v>2005</v>
      </c>
      <c r="C10" s="44">
        <v>6.74</v>
      </c>
      <c r="D10" s="44">
        <v>7.28</v>
      </c>
      <c r="E10" s="44">
        <v>7.45</v>
      </c>
      <c r="F10" s="44">
        <v>8.23</v>
      </c>
      <c r="G10" s="44">
        <v>7.15</v>
      </c>
      <c r="H10" s="45">
        <v>7.37</v>
      </c>
      <c r="N10" s="140"/>
    </row>
    <row r="11" spans="1:15" x14ac:dyDescent="0.2">
      <c r="A11" s="46" t="s">
        <v>35</v>
      </c>
      <c r="B11" s="46">
        <v>2005</v>
      </c>
      <c r="C11" s="44">
        <v>7.03</v>
      </c>
      <c r="D11" s="44">
        <v>7.58</v>
      </c>
      <c r="E11" s="44">
        <v>7.91</v>
      </c>
      <c r="F11" s="44">
        <v>8.57</v>
      </c>
      <c r="G11" s="44">
        <v>7.68</v>
      </c>
      <c r="H11" s="45">
        <v>7.7539999999999996</v>
      </c>
      <c r="N11" s="140"/>
    </row>
    <row r="12" spans="1:15" x14ac:dyDescent="0.2">
      <c r="A12" s="46" t="s">
        <v>36</v>
      </c>
      <c r="B12" s="46">
        <v>2005</v>
      </c>
      <c r="C12" s="44">
        <v>7.11</v>
      </c>
      <c r="D12" s="44">
        <v>7.66</v>
      </c>
      <c r="E12" s="44">
        <v>7.49</v>
      </c>
      <c r="F12" s="44">
        <v>8.6</v>
      </c>
      <c r="G12" s="44">
        <v>7.9</v>
      </c>
      <c r="H12" s="45">
        <v>7.7519999999999998</v>
      </c>
      <c r="N12" s="140"/>
    </row>
    <row r="13" spans="1:15" x14ac:dyDescent="0.2">
      <c r="A13" s="46" t="s">
        <v>37</v>
      </c>
      <c r="B13" s="46">
        <v>2005</v>
      </c>
      <c r="C13" s="44">
        <v>7</v>
      </c>
      <c r="D13" s="44">
        <v>7.63</v>
      </c>
      <c r="E13" s="44">
        <v>7.61</v>
      </c>
      <c r="F13" s="44">
        <v>8.56</v>
      </c>
      <c r="G13" s="44">
        <v>7.7</v>
      </c>
      <c r="H13" s="45">
        <v>7.7</v>
      </c>
      <c r="N13" s="140"/>
    </row>
    <row r="14" spans="1:15" x14ac:dyDescent="0.2">
      <c r="A14" s="46" t="s">
        <v>38</v>
      </c>
      <c r="B14" s="46">
        <v>2005</v>
      </c>
      <c r="C14" s="44">
        <v>6.77</v>
      </c>
      <c r="D14" s="44">
        <v>7.58</v>
      </c>
      <c r="E14" s="44">
        <v>7.61</v>
      </c>
      <c r="F14" s="44">
        <v>8.3699999999999992</v>
      </c>
      <c r="G14" s="44">
        <v>7.2</v>
      </c>
      <c r="H14" s="45">
        <v>7.5060000000000002</v>
      </c>
      <c r="N14" s="140"/>
    </row>
    <row r="15" spans="1:15" x14ac:dyDescent="0.2">
      <c r="A15" s="46" t="s">
        <v>27</v>
      </c>
      <c r="B15" s="46">
        <v>2005</v>
      </c>
      <c r="C15" s="44">
        <v>6.47</v>
      </c>
      <c r="D15" s="44">
        <v>7.31</v>
      </c>
      <c r="E15" s="44">
        <v>6.94</v>
      </c>
      <c r="F15" s="44">
        <v>7.86</v>
      </c>
      <c r="G15" s="44">
        <v>7.29</v>
      </c>
      <c r="H15" s="45">
        <v>7.1739999999999995</v>
      </c>
      <c r="N15" s="140"/>
    </row>
    <row r="16" spans="1:15" x14ac:dyDescent="0.2">
      <c r="A16" s="46" t="s">
        <v>28</v>
      </c>
      <c r="B16" s="46">
        <v>2005</v>
      </c>
      <c r="C16" s="44">
        <v>6.27</v>
      </c>
      <c r="D16" s="44">
        <v>7.01</v>
      </c>
      <c r="E16" s="44">
        <v>6.37</v>
      </c>
      <c r="F16" s="44">
        <v>7.26</v>
      </c>
      <c r="G16" s="44">
        <v>7.27</v>
      </c>
      <c r="H16" s="45">
        <v>6.8359999999999985</v>
      </c>
      <c r="N16" s="140"/>
    </row>
    <row r="17" spans="1:14" x14ac:dyDescent="0.2">
      <c r="A17" s="46" t="s">
        <v>29</v>
      </c>
      <c r="B17" s="46">
        <v>2005</v>
      </c>
      <c r="C17" s="44">
        <v>6.41</v>
      </c>
      <c r="D17" s="44">
        <v>6.83</v>
      </c>
      <c r="E17" s="44">
        <v>6.44</v>
      </c>
      <c r="F17" s="44">
        <v>6.88</v>
      </c>
      <c r="G17" s="44">
        <v>6.96</v>
      </c>
      <c r="H17" s="45">
        <v>6.7039999999999988</v>
      </c>
      <c r="N17" s="140"/>
    </row>
    <row r="18" spans="1:14" x14ac:dyDescent="0.2">
      <c r="A18" s="46" t="s">
        <v>30</v>
      </c>
      <c r="B18" s="46">
        <v>2005</v>
      </c>
      <c r="C18" s="44">
        <v>6.22</v>
      </c>
      <c r="D18" s="44">
        <v>6.62</v>
      </c>
      <c r="E18" s="44">
        <v>6.48</v>
      </c>
      <c r="F18" s="44">
        <v>7.28</v>
      </c>
      <c r="G18" s="44">
        <v>6.68</v>
      </c>
      <c r="H18" s="45">
        <v>6.6560000000000006</v>
      </c>
      <c r="N18" s="140"/>
    </row>
    <row r="19" spans="1:14" x14ac:dyDescent="0.2">
      <c r="A19" s="46" t="s">
        <v>31</v>
      </c>
      <c r="B19" s="46">
        <v>2005</v>
      </c>
      <c r="C19" s="44">
        <v>5.91</v>
      </c>
      <c r="D19" s="44">
        <v>6.53</v>
      </c>
      <c r="E19" s="44">
        <v>6.03</v>
      </c>
      <c r="F19" s="44">
        <v>7.17</v>
      </c>
      <c r="G19" s="44">
        <v>6.52</v>
      </c>
      <c r="H19" s="45">
        <v>6.4319999999999995</v>
      </c>
      <c r="N19" s="140"/>
    </row>
    <row r="20" spans="1:14" x14ac:dyDescent="0.2">
      <c r="A20" s="46" t="s">
        <v>32</v>
      </c>
      <c r="B20" s="46">
        <v>2005</v>
      </c>
      <c r="C20" s="44">
        <v>5.58</v>
      </c>
      <c r="D20" s="44">
        <v>5.98</v>
      </c>
      <c r="E20" s="44">
        <v>6.26</v>
      </c>
      <c r="F20" s="44">
        <v>7</v>
      </c>
      <c r="G20" s="44">
        <v>6.15</v>
      </c>
      <c r="H20" s="45">
        <v>6.194</v>
      </c>
      <c r="N20" s="140"/>
    </row>
    <row r="21" spans="1:14" x14ac:dyDescent="0.2">
      <c r="A21" s="46" t="s">
        <v>33</v>
      </c>
      <c r="B21" s="46">
        <v>2006</v>
      </c>
      <c r="C21" s="44">
        <v>5.38</v>
      </c>
      <c r="D21" s="44">
        <v>6.11</v>
      </c>
      <c r="E21" s="44">
        <v>6.43</v>
      </c>
      <c r="F21" s="44">
        <v>6.99</v>
      </c>
      <c r="G21" s="44">
        <v>6.2</v>
      </c>
      <c r="H21" s="45">
        <v>6.2220000000000004</v>
      </c>
      <c r="N21" s="140"/>
    </row>
    <row r="22" spans="1:14" x14ac:dyDescent="0.2">
      <c r="A22" s="46" t="s">
        <v>34</v>
      </c>
      <c r="B22" s="46">
        <v>2006</v>
      </c>
      <c r="C22" s="44">
        <v>5.36</v>
      </c>
      <c r="D22" s="44">
        <v>6.18</v>
      </c>
      <c r="E22" s="44">
        <v>5.98</v>
      </c>
      <c r="F22" s="44">
        <v>7.23</v>
      </c>
      <c r="G22" s="44">
        <v>6.45</v>
      </c>
      <c r="H22" s="45">
        <v>6.24</v>
      </c>
      <c r="N22" s="140"/>
    </row>
    <row r="23" spans="1:14" x14ac:dyDescent="0.2">
      <c r="A23" s="46" t="s">
        <v>35</v>
      </c>
      <c r="B23" s="46">
        <v>2006</v>
      </c>
      <c r="C23" s="44">
        <v>6.12</v>
      </c>
      <c r="D23" s="44">
        <v>6.31</v>
      </c>
      <c r="E23" s="44">
        <v>6.25</v>
      </c>
      <c r="F23" s="44">
        <v>7.47</v>
      </c>
      <c r="G23" s="44">
        <v>6.64</v>
      </c>
      <c r="H23" s="45">
        <v>6.5579999999999998</v>
      </c>
      <c r="N23" s="140"/>
    </row>
    <row r="24" spans="1:14" x14ac:dyDescent="0.2">
      <c r="A24" s="46" t="s">
        <v>36</v>
      </c>
      <c r="B24" s="46">
        <v>2006</v>
      </c>
      <c r="C24" s="44">
        <v>5.87</v>
      </c>
      <c r="D24" s="44">
        <v>6.7</v>
      </c>
      <c r="E24" s="44">
        <v>6.48</v>
      </c>
      <c r="F24" s="44">
        <v>7.92</v>
      </c>
      <c r="G24" s="44">
        <v>7</v>
      </c>
      <c r="H24" s="45">
        <v>6.7939999999999996</v>
      </c>
      <c r="N24" s="140"/>
    </row>
    <row r="25" spans="1:14" x14ac:dyDescent="0.2">
      <c r="A25" s="46" t="s">
        <v>37</v>
      </c>
      <c r="B25" s="46">
        <v>2006</v>
      </c>
      <c r="C25" s="44">
        <v>5.96</v>
      </c>
      <c r="D25" s="44">
        <v>6.87</v>
      </c>
      <c r="E25" s="44">
        <v>6.98</v>
      </c>
      <c r="F25" s="44">
        <v>7.83</v>
      </c>
      <c r="G25" s="44">
        <v>7.22</v>
      </c>
      <c r="H25" s="45">
        <v>6.9719999999999995</v>
      </c>
      <c r="N25" s="140"/>
    </row>
    <row r="26" spans="1:14" x14ac:dyDescent="0.2">
      <c r="A26" s="46" t="s">
        <v>38</v>
      </c>
      <c r="B26" s="46">
        <v>2006</v>
      </c>
      <c r="C26" s="44">
        <v>6.28</v>
      </c>
      <c r="D26" s="44">
        <v>6.97</v>
      </c>
      <c r="E26" s="44">
        <v>6.99</v>
      </c>
      <c r="F26" s="44">
        <v>7.49</v>
      </c>
      <c r="G26" s="44">
        <v>7.33</v>
      </c>
      <c r="H26" s="45">
        <v>7.0120000000000005</v>
      </c>
      <c r="N26" s="140"/>
    </row>
    <row r="27" spans="1:14" x14ac:dyDescent="0.2">
      <c r="A27" s="46" t="s">
        <v>27</v>
      </c>
      <c r="B27" s="46">
        <v>2006</v>
      </c>
      <c r="C27" s="44">
        <v>6.8</v>
      </c>
      <c r="D27" s="44">
        <v>7.39</v>
      </c>
      <c r="E27" s="44">
        <v>7.18</v>
      </c>
      <c r="F27" s="44">
        <v>7.69</v>
      </c>
      <c r="G27" s="44">
        <v>7.75</v>
      </c>
      <c r="H27" s="45">
        <v>7.3620000000000001</v>
      </c>
      <c r="N27" s="140"/>
    </row>
    <row r="28" spans="1:14" x14ac:dyDescent="0.2">
      <c r="A28" s="46" t="s">
        <v>28</v>
      </c>
      <c r="B28" s="46">
        <v>2006</v>
      </c>
      <c r="C28" s="44">
        <v>7.15</v>
      </c>
      <c r="D28" s="44">
        <v>7.74</v>
      </c>
      <c r="E28" s="44">
        <v>7.44</v>
      </c>
      <c r="F28" s="44">
        <v>7.54</v>
      </c>
      <c r="G28" s="44">
        <v>7.8</v>
      </c>
      <c r="H28" s="45">
        <v>7.5340000000000007</v>
      </c>
      <c r="N28" s="140"/>
    </row>
    <row r="29" spans="1:14" x14ac:dyDescent="0.2">
      <c r="A29" s="46" t="s">
        <v>29</v>
      </c>
      <c r="B29" s="46">
        <v>2006</v>
      </c>
      <c r="C29" s="44">
        <v>7.3179591836734703</v>
      </c>
      <c r="D29" s="44">
        <v>8.0165853658536594</v>
      </c>
      <c r="E29" s="44">
        <v>7.5909523809523796</v>
      </c>
      <c r="F29" s="44">
        <v>7.5250000000000004</v>
      </c>
      <c r="G29" s="44">
        <v>7.8219780219780297</v>
      </c>
      <c r="H29" s="45">
        <v>7.6544949904915089</v>
      </c>
      <c r="N29" s="140"/>
    </row>
    <row r="30" spans="1:14" x14ac:dyDescent="0.2">
      <c r="A30" s="46" t="s">
        <v>30</v>
      </c>
      <c r="B30" s="46">
        <v>2006</v>
      </c>
      <c r="C30" s="44">
        <v>7.194</v>
      </c>
      <c r="D30" s="44">
        <v>7.88821052631579</v>
      </c>
      <c r="E30" s="44">
        <v>7.6588888888888897</v>
      </c>
      <c r="F30" s="44">
        <v>7.6136363636363598</v>
      </c>
      <c r="G30" s="44">
        <v>7.7907500000000001</v>
      </c>
      <c r="H30" s="45">
        <v>7.6290971557682088</v>
      </c>
      <c r="N30" s="140"/>
    </row>
    <row r="31" spans="1:14" x14ac:dyDescent="0.2">
      <c r="A31" s="46" t="s">
        <v>31</v>
      </c>
      <c r="B31" s="46">
        <v>2006</v>
      </c>
      <c r="C31" s="44">
        <v>6.3886046511627903</v>
      </c>
      <c r="D31" s="44">
        <v>7.2967500000000003</v>
      </c>
      <c r="E31" s="44">
        <v>7.26529411764706</v>
      </c>
      <c r="F31" s="44">
        <v>7.3222222222222202</v>
      </c>
      <c r="G31" s="44">
        <v>6.9193478260869599</v>
      </c>
      <c r="H31" s="45">
        <v>7.0384437634238051</v>
      </c>
      <c r="N31" s="140"/>
    </row>
    <row r="32" spans="1:14" x14ac:dyDescent="0.2">
      <c r="A32" s="46" t="s">
        <v>32</v>
      </c>
      <c r="B32" s="46">
        <v>2006</v>
      </c>
      <c r="C32" s="44">
        <v>5.4350882352941197</v>
      </c>
      <c r="D32" s="44">
        <v>6.5647619047618999</v>
      </c>
      <c r="E32" s="44">
        <v>6.86</v>
      </c>
      <c r="F32" s="44">
        <v>7.4349999999999996</v>
      </c>
      <c r="G32" s="44">
        <v>6.1551764705882404</v>
      </c>
      <c r="H32" s="45">
        <v>6.4900053221288516</v>
      </c>
      <c r="N32" s="140"/>
    </row>
    <row r="33" spans="1:14" x14ac:dyDescent="0.2">
      <c r="A33" s="46" t="s">
        <v>33</v>
      </c>
      <c r="B33" s="46">
        <v>2007</v>
      </c>
      <c r="C33" s="44">
        <v>5.5383333333333304</v>
      </c>
      <c r="D33" s="44">
        <v>6.5667441860465097</v>
      </c>
      <c r="E33" s="44">
        <v>6.2663636363636401</v>
      </c>
      <c r="F33" s="44">
        <v>7.7488888888888896</v>
      </c>
      <c r="G33" s="44">
        <v>5.9956321839080404</v>
      </c>
      <c r="H33" s="45">
        <v>6.4231924457080822</v>
      </c>
      <c r="N33" s="140"/>
    </row>
    <row r="34" spans="1:14" x14ac:dyDescent="0.2">
      <c r="A34" s="46" t="s">
        <v>34</v>
      </c>
      <c r="B34" s="46">
        <v>2007</v>
      </c>
      <c r="C34" s="44">
        <v>5.9616470588235302</v>
      </c>
      <c r="D34" s="44">
        <v>6.9797674418604698</v>
      </c>
      <c r="E34" s="44">
        <v>6.29</v>
      </c>
      <c r="F34" s="44">
        <v>7.7687499999999998</v>
      </c>
      <c r="G34" s="44">
        <v>6.4885526315789503</v>
      </c>
      <c r="H34" s="45">
        <v>6.6977434264525897</v>
      </c>
      <c r="N34" s="140"/>
    </row>
    <row r="35" spans="1:14" x14ac:dyDescent="0.2">
      <c r="A35" s="46" t="s">
        <v>35</v>
      </c>
      <c r="B35" s="46">
        <v>2007</v>
      </c>
      <c r="C35" s="44">
        <v>6.4926315789473703</v>
      </c>
      <c r="D35" s="44">
        <v>7.4139999999999997</v>
      </c>
      <c r="E35" s="44">
        <v>6.8680000000000003</v>
      </c>
      <c r="F35" s="44">
        <v>8.2533333333333303</v>
      </c>
      <c r="G35" s="44">
        <v>7.1583928571428599</v>
      </c>
      <c r="H35" s="45">
        <v>7.2372715538847121</v>
      </c>
      <c r="I35" s="46"/>
      <c r="N35" s="140"/>
    </row>
    <row r="36" spans="1:14" x14ac:dyDescent="0.2">
      <c r="A36" s="46" t="s">
        <v>36</v>
      </c>
      <c r="B36" s="46">
        <v>2007</v>
      </c>
      <c r="C36" s="44">
        <v>7.1551176470588196</v>
      </c>
      <c r="D36" s="44">
        <v>7.7487179487179496</v>
      </c>
      <c r="E36" s="44">
        <v>7.0288888888888899</v>
      </c>
      <c r="F36" s="44">
        <v>9.2040000000000006</v>
      </c>
      <c r="G36" s="44">
        <v>7.7133333333333303</v>
      </c>
      <c r="H36" s="45">
        <v>7.7700115635997973</v>
      </c>
      <c r="N36" s="140"/>
    </row>
    <row r="37" spans="1:14" x14ac:dyDescent="0.2">
      <c r="A37" s="46" t="s">
        <v>37</v>
      </c>
      <c r="B37" s="46">
        <v>2007</v>
      </c>
      <c r="C37" s="44">
        <v>7.96142857142857</v>
      </c>
      <c r="D37" s="44">
        <v>8.4957499999999992</v>
      </c>
      <c r="E37" s="44">
        <v>8.2918749999999992</v>
      </c>
      <c r="F37" s="44">
        <v>9.9124999999999996</v>
      </c>
      <c r="G37" s="44">
        <v>8.9</v>
      </c>
      <c r="H37" s="45">
        <v>8.7123107142857137</v>
      </c>
      <c r="N37" s="140"/>
    </row>
    <row r="38" spans="1:14" x14ac:dyDescent="0.2">
      <c r="A38" s="46" t="s">
        <v>38</v>
      </c>
      <c r="B38" s="46">
        <v>2007</v>
      </c>
      <c r="C38" s="44">
        <v>9.1535200000000003</v>
      </c>
      <c r="D38" s="44">
        <v>9.8154285714285692</v>
      </c>
      <c r="E38" s="44">
        <v>9.2233333333333292</v>
      </c>
      <c r="F38" s="44">
        <v>11.3366666666667</v>
      </c>
      <c r="G38" s="44">
        <v>10.2370731707317</v>
      </c>
      <c r="H38" s="45">
        <v>9.9532043484320596</v>
      </c>
      <c r="N38" s="140"/>
    </row>
    <row r="39" spans="1:14" x14ac:dyDescent="0.2">
      <c r="A39" s="46" t="s">
        <v>27</v>
      </c>
      <c r="B39" s="46">
        <v>2007</v>
      </c>
      <c r="C39" s="44">
        <v>10.335161290322599</v>
      </c>
      <c r="D39" s="44">
        <v>10.895</v>
      </c>
      <c r="E39" s="44">
        <v>9.7282352941176509</v>
      </c>
      <c r="F39" s="44">
        <v>11.624000000000001</v>
      </c>
      <c r="G39" s="44">
        <v>10.313409090909101</v>
      </c>
      <c r="H39" s="45">
        <v>10.579161135069871</v>
      </c>
      <c r="N39" s="140"/>
    </row>
    <row r="40" spans="1:14" x14ac:dyDescent="0.2">
      <c r="A40" s="46" t="s">
        <v>28</v>
      </c>
      <c r="B40" s="46">
        <v>2007</v>
      </c>
      <c r="C40" s="44">
        <v>10.1596875</v>
      </c>
      <c r="D40" s="44">
        <v>11.3058823529412</v>
      </c>
      <c r="E40" s="44">
        <v>10.1675</v>
      </c>
      <c r="F40" s="44">
        <v>11.95</v>
      </c>
      <c r="G40" s="44">
        <v>10.498749999999999</v>
      </c>
      <c r="H40" s="45">
        <v>10.81636397058824</v>
      </c>
      <c r="N40" s="140"/>
    </row>
    <row r="41" spans="1:14" x14ac:dyDescent="0.2">
      <c r="A41" s="46" t="s">
        <v>29</v>
      </c>
      <c r="B41" s="46">
        <v>2007</v>
      </c>
      <c r="C41" s="44">
        <v>8.9278888888888908</v>
      </c>
      <c r="D41" s="44">
        <v>10.498157894736799</v>
      </c>
      <c r="E41" s="44">
        <v>8.9882352941176507</v>
      </c>
      <c r="F41" s="44">
        <v>10.42</v>
      </c>
      <c r="G41" s="44">
        <v>9.5800303030303002</v>
      </c>
      <c r="H41" s="45">
        <v>9.6828624761547282</v>
      </c>
      <c r="N41" s="140"/>
    </row>
    <row r="42" spans="1:14" x14ac:dyDescent="0.2">
      <c r="A42" s="46" t="s">
        <v>30</v>
      </c>
      <c r="B42" s="46">
        <v>2007</v>
      </c>
      <c r="C42" s="44">
        <v>8.0042580645161294</v>
      </c>
      <c r="D42" s="44">
        <v>9.61</v>
      </c>
      <c r="E42" s="44">
        <v>8.0406250000000004</v>
      </c>
      <c r="F42" s="44">
        <v>9.2859999999999996</v>
      </c>
      <c r="G42" s="44">
        <v>8.1813333333333293</v>
      </c>
      <c r="H42" s="45">
        <v>8.624443279569892</v>
      </c>
      <c r="N42" s="140"/>
    </row>
    <row r="43" spans="1:14" x14ac:dyDescent="0.2">
      <c r="A43" s="46" t="s">
        <v>31</v>
      </c>
      <c r="B43" s="46">
        <v>2007</v>
      </c>
      <c r="C43" s="44">
        <v>7.6007142857142904</v>
      </c>
      <c r="D43" s="44">
        <v>8.9476470588235308</v>
      </c>
      <c r="E43" s="44">
        <v>7.5633333333333299</v>
      </c>
      <c r="F43" s="44">
        <v>7.35</v>
      </c>
      <c r="G43" s="44">
        <v>7.9053243243243196</v>
      </c>
      <c r="H43" s="45">
        <v>7.8734038004390943</v>
      </c>
      <c r="N43" s="140"/>
    </row>
    <row r="44" spans="1:14" x14ac:dyDescent="0.2">
      <c r="A44" s="46" t="s">
        <v>32</v>
      </c>
      <c r="B44" s="46">
        <v>2007</v>
      </c>
      <c r="C44" s="44">
        <v>7.1476923076923082</v>
      </c>
      <c r="D44" s="44">
        <v>8.4992105263157907</v>
      </c>
      <c r="E44" s="44">
        <v>7.233888888888889</v>
      </c>
      <c r="F44" s="44">
        <v>8.2125000000000004</v>
      </c>
      <c r="G44" s="44">
        <v>7.5363432835820916</v>
      </c>
      <c r="H44" s="45">
        <v>7.7259270012958154</v>
      </c>
      <c r="N44" s="140"/>
    </row>
    <row r="45" spans="1:14" x14ac:dyDescent="0.2">
      <c r="A45" s="46" t="s">
        <v>33</v>
      </c>
      <c r="B45" s="46">
        <v>2008</v>
      </c>
      <c r="C45" s="44">
        <v>7.33</v>
      </c>
      <c r="D45" s="44">
        <v>8.61</v>
      </c>
      <c r="E45" s="44">
        <v>7.3</v>
      </c>
      <c r="F45" s="44">
        <v>8.57</v>
      </c>
      <c r="G45" s="44">
        <v>7.63</v>
      </c>
      <c r="H45" s="45">
        <v>7.8879999999999999</v>
      </c>
      <c r="N45" s="140"/>
    </row>
    <row r="46" spans="1:14" x14ac:dyDescent="0.2">
      <c r="A46" s="46" t="s">
        <v>34</v>
      </c>
      <c r="B46" s="46">
        <v>2008</v>
      </c>
      <c r="C46" s="44">
        <v>7.793000000000001</v>
      </c>
      <c r="D46" s="44">
        <v>8.7963157894736845</v>
      </c>
      <c r="E46" s="44">
        <v>7.8506666666666662</v>
      </c>
      <c r="F46" s="44">
        <v>8.0378947368421052</v>
      </c>
      <c r="G46" s="44">
        <v>7.986896551724139</v>
      </c>
      <c r="H46" s="45">
        <v>8.0929547489413203</v>
      </c>
      <c r="N46" s="140"/>
    </row>
    <row r="47" spans="1:14" x14ac:dyDescent="0.2">
      <c r="A47" s="46" t="s">
        <v>35</v>
      </c>
      <c r="B47" s="46">
        <v>2008</v>
      </c>
      <c r="C47" s="44">
        <v>7.972366666666665</v>
      </c>
      <c r="D47" s="44">
        <v>9.1472972972972979</v>
      </c>
      <c r="E47" s="44">
        <v>8.0076470588235296</v>
      </c>
      <c r="F47" s="44">
        <v>8.4636842105263153</v>
      </c>
      <c r="G47" s="44">
        <v>8.4754285714285711</v>
      </c>
      <c r="H47" s="45">
        <v>8.4132847609484749</v>
      </c>
      <c r="N47" s="140"/>
    </row>
    <row r="48" spans="1:14" x14ac:dyDescent="0.2">
      <c r="A48" s="46" t="s">
        <v>36</v>
      </c>
      <c r="B48" s="46">
        <v>2008</v>
      </c>
      <c r="C48" s="44">
        <v>8.2292580645161291</v>
      </c>
      <c r="D48" s="44">
        <v>9.471515151515149</v>
      </c>
      <c r="E48" s="44">
        <v>8.3494117647058808</v>
      </c>
      <c r="F48" s="44">
        <v>10.000909090909092</v>
      </c>
      <c r="G48" s="44">
        <v>8.7740983606557386</v>
      </c>
      <c r="H48" s="45">
        <v>8.9650384864603971</v>
      </c>
      <c r="N48" s="140"/>
    </row>
    <row r="49" spans="1:14" x14ac:dyDescent="0.2">
      <c r="A49" s="46" t="s">
        <v>37</v>
      </c>
      <c r="B49" s="46">
        <v>2008</v>
      </c>
      <c r="C49" s="44">
        <v>8.718</v>
      </c>
      <c r="D49" s="44">
        <v>9.7329032258064512</v>
      </c>
      <c r="E49" s="44">
        <v>8.9516666666666662</v>
      </c>
      <c r="F49" s="44">
        <v>10.716363636363637</v>
      </c>
      <c r="G49" s="44">
        <v>9.2280769230769231</v>
      </c>
      <c r="H49" s="45">
        <v>9.4694020903827347</v>
      </c>
      <c r="N49" s="140"/>
    </row>
    <row r="50" spans="1:14" x14ac:dyDescent="0.2">
      <c r="A50" s="46" t="s">
        <v>38</v>
      </c>
      <c r="B50" s="46">
        <v>2008</v>
      </c>
      <c r="C50" s="44">
        <v>8.5713043478260857</v>
      </c>
      <c r="D50" s="44">
        <v>9.8249999999999993</v>
      </c>
      <c r="E50" s="44">
        <v>8.8026315789473664</v>
      </c>
      <c r="F50" s="44">
        <v>10.024545454545454</v>
      </c>
      <c r="G50" s="44">
        <v>9.7218367346938752</v>
      </c>
      <c r="H50" s="45">
        <v>9.3890636232025564</v>
      </c>
      <c r="N50" s="140"/>
    </row>
    <row r="51" spans="1:14" x14ac:dyDescent="0.2">
      <c r="A51" s="46" t="s">
        <v>27</v>
      </c>
      <c r="B51" s="46">
        <v>2008</v>
      </c>
      <c r="C51" s="44">
        <v>8.4383461538461528</v>
      </c>
      <c r="D51" s="44">
        <v>9.6375757575757568</v>
      </c>
      <c r="E51" s="44">
        <v>8.4705882352941178</v>
      </c>
      <c r="F51" s="44">
        <v>9.9716666666666658</v>
      </c>
      <c r="G51" s="44">
        <v>8.8315686274509808</v>
      </c>
      <c r="H51" s="45">
        <v>9.0699490881667337</v>
      </c>
      <c r="N51" s="140"/>
    </row>
    <row r="52" spans="1:14" x14ac:dyDescent="0.2">
      <c r="A52" s="46" t="s">
        <v>28</v>
      </c>
      <c r="B52" s="46">
        <v>2008</v>
      </c>
      <c r="C52" s="44">
        <v>8.3140799999999988</v>
      </c>
      <c r="D52" s="44">
        <v>9.5954545454545439</v>
      </c>
      <c r="E52" s="44">
        <v>7.2388235294117642</v>
      </c>
      <c r="F52" s="44">
        <v>8.7722222222222204</v>
      </c>
      <c r="G52" s="44">
        <v>8.0791111111111125</v>
      </c>
      <c r="H52" s="45">
        <v>8.399938281639928</v>
      </c>
      <c r="N52" s="140"/>
    </row>
    <row r="53" spans="1:14" x14ac:dyDescent="0.2">
      <c r="A53" s="46" t="s">
        <v>29</v>
      </c>
      <c r="B53" s="46">
        <v>2008</v>
      </c>
      <c r="C53" s="44">
        <v>7.8431666666666677</v>
      </c>
      <c r="D53" s="44">
        <v>9.09181818181818</v>
      </c>
      <c r="E53" s="44">
        <v>7.1630769230769236</v>
      </c>
      <c r="F53" s="44">
        <v>8.8309999999999995</v>
      </c>
      <c r="G53" s="44">
        <v>8.052391304347827</v>
      </c>
      <c r="H53" s="45">
        <v>8.1962906151819208</v>
      </c>
      <c r="N53" s="140"/>
    </row>
    <row r="54" spans="1:14" x14ac:dyDescent="0.2">
      <c r="A54" s="46" t="s">
        <v>30</v>
      </c>
      <c r="B54" s="46">
        <v>2008</v>
      </c>
      <c r="C54" s="44">
        <v>8.1906250000000007</v>
      </c>
      <c r="D54" s="44">
        <v>8.9464516129032265</v>
      </c>
      <c r="E54" s="44">
        <v>7.6276923076923078</v>
      </c>
      <c r="F54" s="44">
        <v>8.7837499999999995</v>
      </c>
      <c r="G54" s="44">
        <v>8.6711764705882359</v>
      </c>
      <c r="H54" s="45">
        <v>8.4439390782367543</v>
      </c>
      <c r="N54" s="140"/>
    </row>
    <row r="55" spans="1:14" x14ac:dyDescent="0.2">
      <c r="A55" s="46" t="s">
        <v>31</v>
      </c>
      <c r="B55" s="46">
        <v>2008</v>
      </c>
      <c r="C55" s="44">
        <v>7.9497142857142835</v>
      </c>
      <c r="D55" s="44">
        <v>8.59</v>
      </c>
      <c r="E55" s="44">
        <v>8.1871428571428559</v>
      </c>
      <c r="F55" s="44">
        <v>9.086666666666666</v>
      </c>
      <c r="G55" s="44">
        <v>8.4613043478260863</v>
      </c>
      <c r="H55" s="45">
        <v>8.4549656314699781</v>
      </c>
      <c r="N55" s="140"/>
    </row>
    <row r="56" spans="1:14" x14ac:dyDescent="0.2">
      <c r="A56" s="46" t="s">
        <v>32</v>
      </c>
      <c r="B56" s="46">
        <v>2008</v>
      </c>
      <c r="C56" s="44">
        <v>7.8343749999999996</v>
      </c>
      <c r="D56" s="44">
        <v>8.5727027027027027</v>
      </c>
      <c r="E56" s="44">
        <v>8.1042857142857141</v>
      </c>
      <c r="F56" s="44">
        <v>9.7277777777777796</v>
      </c>
      <c r="G56" s="44">
        <v>8.1311363636363652</v>
      </c>
      <c r="H56" s="45">
        <v>8.474055511680513</v>
      </c>
      <c r="N56" s="140"/>
    </row>
    <row r="57" spans="1:14" x14ac:dyDescent="0.2">
      <c r="A57" s="47" t="s">
        <v>33</v>
      </c>
      <c r="B57" s="47">
        <v>2009</v>
      </c>
      <c r="C57" s="2">
        <v>7.7393749999999999</v>
      </c>
      <c r="D57" s="2">
        <v>8.571428571428573</v>
      </c>
      <c r="E57" s="2">
        <v>7.9227272727272728</v>
      </c>
      <c r="F57" s="2">
        <v>10.841428571428571</v>
      </c>
      <c r="G57" s="2">
        <v>8.0776744186046532</v>
      </c>
      <c r="H57" s="45">
        <v>8.6305267668378143</v>
      </c>
      <c r="N57" s="140"/>
    </row>
    <row r="58" spans="1:14" x14ac:dyDescent="0.2">
      <c r="A58" s="47" t="s">
        <v>34</v>
      </c>
      <c r="B58" s="47">
        <v>2009</v>
      </c>
      <c r="C58" s="2">
        <v>7.1581739130434796</v>
      </c>
      <c r="D58" s="2">
        <v>8.4347058823529419</v>
      </c>
      <c r="E58" s="2">
        <v>8.8714285714285719</v>
      </c>
      <c r="F58" s="2">
        <v>9.4740000000000002</v>
      </c>
      <c r="G58" s="2">
        <v>8.0482857142857167</v>
      </c>
      <c r="H58" s="45">
        <v>8.3973188162221426</v>
      </c>
      <c r="N58" s="140"/>
    </row>
    <row r="59" spans="1:14" x14ac:dyDescent="0.2">
      <c r="A59" s="47" t="s">
        <v>35</v>
      </c>
      <c r="B59" s="47">
        <v>2009</v>
      </c>
      <c r="C59" s="2">
        <v>7.4313333333333338</v>
      </c>
      <c r="D59" s="2">
        <v>8.7609677419354846</v>
      </c>
      <c r="E59" s="2">
        <v>8.4277777777777771</v>
      </c>
      <c r="F59" s="2">
        <v>9.6366666666666667</v>
      </c>
      <c r="G59" s="2">
        <v>8.3993939393939403</v>
      </c>
      <c r="H59" s="45">
        <v>8.531227891821441</v>
      </c>
      <c r="N59" s="140"/>
    </row>
    <row r="60" spans="1:14" x14ac:dyDescent="0.2">
      <c r="A60" s="47" t="s">
        <v>36</v>
      </c>
      <c r="B60" s="47">
        <v>2009</v>
      </c>
      <c r="C60" s="2">
        <v>8.32335294117647</v>
      </c>
      <c r="D60" s="2">
        <v>8.6979411764705894</v>
      </c>
      <c r="E60" s="2">
        <v>8.1166666666666671</v>
      </c>
      <c r="F60" s="2">
        <v>8.9</v>
      </c>
      <c r="G60" s="2">
        <v>9.1754999999999995</v>
      </c>
      <c r="H60" s="45">
        <v>8.6426921568627453</v>
      </c>
      <c r="N60" s="140"/>
    </row>
    <row r="61" spans="1:14" x14ac:dyDescent="0.2">
      <c r="A61" s="47" t="s">
        <v>37</v>
      </c>
      <c r="B61" s="47">
        <v>2009</v>
      </c>
      <c r="C61" s="2">
        <v>8.7624999999999993</v>
      </c>
      <c r="D61" s="2">
        <v>9.1084375000000009</v>
      </c>
      <c r="E61" s="2">
        <v>9.2416666666666671</v>
      </c>
      <c r="F61" s="2">
        <v>10.63</v>
      </c>
      <c r="G61" s="2">
        <v>10.22777777777778</v>
      </c>
      <c r="H61" s="45">
        <v>9.5940763888888902</v>
      </c>
      <c r="N61" s="140"/>
    </row>
    <row r="62" spans="1:14" x14ac:dyDescent="0.2">
      <c r="A62" s="47" t="s">
        <v>38</v>
      </c>
      <c r="B62" s="47">
        <v>2009</v>
      </c>
      <c r="C62" s="2">
        <v>9.9825833333333343</v>
      </c>
      <c r="D62" s="2">
        <v>10.483225806451612</v>
      </c>
      <c r="E62" s="2">
        <v>10.13846153846154</v>
      </c>
      <c r="F62" s="2">
        <v>15.154999999999999</v>
      </c>
      <c r="G62" s="2">
        <v>11.576666666666666</v>
      </c>
      <c r="H62" s="45">
        <v>11.467187468982631</v>
      </c>
      <c r="N62" s="140"/>
    </row>
    <row r="63" spans="1:14" x14ac:dyDescent="0.2">
      <c r="A63" s="47" t="s">
        <v>27</v>
      </c>
      <c r="B63" s="47">
        <v>2009</v>
      </c>
      <c r="C63" s="2">
        <v>9.8802857142857157</v>
      </c>
      <c r="D63" s="2">
        <v>10.783235294117651</v>
      </c>
      <c r="E63" s="2">
        <v>9.6436363636363627</v>
      </c>
      <c r="F63" s="2">
        <v>12.557499999999999</v>
      </c>
      <c r="G63" s="2">
        <v>10.94511627906977</v>
      </c>
      <c r="H63" s="45">
        <v>10.761954730221898</v>
      </c>
      <c r="N63" s="140"/>
    </row>
    <row r="64" spans="1:14" x14ac:dyDescent="0.2">
      <c r="A64" s="47" t="s">
        <v>28</v>
      </c>
      <c r="B64" s="47">
        <v>2009</v>
      </c>
      <c r="C64" s="2">
        <v>9.5589090909090917</v>
      </c>
      <c r="D64" s="2">
        <v>10.348333333333334</v>
      </c>
      <c r="E64" s="2">
        <v>9.6</v>
      </c>
      <c r="F64" s="2">
        <v>10.478</v>
      </c>
      <c r="G64" s="2">
        <v>10.067560975609755</v>
      </c>
      <c r="H64" s="45">
        <v>10.010560679970435</v>
      </c>
      <c r="N64" s="140"/>
    </row>
    <row r="65" spans="1:14" x14ac:dyDescent="0.2">
      <c r="A65" s="47" t="s">
        <v>29</v>
      </c>
      <c r="B65" s="47">
        <v>2009</v>
      </c>
      <c r="C65" s="2">
        <v>9.2516818181818206</v>
      </c>
      <c r="D65" s="2">
        <v>9.8394999999999992</v>
      </c>
      <c r="E65" s="2">
        <v>8.4525000000000006</v>
      </c>
      <c r="F65" s="2">
        <v>9.4</v>
      </c>
      <c r="G65" s="2">
        <v>9.3072727272727267</v>
      </c>
      <c r="H65" s="45">
        <v>9.2501909090909091</v>
      </c>
      <c r="N65" s="140"/>
    </row>
    <row r="66" spans="1:14" x14ac:dyDescent="0.2">
      <c r="A66" s="47" t="s">
        <v>30</v>
      </c>
      <c r="B66" s="47">
        <v>2009</v>
      </c>
      <c r="C66" s="2">
        <v>7.7988421052631596</v>
      </c>
      <c r="D66" s="2">
        <v>8.8413636363636368</v>
      </c>
      <c r="E66" s="2">
        <v>7.5064285714285717</v>
      </c>
      <c r="F66" s="2">
        <v>9.4924999999999997</v>
      </c>
      <c r="G66" s="2">
        <v>8.7252631578947391</v>
      </c>
      <c r="H66" s="45">
        <v>8.4728794941900212</v>
      </c>
      <c r="N66" s="140"/>
    </row>
    <row r="67" spans="1:14" x14ac:dyDescent="0.2">
      <c r="A67" t="s">
        <v>31</v>
      </c>
      <c r="B67" s="47">
        <v>2009</v>
      </c>
      <c r="C67" s="2">
        <v>7.4278000000000013</v>
      </c>
      <c r="D67" s="2">
        <v>8.4330303030303035</v>
      </c>
      <c r="E67" s="2">
        <v>7.1627272727272731</v>
      </c>
      <c r="F67" s="2">
        <v>8.9666666666666668</v>
      </c>
      <c r="G67" s="2">
        <v>8.1904444444444433</v>
      </c>
      <c r="H67" s="45">
        <v>8.0361337373737385</v>
      </c>
      <c r="N67" s="140"/>
    </row>
    <row r="68" spans="1:14" ht="15" x14ac:dyDescent="0.25">
      <c r="A68" s="48" t="s">
        <v>32</v>
      </c>
      <c r="B68" s="47">
        <v>2009</v>
      </c>
      <c r="C68" s="2">
        <v>6.9587407407407413</v>
      </c>
      <c r="D68" s="2">
        <v>7.4355172413793102</v>
      </c>
      <c r="E68" s="2">
        <v>6.9239999999999995</v>
      </c>
      <c r="F68" s="2">
        <v>9.1</v>
      </c>
      <c r="G68" s="2">
        <v>7.6676470588235306</v>
      </c>
      <c r="H68" s="45">
        <v>7.6171810081887177</v>
      </c>
      <c r="N68" s="140"/>
    </row>
    <row r="69" spans="1:14" ht="15" x14ac:dyDescent="0.25">
      <c r="A69" s="48" t="s">
        <v>33</v>
      </c>
      <c r="B69" s="47">
        <v>2010</v>
      </c>
      <c r="C69" s="2">
        <v>7.4712692307692317</v>
      </c>
      <c r="D69" s="2">
        <v>8.0680645161290325</v>
      </c>
      <c r="E69" s="2">
        <v>7.608888888888889</v>
      </c>
      <c r="F69" s="2">
        <v>9.66</v>
      </c>
      <c r="G69" s="2">
        <v>8.2854285714285716</v>
      </c>
      <c r="H69" s="45">
        <v>8.2187302414431453</v>
      </c>
      <c r="N69" s="140"/>
    </row>
    <row r="70" spans="1:14" ht="15" x14ac:dyDescent="0.25">
      <c r="A70" s="48" t="s">
        <v>34</v>
      </c>
      <c r="B70" s="47">
        <v>2010</v>
      </c>
      <c r="C70" s="2">
        <v>8.1595833333333321</v>
      </c>
      <c r="D70" s="2">
        <v>8.9477419354838705</v>
      </c>
      <c r="E70" s="2">
        <v>8.4514285714285702</v>
      </c>
      <c r="F70" s="2">
        <v>10.4</v>
      </c>
      <c r="G70" s="2">
        <v>9.0568749999999998</v>
      </c>
      <c r="H70" s="45">
        <v>9.0031257680491539</v>
      </c>
      <c r="N70" s="140"/>
    </row>
    <row r="71" spans="1:14" ht="15" x14ac:dyDescent="0.25">
      <c r="A71" s="49" t="s">
        <v>35</v>
      </c>
      <c r="B71" s="47">
        <v>2010</v>
      </c>
      <c r="C71" s="2">
        <v>9.16005</v>
      </c>
      <c r="D71" s="2">
        <v>9.8812903225806448</v>
      </c>
      <c r="E71" s="2">
        <v>9.043333333333333</v>
      </c>
      <c r="F71" s="2">
        <v>12.333333333333334</v>
      </c>
      <c r="G71" s="2">
        <v>9.694545454545457</v>
      </c>
      <c r="H71" s="45">
        <v>10.022510488758552</v>
      </c>
      <c r="N71" s="140"/>
    </row>
    <row r="72" spans="1:14" x14ac:dyDescent="0.2">
      <c r="A72" s="47" t="s">
        <v>36</v>
      </c>
      <c r="B72" s="47">
        <v>2010</v>
      </c>
      <c r="C72" s="2">
        <v>9.9216500000000032</v>
      </c>
      <c r="D72" s="2">
        <v>10.250789473684211</v>
      </c>
      <c r="E72" s="2">
        <v>9.6012500000000003</v>
      </c>
      <c r="F72" s="2">
        <v>12.25</v>
      </c>
      <c r="G72" s="2">
        <v>10.02</v>
      </c>
      <c r="H72" s="45">
        <v>10.408737894736841</v>
      </c>
      <c r="N72" s="140"/>
    </row>
    <row r="73" spans="1:14" x14ac:dyDescent="0.2">
      <c r="A73" s="50" t="s">
        <v>37</v>
      </c>
      <c r="B73" s="47">
        <v>2010</v>
      </c>
      <c r="C73" s="2">
        <v>9.1890909090909094</v>
      </c>
      <c r="D73" s="2">
        <v>10.301142857142858</v>
      </c>
      <c r="E73" s="2">
        <v>9.8016666666666676</v>
      </c>
      <c r="F73" s="2">
        <v>10.690000000000001</v>
      </c>
      <c r="G73" s="2">
        <v>10.291515151515149</v>
      </c>
      <c r="H73" s="45">
        <v>10.054683116883115</v>
      </c>
      <c r="N73" s="140"/>
    </row>
    <row r="74" spans="1:14" x14ac:dyDescent="0.2">
      <c r="A74" s="50" t="s">
        <v>38</v>
      </c>
      <c r="B74" s="47">
        <v>2010</v>
      </c>
      <c r="C74" s="2">
        <v>9.2908095238095232</v>
      </c>
      <c r="D74" s="2">
        <v>10.2775</v>
      </c>
      <c r="E74" s="2">
        <v>9.1161538461538463</v>
      </c>
      <c r="F74" s="2">
        <v>10.516666666666667</v>
      </c>
      <c r="G74" s="2">
        <v>10.447419354838711</v>
      </c>
      <c r="H74" s="45">
        <v>9.9297098782937496</v>
      </c>
      <c r="N74" s="140"/>
    </row>
    <row r="75" spans="1:14" ht="15" x14ac:dyDescent="0.25">
      <c r="A75" s="51" t="s">
        <v>27</v>
      </c>
      <c r="B75" s="47">
        <v>2010</v>
      </c>
      <c r="C75" s="2">
        <v>9.2804482758620708</v>
      </c>
      <c r="D75" s="2">
        <v>10.001470588235295</v>
      </c>
      <c r="E75" s="2">
        <v>9.157692307692308</v>
      </c>
      <c r="F75" s="2">
        <v>10.5</v>
      </c>
      <c r="G75" s="2">
        <v>10.1</v>
      </c>
      <c r="H75" s="45">
        <v>9.8079222343579353</v>
      </c>
      <c r="N75" s="140"/>
    </row>
    <row r="76" spans="1:14" ht="15" x14ac:dyDescent="0.25">
      <c r="A76" s="51" t="s">
        <v>28</v>
      </c>
      <c r="B76" s="47">
        <v>2010</v>
      </c>
      <c r="C76" s="2">
        <v>9.4606956521739143</v>
      </c>
      <c r="D76" s="2">
        <v>10.102647058823532</v>
      </c>
      <c r="E76" s="2">
        <v>8.6993333333333336</v>
      </c>
      <c r="F76" s="2">
        <v>11</v>
      </c>
      <c r="G76" s="2">
        <v>10.256363636363634</v>
      </c>
      <c r="H76" s="45">
        <v>9.9038079361388842</v>
      </c>
      <c r="N76" s="140"/>
    </row>
    <row r="77" spans="1:14" x14ac:dyDescent="0.2">
      <c r="A77" s="50" t="s">
        <v>29</v>
      </c>
      <c r="B77" s="47">
        <v>2010</v>
      </c>
      <c r="C77" s="2">
        <v>10.085083333333335</v>
      </c>
      <c r="D77" s="2">
        <v>10.636486486486488</v>
      </c>
      <c r="E77" s="2">
        <v>9.4173333333333336</v>
      </c>
      <c r="F77" s="2">
        <v>11</v>
      </c>
      <c r="G77" s="2">
        <v>10.990303030303028</v>
      </c>
      <c r="H77" s="45">
        <v>10.425841236691237</v>
      </c>
      <c r="N77" s="140"/>
    </row>
    <row r="78" spans="1:14" x14ac:dyDescent="0.2">
      <c r="A78" s="50" t="s">
        <v>30</v>
      </c>
      <c r="B78" s="47">
        <v>2010</v>
      </c>
      <c r="C78" s="2">
        <v>10.57588888888889</v>
      </c>
      <c r="D78" s="2">
        <v>10.860588235294117</v>
      </c>
      <c r="E78" s="2">
        <v>10.045384615384616</v>
      </c>
      <c r="F78" s="2">
        <v>10.8</v>
      </c>
      <c r="G78" s="2">
        <v>11.325428571428571</v>
      </c>
      <c r="H78" s="45">
        <v>10.721458062199238</v>
      </c>
      <c r="N78" s="140"/>
    </row>
    <row r="79" spans="1:14" x14ac:dyDescent="0.2">
      <c r="A79" s="50" t="s">
        <v>31</v>
      </c>
      <c r="B79" s="47">
        <v>2010</v>
      </c>
      <c r="C79" s="2">
        <v>10.428821428571428</v>
      </c>
      <c r="D79" s="2">
        <v>11.041111111111112</v>
      </c>
      <c r="E79" s="2">
        <v>10.552666666666665</v>
      </c>
      <c r="F79" s="2">
        <v>10.558</v>
      </c>
      <c r="G79" s="2">
        <v>11.278378378378378</v>
      </c>
      <c r="H79" s="45">
        <v>10.771795516945517</v>
      </c>
      <c r="N79" s="140"/>
    </row>
    <row r="80" spans="1:14" x14ac:dyDescent="0.2">
      <c r="A80" s="47" t="s">
        <v>32</v>
      </c>
      <c r="B80" s="47">
        <v>2010</v>
      </c>
      <c r="C80" s="2">
        <v>10.109875000000001</v>
      </c>
      <c r="D80" s="2">
        <v>10.960294117647059</v>
      </c>
      <c r="E80" s="2">
        <v>10.323333333333332</v>
      </c>
      <c r="F80" s="2">
        <v>11</v>
      </c>
      <c r="G80" s="2">
        <v>11.266756756756756</v>
      </c>
      <c r="H80" s="45">
        <v>10.732051841547429</v>
      </c>
      <c r="N80" s="140"/>
    </row>
    <row r="81" spans="1:14" x14ac:dyDescent="0.2">
      <c r="A81" s="50" t="s">
        <v>33</v>
      </c>
      <c r="B81" s="47">
        <v>2011</v>
      </c>
      <c r="C81" s="2">
        <v>9.2954782608695652</v>
      </c>
      <c r="D81" s="2">
        <v>10.79457142857143</v>
      </c>
      <c r="E81" s="2">
        <v>9.3719999999999981</v>
      </c>
      <c r="F81" s="2">
        <v>11.5</v>
      </c>
      <c r="G81" s="2">
        <v>10.43027027027027</v>
      </c>
      <c r="H81" s="45">
        <v>10.278463991942253</v>
      </c>
      <c r="N81" s="140"/>
    </row>
    <row r="82" spans="1:14" x14ac:dyDescent="0.2">
      <c r="A82" s="47" t="s">
        <v>34</v>
      </c>
      <c r="B82" s="47">
        <v>2011</v>
      </c>
      <c r="C82" s="2">
        <v>9.2725217391304344</v>
      </c>
      <c r="D82" s="2">
        <v>10.412000000000001</v>
      </c>
      <c r="E82" s="2">
        <v>8.8126666666666669</v>
      </c>
      <c r="F82" s="2">
        <v>10.799999999999999</v>
      </c>
      <c r="G82" s="2">
        <v>10.098234999999999</v>
      </c>
      <c r="H82" s="45">
        <v>9.8790846811594211</v>
      </c>
      <c r="N82" s="140"/>
    </row>
    <row r="83" spans="1:14" x14ac:dyDescent="0.2">
      <c r="A83" s="50" t="s">
        <v>35</v>
      </c>
      <c r="B83" s="47">
        <v>2011</v>
      </c>
      <c r="C83" s="2">
        <v>9.5366190476190482</v>
      </c>
      <c r="D83" s="2">
        <v>10.478571428571426</v>
      </c>
      <c r="E83" s="2">
        <v>9.5252941176470571</v>
      </c>
      <c r="F83" s="2">
        <v>10.783333333333331</v>
      </c>
      <c r="G83" s="2">
        <v>10.56236842105263</v>
      </c>
      <c r="H83" s="45">
        <v>10.177237269644699</v>
      </c>
      <c r="N83" s="140"/>
    </row>
    <row r="84" spans="1:14" x14ac:dyDescent="0.2">
      <c r="A84" s="50" t="s">
        <v>36</v>
      </c>
      <c r="B84" s="47">
        <v>2011</v>
      </c>
      <c r="C84" s="2">
        <v>10.17684</v>
      </c>
      <c r="D84" s="2">
        <v>11.146470588235294</v>
      </c>
      <c r="E84" s="2">
        <v>10.689</v>
      </c>
      <c r="F84" s="2">
        <v>10.95</v>
      </c>
      <c r="G84" s="2">
        <v>11.200555555555555</v>
      </c>
      <c r="H84" s="45">
        <v>10.83257322875817</v>
      </c>
      <c r="N84" s="140"/>
    </row>
    <row r="85" spans="1:14" x14ac:dyDescent="0.2">
      <c r="A85" s="50" t="s">
        <v>37</v>
      </c>
      <c r="B85" s="47">
        <v>2011</v>
      </c>
      <c r="C85" s="2">
        <v>10.734090909090908</v>
      </c>
      <c r="D85" s="2">
        <v>11.293030303030303</v>
      </c>
      <c r="E85" s="2">
        <v>10.518333333333333</v>
      </c>
      <c r="F85" s="2">
        <v>11.08</v>
      </c>
      <c r="G85" s="2">
        <v>11.596578947368419</v>
      </c>
      <c r="H85" s="45">
        <v>11.044406698564591</v>
      </c>
      <c r="N85" s="140"/>
    </row>
    <row r="86" spans="1:14" x14ac:dyDescent="0.2">
      <c r="A86" s="50" t="s">
        <v>38</v>
      </c>
      <c r="B86" s="47">
        <v>2011</v>
      </c>
      <c r="C86" s="2">
        <v>10.841481481481482</v>
      </c>
      <c r="D86" s="2">
        <v>11.456969696969699</v>
      </c>
      <c r="E86" s="2">
        <v>10.63111111111111</v>
      </c>
      <c r="F86" s="2">
        <v>10.809999999999999</v>
      </c>
      <c r="G86" s="2">
        <v>11.576410256410258</v>
      </c>
      <c r="H86" s="45">
        <v>11.063194509194508</v>
      </c>
      <c r="N86" s="140"/>
    </row>
    <row r="87" spans="1:14" ht="15" x14ac:dyDescent="0.25">
      <c r="A87" s="52" t="s">
        <v>27</v>
      </c>
      <c r="B87" s="47">
        <v>2011</v>
      </c>
      <c r="C87" s="2">
        <v>11.058148148148147</v>
      </c>
      <c r="D87" s="2">
        <v>11.689090909090911</v>
      </c>
      <c r="E87" s="2">
        <v>9.9460000000000015</v>
      </c>
      <c r="F87" s="2">
        <v>10.756666666666666</v>
      </c>
      <c r="G87" s="2">
        <v>11.461132075471696</v>
      </c>
      <c r="H87" s="45">
        <v>10.982207559875484</v>
      </c>
      <c r="N87" s="140"/>
    </row>
    <row r="88" spans="1:14" ht="15" x14ac:dyDescent="0.25">
      <c r="A88" s="52" t="s">
        <v>28</v>
      </c>
      <c r="B88" s="47">
        <v>2011</v>
      </c>
      <c r="C88" s="2">
        <v>11.387500000000001</v>
      </c>
      <c r="D88" s="2">
        <v>12.00611111111111</v>
      </c>
      <c r="E88" s="2">
        <v>11.195</v>
      </c>
      <c r="F88" s="2">
        <v>10.95</v>
      </c>
      <c r="G88" s="2">
        <v>11.471333333333332</v>
      </c>
      <c r="H88" s="45">
        <v>11.401988888888889</v>
      </c>
      <c r="N88" s="140"/>
    </row>
    <row r="89" spans="1:14" x14ac:dyDescent="0.2">
      <c r="A89" s="47" t="s">
        <v>29</v>
      </c>
      <c r="B89" s="47">
        <v>2011</v>
      </c>
      <c r="C89" s="2">
        <v>11.817208333333333</v>
      </c>
      <c r="D89" s="2">
        <v>12.380882352941182</v>
      </c>
      <c r="E89" s="2">
        <v>10.753333333333332</v>
      </c>
      <c r="F89" s="2">
        <v>11.770750000000001</v>
      </c>
      <c r="G89" s="2">
        <v>11.905172413793101</v>
      </c>
      <c r="H89" s="45">
        <v>11.725469286680191</v>
      </c>
      <c r="N89" s="140"/>
    </row>
    <row r="90" spans="1:14" x14ac:dyDescent="0.2">
      <c r="A90" s="47" t="s">
        <v>30</v>
      </c>
      <c r="B90" s="47">
        <v>2011</v>
      </c>
      <c r="C90" s="2">
        <v>11.620999999999999</v>
      </c>
      <c r="D90" s="2">
        <v>12.334545454545459</v>
      </c>
      <c r="E90" s="2">
        <v>10.739230769230771</v>
      </c>
      <c r="F90" s="2">
        <v>11.869333333333335</v>
      </c>
      <c r="G90" s="2">
        <v>11.719206349206349</v>
      </c>
      <c r="H90" s="45">
        <v>11.656663181263184</v>
      </c>
      <c r="N90" s="140"/>
    </row>
    <row r="91" spans="1:14" x14ac:dyDescent="0.2">
      <c r="A91" s="47" t="s">
        <v>31</v>
      </c>
      <c r="B91" s="47">
        <v>2011</v>
      </c>
      <c r="C91" s="2">
        <v>11.070416666666667</v>
      </c>
      <c r="D91" s="2">
        <v>12.027241379310347</v>
      </c>
      <c r="E91" s="2">
        <v>10.720769230769232</v>
      </c>
      <c r="F91" s="2">
        <v>12.1038</v>
      </c>
      <c r="G91" s="2">
        <v>11.288571428571426</v>
      </c>
      <c r="H91" s="45">
        <v>11.442159741063534</v>
      </c>
      <c r="N91" s="140"/>
    </row>
    <row r="92" spans="1:14" x14ac:dyDescent="0.2">
      <c r="A92" s="47" t="s">
        <v>32</v>
      </c>
      <c r="B92" s="47">
        <v>2011</v>
      </c>
      <c r="C92" s="2">
        <v>10.96905882352941</v>
      </c>
      <c r="D92" s="2">
        <v>11.647407407407409</v>
      </c>
      <c r="E92" s="2">
        <v>10.415000000000001</v>
      </c>
      <c r="F92" s="2">
        <v>12.689500000000001</v>
      </c>
      <c r="G92" s="2">
        <v>10.977073170731707</v>
      </c>
      <c r="H92" s="45">
        <v>11.339607880333705</v>
      </c>
      <c r="N92" s="140"/>
    </row>
    <row r="93" spans="1:14" x14ac:dyDescent="0.2">
      <c r="A93" s="47" t="s">
        <v>33</v>
      </c>
      <c r="B93" s="47">
        <v>2012</v>
      </c>
      <c r="C93" s="2">
        <v>10.51</v>
      </c>
      <c r="D93" s="2">
        <v>10.9</v>
      </c>
      <c r="E93" s="2">
        <v>10.17</v>
      </c>
      <c r="F93" s="2">
        <v>12.13</v>
      </c>
      <c r="G93" s="2">
        <v>10.75</v>
      </c>
      <c r="H93" s="45">
        <v>10.891999999999999</v>
      </c>
      <c r="N93" s="140"/>
    </row>
    <row r="94" spans="1:14" x14ac:dyDescent="0.2">
      <c r="A94" s="47" t="s">
        <v>34</v>
      </c>
      <c r="B94" s="47">
        <v>2012</v>
      </c>
      <c r="C94" s="2">
        <v>10.667722222222224</v>
      </c>
      <c r="D94" s="2">
        <v>11.185666666666666</v>
      </c>
      <c r="E94" s="2">
        <v>10.018181818181818</v>
      </c>
      <c r="F94" s="2">
        <v>12.304500000000001</v>
      </c>
      <c r="G94" s="2">
        <v>10.67320754716981</v>
      </c>
      <c r="H94" s="45">
        <v>10.969855650848103</v>
      </c>
      <c r="N94" s="140"/>
    </row>
    <row r="95" spans="1:14" x14ac:dyDescent="0.2">
      <c r="A95" s="47" t="s">
        <v>35</v>
      </c>
      <c r="B95" s="47">
        <v>2012</v>
      </c>
      <c r="C95" s="2">
        <v>10.70521052631579</v>
      </c>
      <c r="D95" s="2">
        <v>11.330714285714285</v>
      </c>
      <c r="E95" s="2">
        <v>10.278</v>
      </c>
      <c r="F95" s="2">
        <v>12.513</v>
      </c>
      <c r="G95" s="2">
        <v>10.808124999999997</v>
      </c>
      <c r="H95" s="45">
        <v>11.127009962406014</v>
      </c>
      <c r="N95" s="140"/>
    </row>
    <row r="96" spans="1:14" x14ac:dyDescent="0.2">
      <c r="A96" s="47" t="s">
        <v>36</v>
      </c>
      <c r="B96" s="47">
        <v>2012</v>
      </c>
      <c r="C96" s="2">
        <v>10.718157894736841</v>
      </c>
      <c r="D96" s="2">
        <v>11.65655172413793</v>
      </c>
      <c r="E96" s="2">
        <v>10.390999999999998</v>
      </c>
      <c r="F96" s="2">
        <v>12.2</v>
      </c>
      <c r="G96" s="2">
        <v>10.844850000000001</v>
      </c>
      <c r="H96" s="45">
        <v>11.162111923774955</v>
      </c>
      <c r="N96" s="140"/>
    </row>
    <row r="97" spans="1:14" x14ac:dyDescent="0.2">
      <c r="A97" s="47" t="s">
        <v>37</v>
      </c>
      <c r="B97" s="47">
        <v>2012</v>
      </c>
      <c r="C97" s="2">
        <v>10.554529411764705</v>
      </c>
      <c r="D97" s="2">
        <v>11.846153846153843</v>
      </c>
      <c r="E97" s="2">
        <v>10.398</v>
      </c>
      <c r="F97" s="2">
        <v>12.581666666666665</v>
      </c>
      <c r="G97" s="2">
        <v>10.813773584905663</v>
      </c>
      <c r="H97" s="45">
        <v>11.238824701898174</v>
      </c>
      <c r="N97" s="140"/>
    </row>
    <row r="98" spans="1:14" x14ac:dyDescent="0.2">
      <c r="A98" s="47" t="s">
        <v>38</v>
      </c>
      <c r="B98" s="47">
        <v>2012</v>
      </c>
      <c r="C98" s="2">
        <v>10.214705882352943</v>
      </c>
      <c r="D98" s="2">
        <v>11.740000000000002</v>
      </c>
      <c r="E98" s="2">
        <v>10.321111111111112</v>
      </c>
      <c r="F98" s="2">
        <v>12.299999999999999</v>
      </c>
      <c r="G98" s="2">
        <v>11.033913043478259</v>
      </c>
      <c r="H98" s="45">
        <v>11.121946007388463</v>
      </c>
      <c r="N98" s="140"/>
    </row>
    <row r="99" spans="1:14" x14ac:dyDescent="0.2">
      <c r="A99" s="47" t="s">
        <v>27</v>
      </c>
      <c r="B99" s="47">
        <v>2012</v>
      </c>
      <c r="C99" s="2">
        <v>10.697058823529412</v>
      </c>
      <c r="D99" s="2">
        <v>11.662222222222224</v>
      </c>
      <c r="E99" s="2">
        <v>10.346363636363638</v>
      </c>
      <c r="F99" s="2">
        <v>12.17</v>
      </c>
      <c r="G99" s="2">
        <v>10.975625000000001</v>
      </c>
      <c r="H99" s="45">
        <v>11.170253936423055</v>
      </c>
      <c r="N99" s="140"/>
    </row>
    <row r="100" spans="1:14" x14ac:dyDescent="0.2">
      <c r="A100" s="47" t="s">
        <v>28</v>
      </c>
      <c r="B100" s="47">
        <v>2012</v>
      </c>
      <c r="C100" s="2">
        <v>11.459285714285715</v>
      </c>
      <c r="D100" s="2">
        <v>11.872800000000002</v>
      </c>
      <c r="E100" s="2">
        <v>10.370999999999999</v>
      </c>
      <c r="F100" s="2">
        <v>11.8575</v>
      </c>
      <c r="G100" s="2">
        <v>11.166122448979589</v>
      </c>
      <c r="H100" s="45">
        <v>11.345341632653064</v>
      </c>
      <c r="N100" s="140"/>
    </row>
    <row r="101" spans="1:14" x14ac:dyDescent="0.2">
      <c r="A101" s="47" t="s">
        <v>29</v>
      </c>
      <c r="B101" s="47">
        <v>2012</v>
      </c>
      <c r="C101" s="2">
        <v>11.222705882352942</v>
      </c>
      <c r="D101" s="2">
        <v>11.92923076923077</v>
      </c>
      <c r="E101" s="2">
        <v>10.712222222222223</v>
      </c>
      <c r="F101" s="2">
        <v>11.904999999999999</v>
      </c>
      <c r="G101" s="2">
        <v>11.371041666666665</v>
      </c>
      <c r="H101" s="45">
        <v>11.428040108094519</v>
      </c>
      <c r="N101" s="140"/>
    </row>
    <row r="102" spans="1:14" x14ac:dyDescent="0.2">
      <c r="A102" s="47" t="s">
        <v>30</v>
      </c>
      <c r="B102" s="47">
        <v>2012</v>
      </c>
      <c r="C102" s="2">
        <v>11.972235294117647</v>
      </c>
      <c r="D102" s="2">
        <v>12.473548387096777</v>
      </c>
      <c r="E102" s="2">
        <v>11.504545454545454</v>
      </c>
      <c r="F102" s="2">
        <v>12.346666666666666</v>
      </c>
      <c r="G102" s="2">
        <v>12.123541666666666</v>
      </c>
      <c r="H102" s="45">
        <v>12.084107493818641</v>
      </c>
      <c r="N102" s="140"/>
    </row>
    <row r="103" spans="1:14" x14ac:dyDescent="0.2">
      <c r="A103" s="47" t="s">
        <v>31</v>
      </c>
      <c r="B103" s="47">
        <v>2012</v>
      </c>
      <c r="C103" s="2">
        <v>12.37</v>
      </c>
      <c r="D103" s="2">
        <v>12.46</v>
      </c>
      <c r="E103" s="2">
        <v>12.2</v>
      </c>
      <c r="F103" s="2">
        <v>12.88</v>
      </c>
      <c r="G103" s="2">
        <v>12.57</v>
      </c>
      <c r="H103" s="45">
        <v>12.496</v>
      </c>
      <c r="N103" s="140"/>
    </row>
    <row r="104" spans="1:14" x14ac:dyDescent="0.2">
      <c r="A104" s="47" t="s">
        <v>32</v>
      </c>
      <c r="B104" s="47">
        <v>2012</v>
      </c>
      <c r="C104" s="2">
        <v>12.28</v>
      </c>
      <c r="D104" s="2">
        <v>12.82</v>
      </c>
      <c r="E104" s="2">
        <v>12.35</v>
      </c>
      <c r="F104" s="2">
        <v>14.64</v>
      </c>
      <c r="G104" s="2">
        <v>12.37</v>
      </c>
      <c r="H104" s="45">
        <v>12.892000000000001</v>
      </c>
      <c r="N104" s="140"/>
    </row>
    <row r="105" spans="1:14" x14ac:dyDescent="0.2">
      <c r="A105" s="47" t="s">
        <v>33</v>
      </c>
      <c r="B105" s="47">
        <v>2013</v>
      </c>
      <c r="C105" s="2">
        <v>11.607562499999998</v>
      </c>
      <c r="D105" s="2">
        <v>12.603214285714287</v>
      </c>
      <c r="E105" s="2">
        <v>12.407272727272726</v>
      </c>
      <c r="F105" s="2">
        <v>14.555250000000001</v>
      </c>
      <c r="G105" s="2">
        <v>12.080399999999999</v>
      </c>
      <c r="H105" s="45">
        <v>12.650739902597403</v>
      </c>
      <c r="N105" s="140"/>
    </row>
    <row r="106" spans="1:14" x14ac:dyDescent="0.2">
      <c r="A106" s="47" t="s">
        <v>34</v>
      </c>
      <c r="B106" s="47">
        <v>2013</v>
      </c>
      <c r="C106" s="2">
        <v>11.95941176470588</v>
      </c>
      <c r="D106" s="2">
        <v>12.562142857142858</v>
      </c>
      <c r="E106" s="2">
        <v>11.671250000000001</v>
      </c>
      <c r="F106" s="2">
        <v>14.953666666666669</v>
      </c>
      <c r="G106" s="2">
        <v>11.71595744680851</v>
      </c>
      <c r="H106" s="45">
        <v>12.572485747064784</v>
      </c>
      <c r="N106" s="140"/>
    </row>
    <row r="107" spans="1:14" x14ac:dyDescent="0.2">
      <c r="A107" s="47" t="s">
        <v>35</v>
      </c>
      <c r="B107" s="47">
        <v>2013</v>
      </c>
      <c r="C107" s="2">
        <v>12.4</v>
      </c>
      <c r="D107" s="2">
        <v>12.41</v>
      </c>
      <c r="E107" s="2">
        <v>12.23</v>
      </c>
      <c r="F107" s="2">
        <v>16.28</v>
      </c>
      <c r="G107" s="2">
        <v>11.87</v>
      </c>
      <c r="H107" s="45">
        <v>13.038000000000002</v>
      </c>
      <c r="N107" s="140"/>
    </row>
    <row r="108" spans="1:14" x14ac:dyDescent="0.2">
      <c r="A108" s="47" t="s">
        <v>36</v>
      </c>
      <c r="B108" s="47">
        <v>2013</v>
      </c>
      <c r="C108" s="2">
        <v>12.877266666666666</v>
      </c>
      <c r="D108" s="2">
        <v>12.835555555555553</v>
      </c>
      <c r="E108" s="2">
        <v>12.194285714285714</v>
      </c>
      <c r="F108" s="2">
        <v>16.235500000000002</v>
      </c>
      <c r="G108" s="2">
        <v>12.444222222222223</v>
      </c>
      <c r="H108" s="45">
        <v>13.31736603174603</v>
      </c>
      <c r="N108" s="140"/>
    </row>
    <row r="109" spans="1:14" x14ac:dyDescent="0.2">
      <c r="A109" s="47" t="s">
        <v>37</v>
      </c>
      <c r="B109" s="47">
        <v>2013</v>
      </c>
      <c r="C109" s="2">
        <v>13.213571428571429</v>
      </c>
      <c r="D109" s="2">
        <v>13.3264</v>
      </c>
      <c r="E109" s="2">
        <v>13.98</v>
      </c>
      <c r="F109" s="2">
        <v>14.35</v>
      </c>
      <c r="G109" s="2">
        <v>12.89851064</v>
      </c>
      <c r="H109" s="45">
        <f>AVERAGE(C109:G109)</f>
        <v>13.553696413714286</v>
      </c>
      <c r="N109" s="140"/>
    </row>
    <row r="110" spans="1:14" x14ac:dyDescent="0.2">
      <c r="A110" s="47" t="s">
        <v>38</v>
      </c>
      <c r="B110" s="47">
        <v>2013</v>
      </c>
      <c r="C110" s="2">
        <v>13.229333329999999</v>
      </c>
      <c r="D110" s="2">
        <v>13.83681818</v>
      </c>
      <c r="E110" s="2">
        <v>14.141666669999999</v>
      </c>
      <c r="F110" s="2">
        <v>14.96666667</v>
      </c>
      <c r="G110" s="2">
        <v>13.31422222</v>
      </c>
      <c r="H110" s="45">
        <v>13.897741414</v>
      </c>
      <c r="N110" s="140"/>
    </row>
    <row r="111" spans="1:14" x14ac:dyDescent="0.2">
      <c r="A111" s="47" t="s">
        <v>27</v>
      </c>
      <c r="B111" s="47">
        <v>2013</v>
      </c>
      <c r="C111" s="2">
        <v>14.109866666666665</v>
      </c>
      <c r="D111" s="2">
        <v>14.934000000000001</v>
      </c>
      <c r="E111" s="2">
        <v>13.819999999999999</v>
      </c>
      <c r="F111" s="2">
        <v>16.3</v>
      </c>
      <c r="G111" s="2">
        <v>13.645128205128202</v>
      </c>
      <c r="H111" s="45">
        <v>14.561798974358974</v>
      </c>
      <c r="N111" s="140"/>
    </row>
    <row r="112" spans="1:14" x14ac:dyDescent="0.2">
      <c r="A112" s="47" t="s">
        <v>28</v>
      </c>
      <c r="B112" s="47">
        <v>2013</v>
      </c>
      <c r="C112" s="2">
        <v>14.368214285714284</v>
      </c>
      <c r="D112" s="2">
        <v>15.056799999999999</v>
      </c>
      <c r="E112" s="2">
        <v>13.805555555555557</v>
      </c>
      <c r="F112" s="2">
        <v>15.100000000000001</v>
      </c>
      <c r="G112" s="2">
        <v>13.998750000000006</v>
      </c>
      <c r="H112" s="45">
        <f>AVERAGE(C112:G112)</f>
        <v>14.46586396825397</v>
      </c>
      <c r="N112" s="140"/>
    </row>
    <row r="113" spans="1:14" x14ac:dyDescent="0.2">
      <c r="A113" s="47" t="s">
        <v>29</v>
      </c>
      <c r="B113" s="47">
        <v>2013</v>
      </c>
      <c r="C113" s="2">
        <v>14.521941176470589</v>
      </c>
      <c r="D113" s="2">
        <v>15.4168</v>
      </c>
      <c r="E113" s="2">
        <v>14.647777777777776</v>
      </c>
      <c r="F113" s="2">
        <v>15.074999999999999</v>
      </c>
      <c r="G113" s="2">
        <v>14.274772727272726</v>
      </c>
      <c r="H113" s="45">
        <v>14.787258336304216</v>
      </c>
      <c r="N113" s="140"/>
    </row>
    <row r="114" spans="1:14" x14ac:dyDescent="0.2">
      <c r="A114" s="47" t="s">
        <v>30</v>
      </c>
      <c r="B114" s="47">
        <v>2013</v>
      </c>
      <c r="C114" s="2">
        <v>14.117777777777778</v>
      </c>
      <c r="D114" s="2">
        <v>15.277777777777779</v>
      </c>
      <c r="E114" s="2">
        <v>14.311000000000002</v>
      </c>
      <c r="F114" s="2">
        <v>14.625</v>
      </c>
      <c r="G114" s="2">
        <v>13.685000000000002</v>
      </c>
      <c r="H114" s="45">
        <v>14.403311111111112</v>
      </c>
      <c r="N114" s="140"/>
    </row>
    <row r="115" spans="1:14" x14ac:dyDescent="0.2">
      <c r="A115" s="47" t="s">
        <v>31</v>
      </c>
      <c r="B115" s="47">
        <v>2013</v>
      </c>
      <c r="C115" s="2">
        <v>13.123428571428571</v>
      </c>
      <c r="D115" s="2">
        <v>14.996071428571428</v>
      </c>
      <c r="E115" s="2">
        <v>12.997</v>
      </c>
      <c r="F115" s="2">
        <v>14.975000000000001</v>
      </c>
      <c r="G115" s="2">
        <v>13.468043478260871</v>
      </c>
      <c r="H115" s="45">
        <v>13.911908695652176</v>
      </c>
      <c r="N115" s="140"/>
    </row>
    <row r="116" spans="1:14" x14ac:dyDescent="0.2">
      <c r="A116" s="47" t="s">
        <v>32</v>
      </c>
      <c r="B116" s="47">
        <v>2013</v>
      </c>
      <c r="C116" s="2">
        <v>12.2272</v>
      </c>
      <c r="D116" s="2">
        <v>14.353571428571428</v>
      </c>
      <c r="E116" s="2">
        <v>12.518750000000001</v>
      </c>
      <c r="F116" s="2">
        <v>15.850000000000001</v>
      </c>
      <c r="G116" s="2">
        <v>12.813958333333334</v>
      </c>
      <c r="H116" s="45">
        <v>13.552695952380953</v>
      </c>
      <c r="N116" s="140"/>
    </row>
    <row r="117" spans="1:14" x14ac:dyDescent="0.2">
      <c r="A117" s="47" t="s">
        <v>33</v>
      </c>
      <c r="B117" s="47">
        <v>2014</v>
      </c>
      <c r="C117" s="2">
        <v>11.879466666666668</v>
      </c>
      <c r="D117" s="2">
        <v>14.076538461538462</v>
      </c>
      <c r="E117" s="2">
        <v>12.129999999999999</v>
      </c>
      <c r="F117" s="2">
        <v>15.824999999999999</v>
      </c>
      <c r="G117" s="2">
        <v>12.355000000000002</v>
      </c>
      <c r="H117" s="45">
        <v>13.253201025641028</v>
      </c>
      <c r="N117" s="140"/>
    </row>
    <row r="118" spans="1:14" x14ac:dyDescent="0.2">
      <c r="A118" s="47" t="s">
        <v>34</v>
      </c>
      <c r="B118" s="47">
        <v>2014</v>
      </c>
      <c r="C118" s="2">
        <v>12.450625</v>
      </c>
      <c r="D118" s="2">
        <v>13.884166666666671</v>
      </c>
      <c r="E118" s="2">
        <v>10.81</v>
      </c>
      <c r="F118" s="2">
        <v>14.9575</v>
      </c>
      <c r="G118" s="2">
        <v>12.831724137931033</v>
      </c>
      <c r="H118" s="45">
        <v>12.986803160919541</v>
      </c>
      <c r="N118" s="140"/>
    </row>
    <row r="119" spans="1:14" x14ac:dyDescent="0.2">
      <c r="A119" s="47" t="s">
        <v>35</v>
      </c>
      <c r="B119" s="47">
        <v>2014</v>
      </c>
      <c r="C119" s="2">
        <v>13.105294117647061</v>
      </c>
      <c r="D119" s="2">
        <v>14.276249999999999</v>
      </c>
      <c r="E119" s="2">
        <v>11.511666666666668</v>
      </c>
      <c r="F119" s="2">
        <v>16.149999999999999</v>
      </c>
      <c r="G119" s="2">
        <v>12.428780487804877</v>
      </c>
      <c r="H119" s="45">
        <v>13.49439825442372</v>
      </c>
      <c r="N119" s="140"/>
    </row>
    <row r="120" spans="1:14" x14ac:dyDescent="0.2">
      <c r="A120" s="47" t="s">
        <v>36</v>
      </c>
      <c r="B120" s="47">
        <v>2014</v>
      </c>
      <c r="C120" s="2">
        <v>13.522105263157895</v>
      </c>
      <c r="D120" s="2">
        <v>14.886500000000002</v>
      </c>
      <c r="E120" s="2">
        <v>12.703333333333333</v>
      </c>
      <c r="F120" s="2">
        <v>16.6875</v>
      </c>
      <c r="G120" s="2">
        <v>12.918285714285718</v>
      </c>
      <c r="H120" s="45">
        <v>14.143544862155389</v>
      </c>
      <c r="N120" s="140"/>
    </row>
    <row r="121" spans="1:14" x14ac:dyDescent="0.2">
      <c r="A121" s="47" t="s">
        <v>37</v>
      </c>
      <c r="B121" s="47">
        <v>2014</v>
      </c>
      <c r="C121" s="2">
        <v>13.4345</v>
      </c>
      <c r="D121" s="2">
        <v>14.443000000000001</v>
      </c>
      <c r="E121" s="2">
        <v>12.857999999999999</v>
      </c>
      <c r="F121" s="2">
        <v>16.674999999999997</v>
      </c>
      <c r="G121" s="2">
        <v>13.116666666666667</v>
      </c>
      <c r="H121" s="45">
        <v>14.105433333333332</v>
      </c>
      <c r="N121" s="140"/>
    </row>
    <row r="122" spans="1:14" x14ac:dyDescent="0.2">
      <c r="A122" s="47" t="s">
        <v>38</v>
      </c>
      <c r="B122" s="47">
        <v>2014</v>
      </c>
      <c r="C122" s="2">
        <v>13.610500000000002</v>
      </c>
      <c r="D122" s="2">
        <v>14.835454545454546</v>
      </c>
      <c r="E122" s="2">
        <v>12.698333333333332</v>
      </c>
      <c r="F122" s="2">
        <v>15.962500000000002</v>
      </c>
      <c r="G122" s="2">
        <v>13.595500000000001</v>
      </c>
      <c r="H122" s="45">
        <v>14.140457575757576</v>
      </c>
      <c r="N122" s="140"/>
    </row>
    <row r="123" spans="1:14" x14ac:dyDescent="0.2">
      <c r="A123" s="47" t="s">
        <v>27</v>
      </c>
      <c r="B123" s="47">
        <v>2014</v>
      </c>
      <c r="C123" s="2">
        <v>13.574736842105262</v>
      </c>
      <c r="D123" s="2">
        <v>15.178214285714285</v>
      </c>
      <c r="E123" s="2">
        <v>12.943333333333333</v>
      </c>
      <c r="F123" s="2">
        <v>16.002499999999998</v>
      </c>
      <c r="G123" s="2">
        <v>13.682413793103448</v>
      </c>
      <c r="H123" s="45">
        <v>14.276239650851263</v>
      </c>
      <c r="N123" s="140"/>
    </row>
    <row r="124" spans="1:14" x14ac:dyDescent="0.2">
      <c r="A124" s="47" t="s">
        <v>28</v>
      </c>
      <c r="B124" s="47">
        <v>2014</v>
      </c>
      <c r="C124" s="2">
        <v>13.98842105263158</v>
      </c>
      <c r="D124" s="2">
        <v>15.468799999999998</v>
      </c>
      <c r="E124" s="2">
        <v>12.936666666666667</v>
      </c>
      <c r="F124" s="2">
        <v>15.330000000000002</v>
      </c>
      <c r="G124" s="2">
        <v>13.46294117647059</v>
      </c>
      <c r="H124" s="45">
        <v>14.237365779153768</v>
      </c>
      <c r="N124" s="140"/>
    </row>
    <row r="125" spans="1:14" x14ac:dyDescent="0.2">
      <c r="A125" s="47" t="s">
        <v>29</v>
      </c>
      <c r="B125" s="47">
        <v>2014</v>
      </c>
      <c r="C125" s="2">
        <v>13.839444444444446</v>
      </c>
      <c r="D125" s="2">
        <v>16.18888888888889</v>
      </c>
      <c r="E125" s="2">
        <v>12.488</v>
      </c>
      <c r="F125" s="2">
        <v>15.3825</v>
      </c>
      <c r="G125" s="2">
        <v>13.407941176470587</v>
      </c>
      <c r="H125" s="45">
        <v>14.261354901960782</v>
      </c>
      <c r="N125" s="140"/>
    </row>
    <row r="126" spans="1:14" x14ac:dyDescent="0.2">
      <c r="A126" s="50" t="s">
        <v>30</v>
      </c>
      <c r="B126" s="47">
        <v>2014</v>
      </c>
      <c r="C126" s="2">
        <v>13.544736842105264</v>
      </c>
      <c r="D126" s="2">
        <v>15.923636363636364</v>
      </c>
      <c r="E126" s="2">
        <v>11.741666666666667</v>
      </c>
      <c r="F126" s="2">
        <v>14.600000000000001</v>
      </c>
      <c r="G126" s="2">
        <v>12.817419354838709</v>
      </c>
      <c r="H126" s="45">
        <v>13.725491845449401</v>
      </c>
      <c r="N126" s="140"/>
    </row>
    <row r="127" spans="1:14" x14ac:dyDescent="0.2">
      <c r="A127" s="50" t="s">
        <v>31</v>
      </c>
      <c r="B127" s="47">
        <v>2014</v>
      </c>
      <c r="C127" s="2">
        <v>12.663529411764708</v>
      </c>
      <c r="D127" s="2">
        <v>14.833043478260873</v>
      </c>
      <c r="E127" s="2">
        <v>11.07</v>
      </c>
      <c r="F127" s="2">
        <v>14.253333333333332</v>
      </c>
      <c r="G127" s="2">
        <v>12.3296875</v>
      </c>
      <c r="H127" s="45">
        <v>13.029918744671784</v>
      </c>
      <c r="N127" s="140"/>
    </row>
    <row r="128" spans="1:14" x14ac:dyDescent="0.2">
      <c r="A128" s="50" t="s">
        <v>32</v>
      </c>
      <c r="B128" s="47">
        <v>2014</v>
      </c>
      <c r="C128" s="2">
        <v>12.411250000000001</v>
      </c>
      <c r="D128" s="2">
        <v>13.69</v>
      </c>
      <c r="E128" s="2">
        <v>10.886666666666665</v>
      </c>
      <c r="F128" s="2">
        <v>14.669999999999998</v>
      </c>
      <c r="G128" s="2">
        <v>12.377941176470589</v>
      </c>
      <c r="H128" s="45">
        <v>12.807171568627449</v>
      </c>
      <c r="N128" s="140"/>
    </row>
    <row r="129" spans="1:14" x14ac:dyDescent="0.2">
      <c r="A129" s="50" t="s">
        <v>33</v>
      </c>
      <c r="B129" s="47">
        <v>2015</v>
      </c>
      <c r="C129" s="2">
        <v>11.778823529411763</v>
      </c>
      <c r="D129" s="2">
        <v>13.285500000000003</v>
      </c>
      <c r="E129" s="2">
        <v>10.676666666666668</v>
      </c>
      <c r="F129" s="2">
        <v>14.175000000000001</v>
      </c>
      <c r="G129" s="2">
        <v>12.257575757575756</v>
      </c>
      <c r="H129" s="45">
        <v>12.434713190730839</v>
      </c>
      <c r="N129" s="140"/>
    </row>
    <row r="130" spans="1:14" x14ac:dyDescent="0.2">
      <c r="A130" s="50" t="s">
        <v>34</v>
      </c>
      <c r="B130" s="47">
        <v>2015</v>
      </c>
      <c r="C130" s="2">
        <v>11.750999999999999</v>
      </c>
      <c r="D130" s="2">
        <v>13.282105263157895</v>
      </c>
      <c r="E130" s="2">
        <v>10.589999999999998</v>
      </c>
      <c r="F130" s="2">
        <v>13.149999999999999</v>
      </c>
      <c r="G130" s="2">
        <v>12.071249999999999</v>
      </c>
      <c r="H130" s="45">
        <v>12.168871052631577</v>
      </c>
      <c r="N130" s="140"/>
    </row>
    <row r="131" spans="1:14" x14ac:dyDescent="0.2">
      <c r="A131" s="50" t="s">
        <v>35</v>
      </c>
      <c r="B131" s="47">
        <v>2015</v>
      </c>
      <c r="C131" s="2">
        <v>12.303157894736845</v>
      </c>
      <c r="D131" s="2">
        <v>13.190526315789471</v>
      </c>
      <c r="E131" s="2">
        <v>10.610000000000001</v>
      </c>
      <c r="F131" s="2">
        <v>12.39475</v>
      </c>
      <c r="G131" s="2">
        <v>11.908235294117647</v>
      </c>
      <c r="H131" s="45">
        <v>12.081333900928794</v>
      </c>
      <c r="N131" s="140"/>
    </row>
    <row r="132" spans="1:14" x14ac:dyDescent="0.2">
      <c r="A132" s="47" t="s">
        <v>36</v>
      </c>
      <c r="B132" s="47">
        <v>2015</v>
      </c>
      <c r="C132" s="2">
        <v>12.627058823529412</v>
      </c>
      <c r="D132" s="2">
        <v>13.513809523809527</v>
      </c>
      <c r="E132" s="2">
        <v>11.280000000000001</v>
      </c>
      <c r="F132" s="2">
        <v>12.426</v>
      </c>
      <c r="G132" s="2">
        <v>12.370000000000001</v>
      </c>
      <c r="H132" s="45">
        <v>12.443373669467789</v>
      </c>
      <c r="N132" s="140"/>
    </row>
    <row r="133" spans="1:14" x14ac:dyDescent="0.2">
      <c r="A133" s="47" t="s">
        <v>37</v>
      </c>
      <c r="B133" s="47">
        <v>2015</v>
      </c>
      <c r="C133" s="2">
        <v>13.151999999999997</v>
      </c>
      <c r="D133" s="2">
        <v>13.734090909090908</v>
      </c>
      <c r="E133" s="2">
        <v>12.066666666666668</v>
      </c>
      <c r="F133" s="2">
        <v>12.63725</v>
      </c>
      <c r="G133" s="2">
        <v>13.156999999999998</v>
      </c>
      <c r="H133" s="45">
        <v>12.949401515151516</v>
      </c>
      <c r="N133" s="140"/>
    </row>
    <row r="134" spans="1:14" x14ac:dyDescent="0.2">
      <c r="A134" s="50" t="s">
        <v>38</v>
      </c>
      <c r="B134" s="47">
        <v>2015</v>
      </c>
      <c r="C134" s="2">
        <v>14.413333333333334</v>
      </c>
      <c r="D134" s="2">
        <v>14.866315789473683</v>
      </c>
      <c r="E134" s="2">
        <v>12.89</v>
      </c>
      <c r="F134" s="2">
        <v>13.418000000000001</v>
      </c>
      <c r="G134" s="2">
        <v>13.899999999999999</v>
      </c>
      <c r="H134" s="45">
        <v>13.897529824561403</v>
      </c>
      <c r="N134" s="140"/>
    </row>
    <row r="135" spans="1:14" x14ac:dyDescent="0.2">
      <c r="A135" s="47" t="s">
        <v>27</v>
      </c>
      <c r="B135" s="47">
        <v>2015</v>
      </c>
      <c r="C135" s="2">
        <v>14.815000000000003</v>
      </c>
      <c r="D135" s="2">
        <v>15.316666666666666</v>
      </c>
      <c r="E135" s="2">
        <v>13.479999999999999</v>
      </c>
      <c r="F135" s="2">
        <v>13.610374999999999</v>
      </c>
      <c r="G135" s="2">
        <v>14.722758620689655</v>
      </c>
      <c r="H135" s="45">
        <v>14.388960057471262</v>
      </c>
      <c r="N135" s="140"/>
    </row>
    <row r="136" spans="1:14" x14ac:dyDescent="0.2">
      <c r="A136" s="50" t="s">
        <v>28</v>
      </c>
      <c r="B136" s="47">
        <v>2015</v>
      </c>
      <c r="C136" s="2">
        <v>15.132352941176471</v>
      </c>
      <c r="D136" s="2">
        <v>15.661000000000001</v>
      </c>
      <c r="E136" s="2">
        <v>12.872</v>
      </c>
      <c r="F136" s="2">
        <v>12.746666666666668</v>
      </c>
      <c r="G136" s="2">
        <v>14.603</v>
      </c>
      <c r="H136" s="45">
        <v>14.203003921568628</v>
      </c>
      <c r="N136" s="140"/>
    </row>
    <row r="137" spans="1:14" x14ac:dyDescent="0.2">
      <c r="A137" s="50" t="s">
        <v>29</v>
      </c>
      <c r="B137" s="47">
        <v>2015</v>
      </c>
      <c r="C137" s="2">
        <v>14.71875</v>
      </c>
      <c r="D137" s="2">
        <v>15.61333333333333</v>
      </c>
      <c r="E137" s="2">
        <v>12.534000000000001</v>
      </c>
      <c r="F137" s="2">
        <v>12.788333333333334</v>
      </c>
      <c r="G137" s="2">
        <v>14.265925925925924</v>
      </c>
      <c r="H137" s="45">
        <v>13.984068518518518</v>
      </c>
      <c r="N137" s="140"/>
    </row>
    <row r="138" spans="1:14" x14ac:dyDescent="0.2">
      <c r="A138" s="50" t="s">
        <v>30</v>
      </c>
      <c r="B138" s="47">
        <v>2015</v>
      </c>
      <c r="C138" s="2">
        <v>14.520000000000001</v>
      </c>
      <c r="D138" s="2">
        <v>15.434761904761904</v>
      </c>
      <c r="E138" s="2">
        <v>12.606666666666667</v>
      </c>
      <c r="F138" s="2">
        <v>13.69</v>
      </c>
      <c r="G138" s="2">
        <v>14.064</v>
      </c>
      <c r="H138" s="45">
        <v>14.063085714285714</v>
      </c>
      <c r="N138" s="140"/>
    </row>
    <row r="139" spans="1:14" x14ac:dyDescent="0.2">
      <c r="A139" s="50" t="s">
        <v>31</v>
      </c>
      <c r="B139" s="47">
        <v>2015</v>
      </c>
      <c r="C139" s="2">
        <v>14.298947368421054</v>
      </c>
      <c r="D139" s="2">
        <v>15.318636363636365</v>
      </c>
      <c r="E139" s="2">
        <v>13.229999999999999</v>
      </c>
      <c r="F139" s="2">
        <v>13.629999999999999</v>
      </c>
      <c r="G139" s="2">
        <v>14.148571428571429</v>
      </c>
      <c r="H139" s="45">
        <v>14.125231032125768</v>
      </c>
      <c r="N139" s="140"/>
    </row>
    <row r="140" spans="1:14" x14ac:dyDescent="0.2">
      <c r="A140" s="50" t="s">
        <v>32</v>
      </c>
      <c r="B140" s="47">
        <v>2015</v>
      </c>
      <c r="C140" s="2">
        <v>14.278125000000001</v>
      </c>
      <c r="D140" s="2">
        <v>15.424166666666666</v>
      </c>
      <c r="E140" s="2">
        <v>14.405000000000001</v>
      </c>
      <c r="F140" s="2">
        <v>14.004999999999999</v>
      </c>
      <c r="G140" s="2">
        <v>14.185666666666666</v>
      </c>
      <c r="H140" s="45">
        <v>14.459591666666665</v>
      </c>
      <c r="N140" s="140"/>
    </row>
    <row r="141" spans="1:14" x14ac:dyDescent="0.2">
      <c r="A141" s="50" t="s">
        <v>33</v>
      </c>
      <c r="B141" s="47">
        <v>2016</v>
      </c>
      <c r="C141" s="2">
        <v>14.41</v>
      </c>
      <c r="D141" s="2">
        <v>15.8</v>
      </c>
      <c r="E141" s="2">
        <v>14.29</v>
      </c>
      <c r="F141" s="2">
        <v>14.36</v>
      </c>
      <c r="G141" s="2">
        <v>14.6</v>
      </c>
      <c r="H141" s="45">
        <v>14.69</v>
      </c>
      <c r="N141" s="140"/>
    </row>
    <row r="142" spans="1:14" x14ac:dyDescent="0.2">
      <c r="A142" s="50" t="s">
        <v>34</v>
      </c>
      <c r="B142" s="47">
        <v>2016</v>
      </c>
      <c r="C142" s="2">
        <v>14.88</v>
      </c>
      <c r="D142" s="2">
        <v>16.36</v>
      </c>
      <c r="E142" s="2">
        <v>15.39</v>
      </c>
      <c r="F142" s="2">
        <v>15.18</v>
      </c>
      <c r="G142" s="2">
        <v>15.2</v>
      </c>
      <c r="H142" s="45">
        <v>15.4</v>
      </c>
      <c r="N142" s="140"/>
    </row>
    <row r="143" spans="1:14" x14ac:dyDescent="0.2">
      <c r="A143" s="50" t="s">
        <v>35</v>
      </c>
      <c r="B143" s="47">
        <v>2016</v>
      </c>
      <c r="C143" s="2">
        <v>15.31</v>
      </c>
      <c r="D143" s="2">
        <v>17.190000000000001</v>
      </c>
      <c r="E143" s="2">
        <v>16.149999999999999</v>
      </c>
      <c r="F143" s="2">
        <v>15.93</v>
      </c>
      <c r="G143" s="2">
        <v>15.69</v>
      </c>
      <c r="H143" s="45">
        <v>16.059999999999999</v>
      </c>
      <c r="N143" s="140"/>
    </row>
    <row r="144" spans="1:14" x14ac:dyDescent="0.2">
      <c r="A144" s="50" t="s">
        <v>36</v>
      </c>
      <c r="B144" s="47">
        <v>2016</v>
      </c>
      <c r="C144" s="2">
        <v>16.07</v>
      </c>
      <c r="D144" s="2">
        <v>17.690000000000001</v>
      </c>
      <c r="E144" s="2">
        <v>16.350000000000001</v>
      </c>
      <c r="F144" s="2">
        <v>16.36</v>
      </c>
      <c r="G144" s="2">
        <v>16.23</v>
      </c>
      <c r="H144" s="45">
        <v>16.54</v>
      </c>
      <c r="N144" s="140"/>
    </row>
    <row r="145" spans="1:14" x14ac:dyDescent="0.2">
      <c r="A145" s="50" t="s">
        <v>37</v>
      </c>
      <c r="B145" s="47">
        <v>2016</v>
      </c>
      <c r="C145" s="2">
        <v>16.98</v>
      </c>
      <c r="D145" s="2">
        <v>18.559999999999999</v>
      </c>
      <c r="E145" s="2">
        <v>16.64</v>
      </c>
      <c r="F145" s="2">
        <v>16.71</v>
      </c>
      <c r="G145" s="2">
        <v>17.07</v>
      </c>
      <c r="H145" s="45">
        <v>17.190000000000001</v>
      </c>
      <c r="N145" s="140"/>
    </row>
    <row r="146" spans="1:14" x14ac:dyDescent="0.2">
      <c r="A146" s="50" t="s">
        <v>38</v>
      </c>
      <c r="B146" s="47">
        <v>2016</v>
      </c>
      <c r="C146" s="2">
        <v>20.23</v>
      </c>
      <c r="D146" s="2">
        <v>20.010000000000002</v>
      </c>
      <c r="E146" s="2">
        <v>19.52</v>
      </c>
      <c r="F146" s="2">
        <v>17.82</v>
      </c>
      <c r="G146" s="2">
        <v>19.14</v>
      </c>
      <c r="H146" s="45">
        <v>19.34</v>
      </c>
      <c r="N146" s="140"/>
    </row>
    <row r="147" spans="1:14" x14ac:dyDescent="0.2">
      <c r="A147" s="50" t="s">
        <v>27</v>
      </c>
      <c r="B147" s="47">
        <v>2016</v>
      </c>
      <c r="C147" s="2">
        <v>22.48</v>
      </c>
      <c r="D147" s="2">
        <v>23.11</v>
      </c>
      <c r="E147" s="2">
        <v>22.73</v>
      </c>
      <c r="F147" s="2">
        <v>21.72</v>
      </c>
      <c r="G147" s="2">
        <v>21.71</v>
      </c>
      <c r="H147" s="45">
        <v>22.35</v>
      </c>
      <c r="N147" s="140"/>
    </row>
    <row r="148" spans="1:14" x14ac:dyDescent="0.2">
      <c r="A148" s="50" t="s">
        <v>28</v>
      </c>
      <c r="B148" s="47">
        <v>2016</v>
      </c>
      <c r="C148" s="2">
        <v>21.36</v>
      </c>
      <c r="D148" s="2">
        <v>23.3</v>
      </c>
      <c r="E148" s="2">
        <v>20.86</v>
      </c>
      <c r="F148" s="2">
        <v>21.26</v>
      </c>
      <c r="G148" s="2">
        <v>21.06</v>
      </c>
      <c r="H148" s="45">
        <v>21.57</v>
      </c>
      <c r="N148" s="140"/>
    </row>
    <row r="149" spans="1:14" x14ac:dyDescent="0.2">
      <c r="A149" s="50" t="s">
        <v>29</v>
      </c>
      <c r="B149" s="47">
        <v>2016</v>
      </c>
      <c r="C149" s="76">
        <v>20.13</v>
      </c>
      <c r="D149" s="76">
        <v>22.04</v>
      </c>
      <c r="E149" s="76">
        <v>18.29</v>
      </c>
      <c r="F149" s="76">
        <v>19.45</v>
      </c>
      <c r="G149" s="76">
        <v>19.09</v>
      </c>
      <c r="H149" s="45">
        <v>19.8</v>
      </c>
      <c r="N149" s="140"/>
    </row>
    <row r="150" spans="1:14" x14ac:dyDescent="0.2">
      <c r="A150" s="50" t="s">
        <v>30</v>
      </c>
      <c r="B150" s="47">
        <v>2016</v>
      </c>
      <c r="C150" s="76">
        <v>18.670000000000002</v>
      </c>
      <c r="D150" s="76">
        <v>20.45</v>
      </c>
      <c r="E150" s="76">
        <v>16.489999999999998</v>
      </c>
      <c r="F150" s="76">
        <v>17.760000000000002</v>
      </c>
      <c r="G150" s="76">
        <v>17.02</v>
      </c>
      <c r="H150" s="45">
        <v>18.079999999999998</v>
      </c>
      <c r="N150" s="140"/>
    </row>
    <row r="151" spans="1:14" x14ac:dyDescent="0.2">
      <c r="A151" s="50" t="s">
        <v>31</v>
      </c>
      <c r="B151" s="47">
        <v>2016</v>
      </c>
      <c r="C151" s="76">
        <v>17.45</v>
      </c>
      <c r="D151" s="76">
        <v>18.600000000000001</v>
      </c>
      <c r="E151" s="76">
        <v>16.05</v>
      </c>
      <c r="F151" s="76">
        <v>16.86</v>
      </c>
      <c r="G151" s="76">
        <v>15.92</v>
      </c>
      <c r="H151" s="45">
        <v>16.98</v>
      </c>
      <c r="N151" s="140"/>
    </row>
    <row r="152" spans="1:14" x14ac:dyDescent="0.2">
      <c r="A152" s="50" t="s">
        <v>32</v>
      </c>
      <c r="B152" s="47">
        <v>2016</v>
      </c>
      <c r="C152" s="76">
        <v>15.49</v>
      </c>
      <c r="D152" s="76">
        <v>17.09</v>
      </c>
      <c r="E152" s="76">
        <v>15.12</v>
      </c>
      <c r="F152" s="76">
        <v>16.309999999999999</v>
      </c>
      <c r="G152" s="76">
        <v>15.16</v>
      </c>
      <c r="H152" s="45">
        <v>15.83</v>
      </c>
      <c r="N152" s="140"/>
    </row>
    <row r="153" spans="1:14" x14ac:dyDescent="0.2">
      <c r="A153" s="50" t="s">
        <v>33</v>
      </c>
      <c r="B153" s="47">
        <v>2017</v>
      </c>
      <c r="C153" s="76">
        <v>15.36</v>
      </c>
      <c r="D153" s="76">
        <v>16.57</v>
      </c>
      <c r="E153" s="76">
        <v>15.54</v>
      </c>
      <c r="F153" s="76">
        <v>16.75</v>
      </c>
      <c r="G153" s="76">
        <v>14.93</v>
      </c>
      <c r="H153" s="45">
        <v>15.83</v>
      </c>
      <c r="N153" s="140"/>
    </row>
    <row r="154" spans="1:14" x14ac:dyDescent="0.2">
      <c r="A154" s="50" t="s">
        <v>34</v>
      </c>
      <c r="B154" s="47">
        <v>2017</v>
      </c>
      <c r="C154" s="76">
        <v>15.68</v>
      </c>
      <c r="D154" s="76">
        <v>17.27</v>
      </c>
      <c r="E154" s="76">
        <v>16.05</v>
      </c>
      <c r="F154" s="76">
        <v>16.45</v>
      </c>
      <c r="G154" s="76">
        <v>15.26</v>
      </c>
      <c r="H154" s="45">
        <v>16.14</v>
      </c>
      <c r="N154" s="140"/>
    </row>
    <row r="155" spans="1:14" x14ac:dyDescent="0.2">
      <c r="A155" s="50" t="s">
        <v>35</v>
      </c>
      <c r="B155" s="47">
        <v>2017</v>
      </c>
      <c r="C155" s="76">
        <v>16.010000000000002</v>
      </c>
      <c r="D155" s="76">
        <v>18.260000000000002</v>
      </c>
      <c r="E155" s="76">
        <v>15.87</v>
      </c>
      <c r="F155" s="76">
        <v>17</v>
      </c>
      <c r="G155" s="76">
        <v>15.54</v>
      </c>
      <c r="H155" s="45">
        <v>16.54</v>
      </c>
      <c r="N155" s="140"/>
    </row>
    <row r="156" spans="1:14" x14ac:dyDescent="0.2">
      <c r="A156" s="50" t="s">
        <v>36</v>
      </c>
      <c r="B156" s="47">
        <v>2017</v>
      </c>
      <c r="C156" s="76">
        <v>16.09</v>
      </c>
      <c r="D156" s="76">
        <v>18.670000000000002</v>
      </c>
      <c r="E156" s="76">
        <v>16.32</v>
      </c>
      <c r="F156" s="76">
        <v>17.079999999999998</v>
      </c>
      <c r="G156" s="76">
        <v>15.87</v>
      </c>
      <c r="H156" s="45">
        <v>16.809999999999999</v>
      </c>
      <c r="N156" s="140"/>
    </row>
    <row r="157" spans="1:14" x14ac:dyDescent="0.2">
      <c r="A157" s="50" t="s">
        <v>37</v>
      </c>
      <c r="B157" s="47">
        <v>2017</v>
      </c>
      <c r="C157" s="76">
        <v>16.52</v>
      </c>
      <c r="D157" s="76">
        <v>18.87</v>
      </c>
      <c r="E157" s="76">
        <v>16.670000000000002</v>
      </c>
      <c r="F157" s="76">
        <v>17.03</v>
      </c>
      <c r="G157" s="76">
        <v>16.48</v>
      </c>
      <c r="H157" s="45">
        <v>17.11</v>
      </c>
      <c r="N157" s="140"/>
    </row>
    <row r="158" spans="1:14" x14ac:dyDescent="0.2">
      <c r="A158" s="50" t="s">
        <v>38</v>
      </c>
      <c r="B158" s="47">
        <v>2017</v>
      </c>
      <c r="C158" s="76">
        <v>16.47</v>
      </c>
      <c r="D158" s="76">
        <v>18.899999999999999</v>
      </c>
      <c r="E158" s="76">
        <v>16.670000000000002</v>
      </c>
      <c r="F158" s="76">
        <v>16.809999999999999</v>
      </c>
      <c r="G158" s="76">
        <v>16.36</v>
      </c>
      <c r="H158" s="45">
        <v>17.04</v>
      </c>
      <c r="N158" s="141"/>
    </row>
    <row r="159" spans="1:14" x14ac:dyDescent="0.2">
      <c r="A159" s="50" t="s">
        <v>27</v>
      </c>
      <c r="B159" s="47">
        <v>2017</v>
      </c>
      <c r="C159" s="76">
        <v>16.3</v>
      </c>
      <c r="D159" s="76">
        <v>18.98</v>
      </c>
      <c r="E159" s="76">
        <v>15.57</v>
      </c>
      <c r="F159" s="76">
        <v>16.350000000000001</v>
      </c>
      <c r="G159" s="76">
        <v>15.82</v>
      </c>
      <c r="H159" s="45">
        <v>16.600000000000001</v>
      </c>
      <c r="N159" s="141"/>
    </row>
    <row r="160" spans="1:14" x14ac:dyDescent="0.2">
      <c r="A160" s="50" t="s">
        <v>28</v>
      </c>
      <c r="B160" s="47">
        <v>2017</v>
      </c>
      <c r="C160" s="76">
        <v>15.43</v>
      </c>
      <c r="D160" s="76">
        <v>18.190000000000001</v>
      </c>
      <c r="E160" s="76">
        <v>14.68</v>
      </c>
      <c r="F160" s="76">
        <v>15.96</v>
      </c>
      <c r="G160" s="76">
        <v>15.1</v>
      </c>
      <c r="H160" s="45">
        <v>15.87</v>
      </c>
      <c r="N160" s="141"/>
    </row>
    <row r="161" spans="1:16" x14ac:dyDescent="0.2">
      <c r="A161" s="50" t="s">
        <v>29</v>
      </c>
      <c r="B161" s="47">
        <v>2017</v>
      </c>
      <c r="C161" s="76">
        <v>15.09</v>
      </c>
      <c r="D161" s="76">
        <v>17.559999999999999</v>
      </c>
      <c r="E161" s="76">
        <v>13.79</v>
      </c>
      <c r="F161" s="76">
        <v>14.93</v>
      </c>
      <c r="G161" s="76">
        <v>14.6</v>
      </c>
      <c r="H161" s="45">
        <v>15.2</v>
      </c>
      <c r="N161" s="141"/>
    </row>
    <row r="162" spans="1:16" x14ac:dyDescent="0.2">
      <c r="A162" s="50" t="s">
        <v>30</v>
      </c>
      <c r="B162" s="47">
        <v>2017</v>
      </c>
      <c r="C162" s="76">
        <v>14.5</v>
      </c>
      <c r="D162" s="76">
        <v>17.37</v>
      </c>
      <c r="E162" s="76">
        <v>13.43</v>
      </c>
      <c r="F162" s="76">
        <v>13.98</v>
      </c>
      <c r="G162" s="76">
        <v>14.26</v>
      </c>
      <c r="H162" s="45">
        <v>14.71</v>
      </c>
      <c r="N162" s="141"/>
    </row>
    <row r="163" spans="1:16" x14ac:dyDescent="0.2">
      <c r="A163" s="50" t="s">
        <v>31</v>
      </c>
      <c r="B163" s="47">
        <v>2017</v>
      </c>
      <c r="C163" s="76">
        <v>15.11</v>
      </c>
      <c r="D163" s="76">
        <v>16.79</v>
      </c>
      <c r="E163" s="76">
        <v>14.26</v>
      </c>
      <c r="F163" s="76">
        <v>14.78</v>
      </c>
      <c r="G163" s="76">
        <v>14.41</v>
      </c>
      <c r="H163" s="45">
        <v>15.07</v>
      </c>
      <c r="N163" s="141"/>
    </row>
    <row r="164" spans="1:16" x14ac:dyDescent="0.2">
      <c r="A164" s="50" t="s">
        <v>32</v>
      </c>
      <c r="B164" s="47">
        <v>2017</v>
      </c>
      <c r="C164" s="76">
        <v>14.69</v>
      </c>
      <c r="D164" s="76">
        <v>16.66</v>
      </c>
      <c r="E164" s="76">
        <v>13.92</v>
      </c>
      <c r="F164" s="76">
        <v>14.59</v>
      </c>
      <c r="G164" s="76">
        <v>14.13</v>
      </c>
      <c r="H164" s="45">
        <v>14.8</v>
      </c>
      <c r="N164" s="141"/>
    </row>
    <row r="165" spans="1:16" x14ac:dyDescent="0.2">
      <c r="A165" s="50" t="s">
        <v>33</v>
      </c>
      <c r="B165" s="47">
        <v>2018</v>
      </c>
      <c r="C165" s="76">
        <v>14.9</v>
      </c>
      <c r="D165" s="76">
        <v>16.399999999999999</v>
      </c>
      <c r="E165" s="76">
        <v>14.44</v>
      </c>
      <c r="F165" s="76">
        <v>14.19</v>
      </c>
      <c r="G165" s="76">
        <v>14.3</v>
      </c>
      <c r="H165" s="45">
        <v>14.84</v>
      </c>
      <c r="N165" s="141"/>
    </row>
    <row r="166" spans="1:16" x14ac:dyDescent="0.2">
      <c r="A166" s="50" t="s">
        <v>34</v>
      </c>
      <c r="B166" s="47">
        <v>2018</v>
      </c>
      <c r="C166" s="76">
        <v>15.3</v>
      </c>
      <c r="D166" s="76">
        <v>16.71</v>
      </c>
      <c r="E166" s="76">
        <v>14.54</v>
      </c>
      <c r="F166" s="76">
        <v>14.57</v>
      </c>
      <c r="G166" s="76">
        <v>13.98</v>
      </c>
      <c r="H166" s="45">
        <v>15.02</v>
      </c>
      <c r="N166" s="141"/>
    </row>
    <row r="167" spans="1:16" x14ac:dyDescent="0.2">
      <c r="A167" s="50" t="s">
        <v>35</v>
      </c>
      <c r="B167" s="47">
        <v>2018</v>
      </c>
      <c r="C167" s="76">
        <v>15.55</v>
      </c>
      <c r="D167" s="76">
        <v>17.09</v>
      </c>
      <c r="E167" s="76">
        <v>15.18</v>
      </c>
      <c r="F167" s="76">
        <v>15.12</v>
      </c>
      <c r="G167" s="76">
        <v>15.19</v>
      </c>
      <c r="H167" s="45">
        <v>15.63</v>
      </c>
      <c r="N167" s="141"/>
      <c r="O167" s="32">
        <f>Muçarela_diario!A2138</f>
        <v>43832</v>
      </c>
      <c r="P167" s="3">
        <f>Muçarela_diario!E2138</f>
        <v>18.461200000000002</v>
      </c>
    </row>
    <row r="168" spans="1:16" x14ac:dyDescent="0.2">
      <c r="A168" s="50" t="s">
        <v>36</v>
      </c>
      <c r="B168" s="47">
        <v>2018</v>
      </c>
      <c r="C168" s="76">
        <v>15.72</v>
      </c>
      <c r="D168" s="76">
        <v>17.43</v>
      </c>
      <c r="E168" s="76">
        <v>15.47</v>
      </c>
      <c r="F168" s="76">
        <v>15.98</v>
      </c>
      <c r="G168" s="76">
        <v>15.53</v>
      </c>
      <c r="H168" s="45">
        <v>16.02</v>
      </c>
      <c r="N168" s="141"/>
      <c r="O168" s="32">
        <f>Muçarela_diario!A2139</f>
        <v>43833</v>
      </c>
      <c r="P168" s="3">
        <f>Muçarela_diario!E2139</f>
        <v>18.6555</v>
      </c>
    </row>
    <row r="169" spans="1:16" x14ac:dyDescent="0.2">
      <c r="A169" s="50" t="s">
        <v>37</v>
      </c>
      <c r="B169" s="47">
        <v>2018</v>
      </c>
      <c r="C169" s="76">
        <v>16.32</v>
      </c>
      <c r="D169" s="76">
        <v>18.38</v>
      </c>
      <c r="E169" s="76">
        <v>15.13</v>
      </c>
      <c r="F169" s="76">
        <v>16.11</v>
      </c>
      <c r="G169" s="76">
        <v>16.77</v>
      </c>
      <c r="H169" s="45">
        <v>16.54</v>
      </c>
      <c r="N169" s="141"/>
      <c r="O169" s="32">
        <f>Muçarela_diario!A2140</f>
        <v>43836</v>
      </c>
      <c r="P169" s="3">
        <f>Muçarela_diario!E2140</f>
        <v>18.488600000000002</v>
      </c>
    </row>
    <row r="170" spans="1:16" x14ac:dyDescent="0.2">
      <c r="A170" s="50" t="s">
        <v>38</v>
      </c>
      <c r="B170" s="47">
        <v>2018</v>
      </c>
      <c r="C170" s="76">
        <v>18.2</v>
      </c>
      <c r="D170" s="76">
        <v>19.45</v>
      </c>
      <c r="E170" s="76">
        <v>18.5</v>
      </c>
      <c r="F170" s="76">
        <v>18.2</v>
      </c>
      <c r="G170" s="76">
        <v>19.53</v>
      </c>
      <c r="H170" s="45">
        <v>18.77</v>
      </c>
      <c r="N170" s="141"/>
      <c r="O170" s="32">
        <f>Muçarela_diario!A2141</f>
        <v>43837</v>
      </c>
      <c r="P170" s="3">
        <f>Muçarela_diario!E2141</f>
        <v>18.697900000000001</v>
      </c>
    </row>
    <row r="171" spans="1:16" x14ac:dyDescent="0.2">
      <c r="A171" s="50" t="s">
        <v>27</v>
      </c>
      <c r="B171" s="47">
        <v>2018</v>
      </c>
      <c r="C171" s="76">
        <v>19.739999999999998</v>
      </c>
      <c r="D171" s="76">
        <v>20.84</v>
      </c>
      <c r="E171" s="76">
        <v>19.43</v>
      </c>
      <c r="F171" s="76">
        <v>19.48</v>
      </c>
      <c r="G171" s="76">
        <v>19.45</v>
      </c>
      <c r="H171" s="45">
        <v>19.79</v>
      </c>
      <c r="N171" s="141"/>
      <c r="O171" s="32">
        <f>Muçarela_diario!A2142</f>
        <v>43838</v>
      </c>
      <c r="P171" s="3">
        <f>Muçarela_diario!E2142</f>
        <v>18.515999999999998</v>
      </c>
    </row>
    <row r="172" spans="1:16" x14ac:dyDescent="0.2">
      <c r="A172" s="50" t="s">
        <v>28</v>
      </c>
      <c r="B172" s="47">
        <v>2018</v>
      </c>
      <c r="C172" s="76">
        <v>18.41</v>
      </c>
      <c r="D172" s="76">
        <v>20.2</v>
      </c>
      <c r="E172" s="76">
        <v>18.7</v>
      </c>
      <c r="F172" s="76">
        <v>18.440000000000001</v>
      </c>
      <c r="G172" s="76">
        <v>18.48</v>
      </c>
      <c r="H172" s="45">
        <v>18.850000000000001</v>
      </c>
      <c r="N172" s="141"/>
      <c r="O172" s="32">
        <f>Muçarela_diario!A2143</f>
        <v>43839</v>
      </c>
      <c r="P172" s="3">
        <f>Muçarela_diario!E2143</f>
        <v>18.670100000000001</v>
      </c>
    </row>
    <row r="173" spans="1:16" x14ac:dyDescent="0.2">
      <c r="A173" s="50" t="s">
        <v>29</v>
      </c>
      <c r="B173" s="47">
        <v>2018</v>
      </c>
      <c r="C173" s="76">
        <v>18.239999999999998</v>
      </c>
      <c r="D173" s="76">
        <v>19.75</v>
      </c>
      <c r="E173" s="76">
        <v>17.89</v>
      </c>
      <c r="F173" s="76">
        <v>17.940000000000001</v>
      </c>
      <c r="G173" s="76">
        <v>17.809999999999999</v>
      </c>
      <c r="H173" s="45">
        <v>18.329999999999998</v>
      </c>
      <c r="N173" s="141"/>
      <c r="O173" s="32">
        <f>Muçarela_diario!A2144</f>
        <v>43840</v>
      </c>
      <c r="P173" s="3">
        <f>Muçarela_diario!E2144</f>
        <v>18.673300000000001</v>
      </c>
    </row>
    <row r="174" spans="1:16" x14ac:dyDescent="0.2">
      <c r="A174" s="50" t="s">
        <v>30</v>
      </c>
      <c r="B174" s="47">
        <v>2018</v>
      </c>
      <c r="C174" s="76">
        <v>18.39</v>
      </c>
      <c r="D174" s="76">
        <v>19.41</v>
      </c>
      <c r="E174" s="76">
        <v>17.57</v>
      </c>
      <c r="F174" s="76">
        <v>18</v>
      </c>
      <c r="G174" s="76">
        <v>17.760000000000002</v>
      </c>
      <c r="H174" s="45">
        <v>18.23</v>
      </c>
      <c r="N174" s="141"/>
      <c r="O174" s="32">
        <f>Muçarela_diario!A2145</f>
        <v>43843</v>
      </c>
      <c r="P174" s="3">
        <f>Muçarela_diario!E2145</f>
        <v>18.8063</v>
      </c>
    </row>
    <row r="175" spans="1:16" x14ac:dyDescent="0.2">
      <c r="A175" s="50" t="s">
        <v>31</v>
      </c>
      <c r="B175" s="47">
        <v>2018</v>
      </c>
      <c r="C175" s="76">
        <v>17.420000000000002</v>
      </c>
      <c r="D175" s="76">
        <v>18.579999999999998</v>
      </c>
      <c r="E175" s="76">
        <v>16.760000000000002</v>
      </c>
      <c r="F175" s="76">
        <v>17.78</v>
      </c>
      <c r="G175" s="76">
        <v>17.059999999999999</v>
      </c>
      <c r="H175" s="45">
        <v>17.52</v>
      </c>
      <c r="N175" s="141"/>
      <c r="O175" s="32">
        <f>Muçarela_diario!A2146</f>
        <v>43844</v>
      </c>
      <c r="P175" s="3">
        <f>Muçarela_diario!E2146</f>
        <v>18.8231</v>
      </c>
    </row>
    <row r="176" spans="1:16" x14ac:dyDescent="0.2">
      <c r="A176" s="93" t="s">
        <v>32</v>
      </c>
      <c r="B176" s="47">
        <v>2018</v>
      </c>
      <c r="C176" s="76">
        <v>16.84</v>
      </c>
      <c r="D176" s="76">
        <v>18.41</v>
      </c>
      <c r="E176" s="76">
        <v>16.690000000000001</v>
      </c>
      <c r="F176" s="76">
        <v>17.04</v>
      </c>
      <c r="G176" s="76">
        <v>16.940000000000001</v>
      </c>
      <c r="H176" s="45">
        <v>17.190000000000001</v>
      </c>
      <c r="N176" s="141"/>
      <c r="O176" s="32">
        <f>Muçarela_diario!A2147</f>
        <v>43845</v>
      </c>
      <c r="P176" s="3">
        <f>Muçarela_diario!E2147</f>
        <v>18.7883</v>
      </c>
    </row>
    <row r="177" spans="1:16" x14ac:dyDescent="0.2">
      <c r="A177" s="93" t="s">
        <v>33</v>
      </c>
      <c r="B177" s="47">
        <v>2019</v>
      </c>
      <c r="C177" s="76">
        <v>17.09</v>
      </c>
      <c r="D177" s="76">
        <v>18.55</v>
      </c>
      <c r="E177" s="76">
        <v>16.54</v>
      </c>
      <c r="F177" s="76">
        <v>17.2</v>
      </c>
      <c r="G177" s="76">
        <v>16.899999999999999</v>
      </c>
      <c r="H177" s="45">
        <v>17.25</v>
      </c>
      <c r="N177" s="141"/>
      <c r="O177" s="32">
        <f>Muçarela_diario!A2148</f>
        <v>43846</v>
      </c>
      <c r="P177" s="3">
        <f>Muçarela_diario!E2148</f>
        <v>18.777799999999999</v>
      </c>
    </row>
    <row r="178" spans="1:16" x14ac:dyDescent="0.2">
      <c r="A178" s="93" t="s">
        <v>34</v>
      </c>
      <c r="B178" s="47">
        <v>2019</v>
      </c>
      <c r="C178" s="76">
        <v>17.84</v>
      </c>
      <c r="D178" s="76">
        <v>19.16</v>
      </c>
      <c r="E178" s="76">
        <v>16.68</v>
      </c>
      <c r="F178" s="76">
        <v>17.5</v>
      </c>
      <c r="G178" s="76">
        <v>17.64</v>
      </c>
      <c r="H178" s="45">
        <v>17.760000000000002</v>
      </c>
      <c r="N178" s="141"/>
      <c r="O178" s="32">
        <f>Muçarela_diario!A2149</f>
        <v>43847</v>
      </c>
      <c r="P178" s="3">
        <f>Muçarela_diario!E2149</f>
        <v>18.777799999999999</v>
      </c>
    </row>
    <row r="179" spans="1:16" x14ac:dyDescent="0.2">
      <c r="A179" s="93" t="s">
        <v>35</v>
      </c>
      <c r="B179" s="47">
        <v>2019</v>
      </c>
      <c r="C179" s="76">
        <v>18.55</v>
      </c>
      <c r="D179" s="76">
        <v>19.59</v>
      </c>
      <c r="E179" s="76">
        <v>17.25</v>
      </c>
      <c r="F179" s="76">
        <v>18.03</v>
      </c>
      <c r="G179" s="76">
        <v>17.670000000000002</v>
      </c>
      <c r="H179" s="45">
        <v>18.22</v>
      </c>
      <c r="N179" s="141"/>
      <c r="O179" s="32">
        <f>Muçarela_diario!A2150</f>
        <v>43850</v>
      </c>
      <c r="P179" s="3">
        <f>Muçarela_diario!E2150</f>
        <v>18.690799999999999</v>
      </c>
    </row>
    <row r="180" spans="1:16" x14ac:dyDescent="0.2">
      <c r="A180" s="93" t="s">
        <v>36</v>
      </c>
      <c r="B180" s="47">
        <v>2019</v>
      </c>
      <c r="C180" s="76">
        <v>18.260000000000002</v>
      </c>
      <c r="D180" s="76">
        <v>19.39</v>
      </c>
      <c r="E180" s="76">
        <v>17</v>
      </c>
      <c r="F180" s="76">
        <v>17.96</v>
      </c>
      <c r="G180" s="76">
        <v>17.690000000000001</v>
      </c>
      <c r="H180" s="45">
        <v>18.059999999999999</v>
      </c>
      <c r="N180" s="141"/>
      <c r="O180" s="32">
        <f>Muçarela_diario!A2151</f>
        <v>43851</v>
      </c>
      <c r="P180" s="3">
        <f>Muçarela_diario!E2151</f>
        <v>18.761900000000001</v>
      </c>
    </row>
    <row r="181" spans="1:16" x14ac:dyDescent="0.2">
      <c r="A181" s="93" t="s">
        <v>37</v>
      </c>
      <c r="B181" s="47">
        <v>2019</v>
      </c>
      <c r="C181" s="76">
        <v>18.059999999999999</v>
      </c>
      <c r="D181" s="76">
        <v>19.16</v>
      </c>
      <c r="E181" s="76">
        <v>16.98</v>
      </c>
      <c r="F181" s="76">
        <v>17.91</v>
      </c>
      <c r="G181" s="76">
        <v>17.73</v>
      </c>
      <c r="H181" s="45">
        <v>17.97</v>
      </c>
      <c r="N181" s="141"/>
      <c r="O181" s="32">
        <f>Muçarela_diario!A2152</f>
        <v>43852</v>
      </c>
      <c r="P181" s="3">
        <f>Muçarela_diario!E2152</f>
        <v>18.698899999999998</v>
      </c>
    </row>
    <row r="182" spans="1:16" x14ac:dyDescent="0.2">
      <c r="A182" s="93" t="s">
        <v>38</v>
      </c>
      <c r="B182" s="47">
        <v>2019</v>
      </c>
      <c r="C182" s="76">
        <v>17.88</v>
      </c>
      <c r="D182" s="76">
        <v>18.84</v>
      </c>
      <c r="E182" s="76">
        <v>17.010000000000002</v>
      </c>
      <c r="F182" s="76">
        <v>17.440000000000001</v>
      </c>
      <c r="G182" s="76">
        <v>16.95</v>
      </c>
      <c r="H182" s="45">
        <v>17.62</v>
      </c>
      <c r="N182" s="141"/>
      <c r="O182" s="32">
        <f>Muçarela_diario!A2153</f>
        <v>43853</v>
      </c>
      <c r="P182" s="3">
        <f>Muçarela_diario!E2153</f>
        <v>18.684999999999999</v>
      </c>
    </row>
    <row r="183" spans="1:16" x14ac:dyDescent="0.2">
      <c r="A183" s="93" t="s">
        <v>27</v>
      </c>
      <c r="B183" s="47">
        <v>2019</v>
      </c>
      <c r="C183" s="76">
        <v>17.29</v>
      </c>
      <c r="D183" s="76">
        <v>17.71</v>
      </c>
      <c r="E183" s="76">
        <v>16.57</v>
      </c>
      <c r="F183" s="76">
        <v>17.18</v>
      </c>
      <c r="G183" s="76">
        <v>16.78</v>
      </c>
      <c r="H183" s="45">
        <v>17.11</v>
      </c>
      <c r="N183" s="141"/>
      <c r="O183" s="32">
        <f>Muçarela_diario!A2154</f>
        <v>43854</v>
      </c>
      <c r="P183" s="3">
        <f>Muçarela_diario!E2154</f>
        <v>18.6645</v>
      </c>
    </row>
    <row r="184" spans="1:16" x14ac:dyDescent="0.2">
      <c r="A184" s="93" t="s">
        <v>28</v>
      </c>
      <c r="B184" s="47">
        <v>2019</v>
      </c>
      <c r="C184" s="76">
        <v>17.22</v>
      </c>
      <c r="D184" s="76">
        <v>18.03</v>
      </c>
      <c r="E184" s="76">
        <v>16.399999999999999</v>
      </c>
      <c r="F184" s="76">
        <v>17.239999999999998</v>
      </c>
      <c r="G184" s="76">
        <v>17.010000000000002</v>
      </c>
      <c r="H184" s="45">
        <v>17.18</v>
      </c>
      <c r="N184" s="141"/>
      <c r="O184" s="32">
        <f>Muçarela_diario!A2155</f>
        <v>43857</v>
      </c>
      <c r="P184" s="3">
        <f>Muçarela_diario!E2155</f>
        <v>18.599299999999999</v>
      </c>
    </row>
    <row r="185" spans="1:16" x14ac:dyDescent="0.2">
      <c r="A185" s="93" t="s">
        <v>29</v>
      </c>
      <c r="B185" s="47">
        <v>2019</v>
      </c>
      <c r="C185" s="76">
        <v>17.13</v>
      </c>
      <c r="D185" s="76">
        <v>17.989999999999998</v>
      </c>
      <c r="E185" s="76">
        <v>16.22</v>
      </c>
      <c r="F185" s="76">
        <v>16.649999999999999</v>
      </c>
      <c r="G185" s="76">
        <v>16.96</v>
      </c>
      <c r="H185" s="45">
        <v>16.989999999999998</v>
      </c>
      <c r="N185" s="141"/>
      <c r="O185" s="32">
        <f>Muçarela_diario!A2156</f>
        <v>43858</v>
      </c>
      <c r="P185" s="3">
        <f>Muçarela_diario!E2156</f>
        <v>18.674700000000001</v>
      </c>
    </row>
    <row r="186" spans="1:16" x14ac:dyDescent="0.2">
      <c r="A186" s="93" t="s">
        <v>30</v>
      </c>
      <c r="B186" s="47">
        <v>2019</v>
      </c>
      <c r="C186" s="76">
        <v>17.14</v>
      </c>
      <c r="D186" s="76">
        <v>18.079999999999998</v>
      </c>
      <c r="E186" s="76">
        <v>15.88</v>
      </c>
      <c r="F186" s="76">
        <v>16.64</v>
      </c>
      <c r="G186" s="76">
        <v>17.190000000000001</v>
      </c>
      <c r="H186" s="45">
        <v>16.989999999999998</v>
      </c>
      <c r="M186" s="32"/>
      <c r="N186" s="140"/>
    </row>
    <row r="187" spans="1:16" x14ac:dyDescent="0.2">
      <c r="A187" s="93" t="s">
        <v>31</v>
      </c>
      <c r="B187" s="47">
        <v>2019</v>
      </c>
      <c r="C187" s="76">
        <v>17.600000000000001</v>
      </c>
      <c r="D187" s="76">
        <v>18.18</v>
      </c>
      <c r="E187" s="76">
        <v>16.190000000000001</v>
      </c>
      <c r="F187" s="76">
        <v>17.04</v>
      </c>
      <c r="G187" s="76">
        <v>17.75</v>
      </c>
      <c r="H187" s="45">
        <v>17.350000000000001</v>
      </c>
      <c r="M187" s="32"/>
      <c r="N187" s="140"/>
    </row>
    <row r="188" spans="1:16" x14ac:dyDescent="0.2">
      <c r="A188" s="93" t="s">
        <v>32</v>
      </c>
      <c r="B188" s="47">
        <v>2019</v>
      </c>
      <c r="C188" s="76">
        <v>17.920000000000002</v>
      </c>
      <c r="D188" s="76">
        <v>18.440000000000001</v>
      </c>
      <c r="E188" s="76">
        <v>16.88</v>
      </c>
      <c r="F188" s="76">
        <v>17.73</v>
      </c>
      <c r="G188" s="76">
        <v>18.12</v>
      </c>
      <c r="H188" s="45">
        <v>17.82</v>
      </c>
      <c r="M188" s="32"/>
      <c r="N188" s="140"/>
    </row>
    <row r="189" spans="1:16" x14ac:dyDescent="0.2">
      <c r="A189" s="93" t="s">
        <v>33</v>
      </c>
      <c r="B189" s="47">
        <v>2020</v>
      </c>
      <c r="C189" s="76">
        <v>18.170000000000002</v>
      </c>
      <c r="D189" s="76">
        <v>18.100000000000001</v>
      </c>
      <c r="E189" s="76">
        <v>17.600000000000001</v>
      </c>
      <c r="F189" s="76">
        <v>18.47</v>
      </c>
      <c r="G189" s="76">
        <v>18.32</v>
      </c>
      <c r="H189" s="45">
        <v>18.13</v>
      </c>
      <c r="I189" s="7"/>
      <c r="M189">
        <v>100</v>
      </c>
      <c r="N189" s="140"/>
    </row>
    <row r="190" spans="1:16" x14ac:dyDescent="0.2">
      <c r="A190" s="93" t="s">
        <v>34</v>
      </c>
      <c r="B190" s="47">
        <v>2020</v>
      </c>
      <c r="C190" s="76">
        <v>18.09</v>
      </c>
      <c r="D190" s="76">
        <v>18.3</v>
      </c>
      <c r="E190" s="76">
        <v>17.82</v>
      </c>
      <c r="F190" s="76">
        <v>18.86</v>
      </c>
      <c r="G190" s="76">
        <v>18.329999999999998</v>
      </c>
      <c r="H190" s="45">
        <v>18.28</v>
      </c>
      <c r="I190" s="7"/>
      <c r="M190">
        <f>M189*(H190/H189)</f>
        <v>100.82735797021512</v>
      </c>
      <c r="N190" s="140"/>
    </row>
    <row r="191" spans="1:16" x14ac:dyDescent="0.2">
      <c r="A191" s="93" t="s">
        <v>35</v>
      </c>
      <c r="B191" s="47">
        <v>2020</v>
      </c>
      <c r="C191" s="76">
        <v>18.12</v>
      </c>
      <c r="D191" s="76">
        <v>18.45</v>
      </c>
      <c r="E191" s="76">
        <v>18.149999999999999</v>
      </c>
      <c r="F191" s="76">
        <v>19.170000000000002</v>
      </c>
      <c r="G191" s="76">
        <v>18.260000000000002</v>
      </c>
      <c r="H191" s="45">
        <v>18.43</v>
      </c>
      <c r="I191" s="7"/>
      <c r="K191" s="3"/>
      <c r="L191" s="3"/>
      <c r="M191">
        <f t="shared" ref="M191:M217" si="0">M190*(H191/H190)</f>
        <v>101.65471594043022</v>
      </c>
      <c r="N191" s="140"/>
    </row>
    <row r="192" spans="1:16" x14ac:dyDescent="0.2">
      <c r="A192" s="93" t="s">
        <v>36</v>
      </c>
      <c r="B192" s="47">
        <v>2020</v>
      </c>
      <c r="C192" s="76">
        <v>18.71</v>
      </c>
      <c r="D192" s="76">
        <v>18.48</v>
      </c>
      <c r="E192" s="76">
        <v>17.2</v>
      </c>
      <c r="F192" s="76">
        <v>19.09</v>
      </c>
      <c r="G192" s="76">
        <v>16.96</v>
      </c>
      <c r="H192" s="45">
        <v>18.09</v>
      </c>
      <c r="I192" s="7"/>
      <c r="M192">
        <f t="shared" si="0"/>
        <v>99.779371207942631</v>
      </c>
      <c r="N192" s="140"/>
    </row>
    <row r="193" spans="1:15" x14ac:dyDescent="0.2">
      <c r="A193" s="93" t="s">
        <v>37</v>
      </c>
      <c r="B193" s="47">
        <v>2020</v>
      </c>
      <c r="C193" s="76">
        <v>18.86</v>
      </c>
      <c r="D193" s="76">
        <v>18.97</v>
      </c>
      <c r="E193" s="76">
        <v>17.22</v>
      </c>
      <c r="F193" s="76">
        <v>19.079999999999998</v>
      </c>
      <c r="G193" s="76">
        <v>17.87</v>
      </c>
      <c r="H193" s="45">
        <v>18.399999999999999</v>
      </c>
      <c r="I193" s="7"/>
      <c r="M193">
        <f t="shared" si="0"/>
        <v>101.4892443463872</v>
      </c>
      <c r="N193" s="140"/>
    </row>
    <row r="194" spans="1:15" x14ac:dyDescent="0.2">
      <c r="A194" s="93" t="s">
        <v>38</v>
      </c>
      <c r="B194" s="47">
        <v>2020</v>
      </c>
      <c r="C194" s="76">
        <v>21.07</v>
      </c>
      <c r="D194" s="76">
        <v>21.77</v>
      </c>
      <c r="E194" s="76">
        <v>19.66</v>
      </c>
      <c r="F194" s="76">
        <v>22.04</v>
      </c>
      <c r="G194" s="76">
        <v>21.13</v>
      </c>
      <c r="H194" s="45">
        <v>21.13</v>
      </c>
      <c r="I194" s="7"/>
      <c r="M194">
        <f t="shared" si="0"/>
        <v>116.54715940430225</v>
      </c>
      <c r="N194" s="140"/>
      <c r="O194" s="7"/>
    </row>
    <row r="195" spans="1:15" x14ac:dyDescent="0.2">
      <c r="A195" s="93" t="s">
        <v>27</v>
      </c>
      <c r="B195" s="47">
        <v>2020</v>
      </c>
      <c r="C195" s="76">
        <v>24.11</v>
      </c>
      <c r="D195" s="76">
        <v>24.87</v>
      </c>
      <c r="E195" s="76">
        <v>22.82</v>
      </c>
      <c r="F195" s="76">
        <v>24.92</v>
      </c>
      <c r="G195" s="76">
        <v>24.82</v>
      </c>
      <c r="H195" s="45">
        <v>24.31</v>
      </c>
      <c r="I195" s="7"/>
      <c r="M195">
        <f t="shared" si="0"/>
        <v>134.08714837286263</v>
      </c>
      <c r="N195" s="140"/>
      <c r="O195" s="7"/>
    </row>
    <row r="196" spans="1:15" x14ac:dyDescent="0.2">
      <c r="A196" s="93" t="s">
        <v>28</v>
      </c>
      <c r="B196" s="47">
        <v>2020</v>
      </c>
      <c r="C196" s="76">
        <v>30.75</v>
      </c>
      <c r="D196" s="76">
        <v>27.28</v>
      </c>
      <c r="E196" s="76">
        <v>27.31</v>
      </c>
      <c r="F196" s="76">
        <v>30.56</v>
      </c>
      <c r="G196" s="76">
        <v>27.71</v>
      </c>
      <c r="H196" s="45">
        <v>28.72</v>
      </c>
      <c r="I196" s="7"/>
      <c r="M196">
        <f t="shared" si="0"/>
        <v>158.41147269718695</v>
      </c>
      <c r="N196" s="140"/>
      <c r="O196" s="7"/>
    </row>
    <row r="197" spans="1:15" x14ac:dyDescent="0.2">
      <c r="A197" s="93" t="s">
        <v>29</v>
      </c>
      <c r="B197" s="47">
        <v>2020</v>
      </c>
      <c r="C197" s="76">
        <v>30.08</v>
      </c>
      <c r="D197" s="76">
        <v>29.61</v>
      </c>
      <c r="E197" s="76">
        <v>27.52</v>
      </c>
      <c r="F197" s="76">
        <v>29.47</v>
      </c>
      <c r="G197" s="76">
        <v>29.3</v>
      </c>
      <c r="H197" s="45">
        <v>29.19</v>
      </c>
      <c r="I197" s="7"/>
      <c r="M197">
        <f t="shared" si="0"/>
        <v>161.00386100386098</v>
      </c>
      <c r="N197" s="140"/>
      <c r="O197" s="7"/>
    </row>
    <row r="198" spans="1:15" x14ac:dyDescent="0.2">
      <c r="A198" s="93" t="s">
        <v>30</v>
      </c>
      <c r="B198" s="47">
        <v>2020</v>
      </c>
      <c r="C198" s="76">
        <v>27.52</v>
      </c>
      <c r="D198" s="76">
        <v>28.76</v>
      </c>
      <c r="E198" s="76">
        <v>25.32</v>
      </c>
      <c r="F198" s="76">
        <v>26.89</v>
      </c>
      <c r="G198" s="76">
        <v>26.68</v>
      </c>
      <c r="H198" s="45">
        <v>27.03</v>
      </c>
      <c r="I198" s="7"/>
      <c r="M198">
        <f t="shared" si="0"/>
        <v>149.08990623276335</v>
      </c>
      <c r="N198" s="140"/>
      <c r="O198" s="7"/>
    </row>
    <row r="199" spans="1:15" x14ac:dyDescent="0.2">
      <c r="A199" s="93" t="s">
        <v>31</v>
      </c>
      <c r="B199" s="47">
        <v>2020</v>
      </c>
      <c r="C199" s="76">
        <v>26.32</v>
      </c>
      <c r="D199" s="76">
        <v>27.91</v>
      </c>
      <c r="E199" s="76">
        <v>25.67</v>
      </c>
      <c r="F199" s="76">
        <v>26.35</v>
      </c>
      <c r="G199" s="76">
        <v>25.84</v>
      </c>
      <c r="H199" s="45">
        <v>26.42</v>
      </c>
      <c r="I199" s="7"/>
      <c r="M199">
        <f t="shared" si="0"/>
        <v>145.72531715388857</v>
      </c>
      <c r="N199" s="140"/>
      <c r="O199" s="7"/>
    </row>
    <row r="200" spans="1:15" ht="13.5" thickBot="1" x14ac:dyDescent="0.25">
      <c r="A200" s="93" t="s">
        <v>32</v>
      </c>
      <c r="B200" s="47">
        <v>2020</v>
      </c>
      <c r="C200" s="76">
        <v>25.28</v>
      </c>
      <c r="D200" s="76">
        <v>27.41</v>
      </c>
      <c r="E200" s="76">
        <v>25.41</v>
      </c>
      <c r="F200" s="76">
        <v>27.97</v>
      </c>
      <c r="G200" s="76">
        <v>25.36</v>
      </c>
      <c r="H200" s="45">
        <v>26.29</v>
      </c>
      <c r="I200" s="7"/>
      <c r="M200">
        <f t="shared" si="0"/>
        <v>145.00827357970212</v>
      </c>
      <c r="N200" s="140"/>
    </row>
    <row r="201" spans="1:15" x14ac:dyDescent="0.2">
      <c r="A201" s="93" t="s">
        <v>33</v>
      </c>
      <c r="B201" s="47">
        <v>2021</v>
      </c>
      <c r="C201" s="76">
        <v>23.52</v>
      </c>
      <c r="D201" s="76">
        <v>27.14</v>
      </c>
      <c r="E201" s="76">
        <v>24.94</v>
      </c>
      <c r="F201" s="76">
        <v>24.45</v>
      </c>
      <c r="G201" s="84">
        <v>23.11</v>
      </c>
      <c r="H201" s="45">
        <v>24.63</v>
      </c>
      <c r="I201" s="7">
        <v>44197</v>
      </c>
      <c r="J201" s="132">
        <f>AVERAGE(Muçarela_diario!E2387:E2406)</f>
        <v>23.678854999999999</v>
      </c>
      <c r="K201" s="76">
        <v>23.11</v>
      </c>
      <c r="L201" s="98">
        <f>K201/J201-1</f>
        <v>-2.4023754526981911E-2</v>
      </c>
      <c r="M201">
        <f t="shared" si="0"/>
        <v>135.85217870932155</v>
      </c>
      <c r="N201" s="140"/>
    </row>
    <row r="202" spans="1:15" x14ac:dyDescent="0.2">
      <c r="A202" s="93" t="s">
        <v>34</v>
      </c>
      <c r="B202" s="47">
        <v>2021</v>
      </c>
      <c r="C202" s="76">
        <v>22.77</v>
      </c>
      <c r="D202" s="76">
        <v>24.47</v>
      </c>
      <c r="E202" s="76">
        <v>22.69</v>
      </c>
      <c r="F202" s="76">
        <v>22.51</v>
      </c>
      <c r="G202" s="84">
        <v>21.02</v>
      </c>
      <c r="H202" s="45">
        <v>22.69</v>
      </c>
      <c r="I202" s="7">
        <v>44228</v>
      </c>
      <c r="J202" s="133">
        <f>AVERAGE(Muçarela_diario!E2407:E2424)</f>
        <v>21.690227777777775</v>
      </c>
      <c r="K202" s="76">
        <v>21.02</v>
      </c>
      <c r="L202" s="98">
        <f t="shared" ref="L202:L210" si="1">K202/J202-1</f>
        <v>-3.0899987987421773E-2</v>
      </c>
      <c r="M202">
        <f t="shared" si="0"/>
        <v>125.15168229453943</v>
      </c>
      <c r="N202" s="140"/>
    </row>
    <row r="203" spans="1:15" x14ac:dyDescent="0.2">
      <c r="A203" s="93" t="s">
        <v>35</v>
      </c>
      <c r="B203" s="47">
        <v>2021</v>
      </c>
      <c r="C203" s="76">
        <v>22.87</v>
      </c>
      <c r="D203" s="76">
        <v>24.94</v>
      </c>
      <c r="E203" s="76">
        <v>22.93</v>
      </c>
      <c r="F203" s="76">
        <v>22.85</v>
      </c>
      <c r="G203" s="84">
        <v>21.34</v>
      </c>
      <c r="H203" s="45">
        <v>22.99</v>
      </c>
      <c r="I203" s="7">
        <v>44256</v>
      </c>
      <c r="J203" s="133">
        <f>AVERAGE(Muçarela_diario!E2425:E2447)</f>
        <v>20.796382608695655</v>
      </c>
      <c r="K203" s="76">
        <v>21.34</v>
      </c>
      <c r="L203" s="98">
        <f t="shared" si="1"/>
        <v>2.6139997591554165E-2</v>
      </c>
      <c r="M203">
        <f t="shared" si="0"/>
        <v>126.80639823496963</v>
      </c>
      <c r="N203" s="140"/>
    </row>
    <row r="204" spans="1:15" x14ac:dyDescent="0.2">
      <c r="A204" s="93" t="s">
        <v>36</v>
      </c>
      <c r="B204" s="47">
        <v>2021</v>
      </c>
      <c r="C204" s="76">
        <v>22.58</v>
      </c>
      <c r="D204" s="76">
        <v>25.18</v>
      </c>
      <c r="E204" s="76">
        <v>22.18</v>
      </c>
      <c r="F204" s="76">
        <v>21.5</v>
      </c>
      <c r="G204" s="84">
        <v>21.55</v>
      </c>
      <c r="H204" s="45">
        <v>22.6</v>
      </c>
      <c r="I204" s="7">
        <v>44287</v>
      </c>
      <c r="J204" s="133">
        <f>AVERAGE(Muçarela_diario!E2448:E2467)</f>
        <v>21.640985000000001</v>
      </c>
      <c r="K204" s="84">
        <v>21.55</v>
      </c>
      <c r="L204" s="98">
        <f t="shared" si="1"/>
        <v>-4.2042910708546266E-3</v>
      </c>
      <c r="M204">
        <f t="shared" si="0"/>
        <v>124.65526751241035</v>
      </c>
      <c r="N204" s="140"/>
    </row>
    <row r="205" spans="1:15" x14ac:dyDescent="0.2">
      <c r="A205" s="93" t="s">
        <v>37</v>
      </c>
      <c r="B205" s="47">
        <v>2021</v>
      </c>
      <c r="C205" s="76">
        <v>25.94</v>
      </c>
      <c r="D205" s="76">
        <v>27.88</v>
      </c>
      <c r="E205" s="76">
        <v>25.47</v>
      </c>
      <c r="F205" s="76">
        <v>26.02</v>
      </c>
      <c r="G205" s="84">
        <v>26.03</v>
      </c>
      <c r="H205" s="45">
        <v>26.27</v>
      </c>
      <c r="I205" s="7">
        <v>44317</v>
      </c>
      <c r="J205" s="133">
        <f>AVERAGE(Muçarela_diario!E2468:E2488)</f>
        <v>24.355623809523809</v>
      </c>
      <c r="K205" s="84">
        <v>26.03</v>
      </c>
      <c r="L205" s="98">
        <f t="shared" si="1"/>
        <v>6.8747004945176604E-2</v>
      </c>
      <c r="M205">
        <f t="shared" si="0"/>
        <v>144.89795918367344</v>
      </c>
      <c r="N205" s="140"/>
    </row>
    <row r="206" spans="1:15" x14ac:dyDescent="0.2">
      <c r="A206" s="93" t="s">
        <v>38</v>
      </c>
      <c r="B206" s="47">
        <v>2021</v>
      </c>
      <c r="C206" s="76">
        <v>27.65</v>
      </c>
      <c r="D206" s="76">
        <v>29.07</v>
      </c>
      <c r="E206" s="76">
        <v>27.02</v>
      </c>
      <c r="F206" s="76">
        <v>27.77</v>
      </c>
      <c r="G206" s="84">
        <v>28.43</v>
      </c>
      <c r="H206" s="45">
        <v>27.99</v>
      </c>
      <c r="I206" s="7">
        <v>44348</v>
      </c>
      <c r="J206" s="133">
        <f>AVERAGE(Muçarela_diario!E2489:E2509)</f>
        <v>28.424238095238096</v>
      </c>
      <c r="K206" s="76">
        <v>28.43</v>
      </c>
      <c r="L206" s="98">
        <f t="shared" si="1"/>
        <v>2.0271096599322469E-4</v>
      </c>
      <c r="M206">
        <f t="shared" si="0"/>
        <v>154.38499724214006</v>
      </c>
      <c r="N206" s="140"/>
    </row>
    <row r="207" spans="1:15" x14ac:dyDescent="0.2">
      <c r="A207" s="93" t="s">
        <v>27</v>
      </c>
      <c r="B207" s="47">
        <v>2021</v>
      </c>
      <c r="C207" s="76">
        <v>28.4</v>
      </c>
      <c r="D207" s="76">
        <v>29.57</v>
      </c>
      <c r="E207" s="76">
        <v>28.81</v>
      </c>
      <c r="F207" s="76">
        <v>28.55</v>
      </c>
      <c r="G207" s="84">
        <v>27.84</v>
      </c>
      <c r="H207" s="45">
        <v>28.54</v>
      </c>
      <c r="I207" s="7">
        <v>44378</v>
      </c>
      <c r="J207" s="133">
        <f>AVERAGE(Muçarela_diario!E2510:E2531)</f>
        <v>27.59627272727273</v>
      </c>
      <c r="K207" s="84">
        <v>27.84</v>
      </c>
      <c r="L207" s="98">
        <f t="shared" si="1"/>
        <v>8.8318909997726625E-3</v>
      </c>
      <c r="M207">
        <f t="shared" si="0"/>
        <v>157.41864313292882</v>
      </c>
      <c r="N207" s="140"/>
    </row>
    <row r="208" spans="1:15" x14ac:dyDescent="0.2">
      <c r="A208" s="93" t="s">
        <v>28</v>
      </c>
      <c r="B208" s="47">
        <v>2021</v>
      </c>
      <c r="C208" s="76">
        <v>29.1</v>
      </c>
      <c r="D208" s="76">
        <v>30.03</v>
      </c>
      <c r="E208" s="76">
        <v>28.89</v>
      </c>
      <c r="F208" s="76">
        <v>27.77</v>
      </c>
      <c r="G208" s="84">
        <v>27.85</v>
      </c>
      <c r="H208" s="45">
        <v>28.73</v>
      </c>
      <c r="I208" s="7">
        <v>44409</v>
      </c>
      <c r="J208" s="133">
        <f>AVERAGE(Muçarela_diario!E2532:E2553)</f>
        <v>27.786999999999999</v>
      </c>
      <c r="K208" s="84">
        <v>28.73</v>
      </c>
      <c r="L208" s="98">
        <f t="shared" si="1"/>
        <v>3.3936733004642505E-2</v>
      </c>
      <c r="M208">
        <f t="shared" si="0"/>
        <v>158.46662989520132</v>
      </c>
      <c r="N208" s="140"/>
    </row>
    <row r="209" spans="1:17" x14ac:dyDescent="0.2">
      <c r="A209" s="93" t="s">
        <v>29</v>
      </c>
      <c r="B209" s="47">
        <v>2021</v>
      </c>
      <c r="C209" s="76">
        <v>29.26</v>
      </c>
      <c r="D209" s="76">
        <v>28.22</v>
      </c>
      <c r="E209" s="76">
        <v>28.84</v>
      </c>
      <c r="F209" s="76">
        <v>27.12</v>
      </c>
      <c r="G209" s="84">
        <v>27.7</v>
      </c>
      <c r="H209" s="45">
        <v>28.23</v>
      </c>
      <c r="I209" s="7">
        <v>44440</v>
      </c>
      <c r="J209" s="133">
        <f>AVERAGE(Muçarela_diario!E2554:E2574)</f>
        <v>27.630666666666663</v>
      </c>
      <c r="K209" s="84">
        <v>28.23</v>
      </c>
      <c r="L209" s="98">
        <f t="shared" si="1"/>
        <v>2.1690874873329324E-2</v>
      </c>
      <c r="M209">
        <f t="shared" si="0"/>
        <v>155.70876999448427</v>
      </c>
      <c r="N209" s="140"/>
    </row>
    <row r="210" spans="1:17" x14ac:dyDescent="0.2">
      <c r="A210" s="93" t="s">
        <v>30</v>
      </c>
      <c r="B210" s="47">
        <v>2021</v>
      </c>
      <c r="C210" s="76">
        <v>28.9</v>
      </c>
      <c r="D210" s="76">
        <v>28.42</v>
      </c>
      <c r="E210" s="76">
        <v>28.47</v>
      </c>
      <c r="F210" s="76">
        <v>27.42</v>
      </c>
      <c r="G210" s="84">
        <v>26.24</v>
      </c>
      <c r="H210" s="45">
        <v>27.89</v>
      </c>
      <c r="I210" s="7">
        <v>44470</v>
      </c>
      <c r="J210" s="133">
        <f>AVERAGE(Muçarela_diario!E2575:E2594)</f>
        <v>26.598050000000001</v>
      </c>
      <c r="K210" s="84">
        <v>27.89</v>
      </c>
      <c r="L210" s="98">
        <f t="shared" si="1"/>
        <v>4.8573109682852778E-2</v>
      </c>
      <c r="M210">
        <f t="shared" si="0"/>
        <v>153.83342526199669</v>
      </c>
      <c r="N210" s="140"/>
    </row>
    <row r="211" spans="1:17" x14ac:dyDescent="0.2">
      <c r="A211" s="93" t="s">
        <v>31</v>
      </c>
      <c r="B211" s="47">
        <v>2021</v>
      </c>
      <c r="C211" s="76">
        <v>28.07</v>
      </c>
      <c r="D211" s="76">
        <v>26.74</v>
      </c>
      <c r="E211" s="76">
        <v>24.93</v>
      </c>
      <c r="F211" s="76">
        <v>25.92</v>
      </c>
      <c r="G211" s="84">
        <v>25.81</v>
      </c>
      <c r="H211" s="45">
        <v>26.29</v>
      </c>
      <c r="I211" s="7">
        <v>44501</v>
      </c>
      <c r="J211" s="133">
        <f>AVERAGE(Muçarela_diario!E2595:E2614)</f>
        <v>25.831499999999998</v>
      </c>
      <c r="M211">
        <f t="shared" si="0"/>
        <v>145.00827357970215</v>
      </c>
      <c r="N211" s="140"/>
    </row>
    <row r="212" spans="1:17" x14ac:dyDescent="0.2">
      <c r="A212" s="93" t="s">
        <v>32</v>
      </c>
      <c r="B212" s="47">
        <v>2021</v>
      </c>
      <c r="C212" s="76">
        <v>27.72</v>
      </c>
      <c r="D212" s="76">
        <v>26.41</v>
      </c>
      <c r="E212" s="76">
        <v>25.18</v>
      </c>
      <c r="F212" s="76">
        <v>23.93</v>
      </c>
      <c r="G212" s="84">
        <v>24.53</v>
      </c>
      <c r="H212" s="45">
        <v>25.55</v>
      </c>
      <c r="I212" s="7">
        <v>44531</v>
      </c>
      <c r="J212" s="133">
        <f>AVERAGE(Muçarela_diario!E2615:E2635)</f>
        <v>24.526671428571429</v>
      </c>
      <c r="M212">
        <f t="shared" si="0"/>
        <v>140.92664092664094</v>
      </c>
      <c r="N212" s="140"/>
    </row>
    <row r="213" spans="1:17" x14ac:dyDescent="0.2">
      <c r="A213" s="93" t="s">
        <v>33</v>
      </c>
      <c r="B213" s="47">
        <v>2022</v>
      </c>
      <c r="C213" s="76">
        <v>26.68</v>
      </c>
      <c r="D213" s="76">
        <v>27.01</v>
      </c>
      <c r="E213" s="76">
        <v>25.71</v>
      </c>
      <c r="F213" s="76">
        <v>24.95</v>
      </c>
      <c r="G213" s="84">
        <v>24.12</v>
      </c>
      <c r="H213" s="45">
        <v>25.69</v>
      </c>
      <c r="I213" s="7">
        <v>44562</v>
      </c>
      <c r="J213" s="133">
        <f>AVERAGE(Muçarela_diario!E2636:E2656)</f>
        <v>24.119190476190479</v>
      </c>
      <c r="M213">
        <f t="shared" si="0"/>
        <v>141.6988416988417</v>
      </c>
      <c r="N213" s="140"/>
    </row>
    <row r="214" spans="1:17" x14ac:dyDescent="0.2">
      <c r="A214" s="93" t="s">
        <v>34</v>
      </c>
      <c r="B214" s="47">
        <v>2022</v>
      </c>
      <c r="C214" s="76">
        <v>27.3</v>
      </c>
      <c r="D214" s="76">
        <v>27.08</v>
      </c>
      <c r="E214" s="76">
        <v>27.15</v>
      </c>
      <c r="F214" s="76">
        <v>26.17</v>
      </c>
      <c r="G214" s="84">
        <v>24.71</v>
      </c>
      <c r="H214" s="45">
        <v>26.48</v>
      </c>
      <c r="I214" s="7">
        <v>44593</v>
      </c>
      <c r="J214" s="133">
        <f>AVERAGE(Muçarela_diario!E2657:E2675)</f>
        <v>24.290315789473684</v>
      </c>
      <c r="M214">
        <f t="shared" si="0"/>
        <v>146.05626034197462</v>
      </c>
      <c r="N214" s="140"/>
    </row>
    <row r="215" spans="1:17" x14ac:dyDescent="0.2">
      <c r="A215" s="93" t="s">
        <v>35</v>
      </c>
      <c r="B215" s="47">
        <v>2022</v>
      </c>
      <c r="C215" s="76">
        <v>28.37</v>
      </c>
      <c r="D215" s="76">
        <v>27.8</v>
      </c>
      <c r="E215" s="76">
        <v>29.01</v>
      </c>
      <c r="F215" s="76">
        <v>29.67</v>
      </c>
      <c r="G215" s="84">
        <v>28.01</v>
      </c>
      <c r="H215" s="45">
        <v>28.57</v>
      </c>
      <c r="I215" s="7">
        <v>44621</v>
      </c>
      <c r="J215" s="133">
        <f>AVERAGE(Muçarela_diario!E2676:E2697)</f>
        <v>26.80130909090909</v>
      </c>
      <c r="M215">
        <f t="shared" si="0"/>
        <v>157.58411472697188</v>
      </c>
      <c r="N215" s="140"/>
    </row>
    <row r="216" spans="1:17" x14ac:dyDescent="0.2">
      <c r="A216" s="93" t="s">
        <v>36</v>
      </c>
      <c r="B216" s="47">
        <v>2022</v>
      </c>
      <c r="C216" s="76">
        <v>31.15</v>
      </c>
      <c r="D216" s="76">
        <v>32.18</v>
      </c>
      <c r="E216" s="76">
        <v>31.34</v>
      </c>
      <c r="F216" s="76">
        <v>29.94</v>
      </c>
      <c r="G216" s="84">
        <v>30.45</v>
      </c>
      <c r="H216" s="45">
        <v>31.01</v>
      </c>
      <c r="I216" s="7">
        <v>44652</v>
      </c>
      <c r="J216" s="133">
        <f>AVERAGE(Muçarela_diario!E2698:E2716)</f>
        <v>30.452305263157893</v>
      </c>
      <c r="M216">
        <f t="shared" si="0"/>
        <v>171.04247104247105</v>
      </c>
      <c r="N216" s="140"/>
    </row>
    <row r="217" spans="1:17" x14ac:dyDescent="0.2">
      <c r="A217" s="93" t="s">
        <v>37</v>
      </c>
      <c r="B217" s="47">
        <v>2022</v>
      </c>
      <c r="C217" s="76">
        <v>31.08</v>
      </c>
      <c r="D217" s="76">
        <v>33.520000000000003</v>
      </c>
      <c r="E217" s="76">
        <v>32.17</v>
      </c>
      <c r="F217" s="76">
        <v>31.23</v>
      </c>
      <c r="G217" s="84">
        <v>30.99</v>
      </c>
      <c r="H217" s="45">
        <v>31.8</v>
      </c>
      <c r="I217" s="7">
        <v>44682</v>
      </c>
      <c r="J217" s="133">
        <f>AVERAGE(Muçarela_diario!E2717:E2738)</f>
        <v>30.987631818181828</v>
      </c>
      <c r="K217">
        <f>J217/J216</f>
        <v>1.017579179979901</v>
      </c>
      <c r="M217">
        <f t="shared" si="0"/>
        <v>175.39988968560397</v>
      </c>
      <c r="N217" s="140"/>
      <c r="Q217">
        <v>7417</v>
      </c>
    </row>
    <row r="218" spans="1:17" x14ac:dyDescent="0.2">
      <c r="A218" s="93" t="s">
        <v>38</v>
      </c>
      <c r="B218" s="47">
        <v>2022</v>
      </c>
      <c r="C218" s="76">
        <v>35.11</v>
      </c>
      <c r="D218" s="76">
        <v>39.229999999999997</v>
      </c>
      <c r="E218" s="76">
        <v>37.299999999999997</v>
      </c>
      <c r="F218" s="76">
        <v>36.700000000000003</v>
      </c>
      <c r="G218" s="84">
        <v>36.56</v>
      </c>
      <c r="H218" s="45">
        <v>36.979999999999997</v>
      </c>
      <c r="I218" s="7">
        <v>44713</v>
      </c>
      <c r="J218" s="133">
        <f>AVERAGE(Muçarela_diario!E2739:E2759)</f>
        <v>36.555338095238099</v>
      </c>
      <c r="K218">
        <f>J218/J217</f>
        <v>1.1796751139204336</v>
      </c>
      <c r="N218" s="140"/>
    </row>
    <row r="219" spans="1:17" x14ac:dyDescent="0.2">
      <c r="A219" s="93" t="s">
        <v>27</v>
      </c>
      <c r="B219" s="47">
        <v>2022</v>
      </c>
      <c r="C219" s="76">
        <v>42.59</v>
      </c>
      <c r="D219" s="76">
        <v>44.99</v>
      </c>
      <c r="E219" s="76">
        <v>44</v>
      </c>
      <c r="F219" s="76">
        <v>42.5</v>
      </c>
      <c r="G219" s="84">
        <v>43.78</v>
      </c>
      <c r="H219" s="45">
        <v>43.46</v>
      </c>
      <c r="I219" s="7">
        <v>44743</v>
      </c>
      <c r="J219" s="133">
        <f>AVERAGE(Muçarela_diario!E2760:E2780)</f>
        <v>43.776095238095252</v>
      </c>
      <c r="N219" s="140"/>
    </row>
    <row r="220" spans="1:17" x14ac:dyDescent="0.2">
      <c r="A220" s="93" t="s">
        <v>28</v>
      </c>
      <c r="B220" s="47">
        <v>2022</v>
      </c>
      <c r="C220" s="76">
        <v>38.659999999999997</v>
      </c>
      <c r="D220" s="76">
        <v>41.49</v>
      </c>
      <c r="E220" s="76">
        <v>38.840000000000003</v>
      </c>
      <c r="F220" s="76">
        <v>37.53</v>
      </c>
      <c r="G220" s="84">
        <v>39.26</v>
      </c>
      <c r="H220" s="45">
        <v>39.15</v>
      </c>
      <c r="I220" s="7">
        <v>44774</v>
      </c>
      <c r="J220" s="133">
        <f>AVERAGE(Muçarela_diario!E2781:E2803)</f>
        <v>39.258260869565213</v>
      </c>
      <c r="N220" s="140"/>
    </row>
    <row r="221" spans="1:17" x14ac:dyDescent="0.2">
      <c r="A221" s="93" t="s">
        <v>29</v>
      </c>
      <c r="B221" s="47">
        <v>2022</v>
      </c>
      <c r="C221" s="76">
        <v>32.6</v>
      </c>
      <c r="D221" s="76">
        <v>36.35</v>
      </c>
      <c r="E221" s="76">
        <v>36.36</v>
      </c>
      <c r="F221" s="76">
        <v>30.53</v>
      </c>
      <c r="G221" s="84">
        <v>32.200000000000003</v>
      </c>
      <c r="H221" s="45">
        <v>33.61</v>
      </c>
      <c r="I221" s="7">
        <v>44805</v>
      </c>
      <c r="J221" s="133">
        <f>AVERAGE(Muçarela_diario!E2804:E2824)</f>
        <v>32.200461904761902</v>
      </c>
      <c r="N221" s="140"/>
    </row>
    <row r="222" spans="1:17" x14ac:dyDescent="0.2">
      <c r="A222" s="93" t="s">
        <v>30</v>
      </c>
      <c r="B222" s="47">
        <v>2022</v>
      </c>
      <c r="C222" s="76">
        <v>32.22</v>
      </c>
      <c r="D222" s="76">
        <v>34.85</v>
      </c>
      <c r="E222" s="76">
        <v>31.19</v>
      </c>
      <c r="F222" s="76">
        <v>29.24</v>
      </c>
      <c r="G222" s="84">
        <v>31.34</v>
      </c>
      <c r="H222" s="45">
        <v>32.32</v>
      </c>
      <c r="I222" s="7">
        <v>44835</v>
      </c>
      <c r="J222" s="133">
        <f>AVERAGE(Muçarela_diario!E2825:E2844)</f>
        <v>31.341400000000004</v>
      </c>
      <c r="N222" s="142">
        <v>31.38</v>
      </c>
      <c r="O222" s="153">
        <f t="shared" ref="O222:O227" si="2">N222/H222-1</f>
        <v>-2.9084158415841666E-2</v>
      </c>
    </row>
    <row r="223" spans="1:17" x14ac:dyDescent="0.2">
      <c r="A223" s="93" t="s">
        <v>31</v>
      </c>
      <c r="B223" s="47">
        <v>2022</v>
      </c>
      <c r="C223" s="76">
        <v>31.74</v>
      </c>
      <c r="D223" s="76">
        <v>31.51</v>
      </c>
      <c r="E223" s="76">
        <v>29.98</v>
      </c>
      <c r="F223" s="76">
        <v>29.46</v>
      </c>
      <c r="G223" s="84">
        <v>30.31</v>
      </c>
      <c r="H223" s="45">
        <v>30.6</v>
      </c>
      <c r="I223" s="7">
        <v>44866</v>
      </c>
      <c r="J223" s="133">
        <f>AVERAGE(Muçarela_diario!E2845:E2864)</f>
        <v>30.307750000000006</v>
      </c>
      <c r="N223" s="142">
        <v>30.63</v>
      </c>
      <c r="O223" s="153">
        <f t="shared" si="2"/>
        <v>9.8039215686274161E-4</v>
      </c>
    </row>
    <row r="224" spans="1:17" x14ac:dyDescent="0.2">
      <c r="A224" s="93" t="s">
        <v>32</v>
      </c>
      <c r="B224" s="47">
        <v>2022</v>
      </c>
      <c r="C224" s="76">
        <v>30.25</v>
      </c>
      <c r="D224" s="76">
        <v>30.44</v>
      </c>
      <c r="E224" s="76">
        <v>33.6</v>
      </c>
      <c r="F224" s="76">
        <v>28.55</v>
      </c>
      <c r="G224" s="84">
        <v>28.6</v>
      </c>
      <c r="H224" s="45">
        <v>30.29</v>
      </c>
      <c r="I224" s="7">
        <v>44896</v>
      </c>
      <c r="J224" s="133">
        <f>AVERAGE(Muçarela_diario!E2865:E2886)</f>
        <v>28.601090909090907</v>
      </c>
      <c r="K224">
        <f>H226/H225</f>
        <v>1.0328926152853919</v>
      </c>
      <c r="N224" s="142">
        <v>29.88</v>
      </c>
      <c r="O224" s="153">
        <f t="shared" si="2"/>
        <v>-1.3535820402773235E-2</v>
      </c>
    </row>
    <row r="225" spans="1:15" x14ac:dyDescent="0.2">
      <c r="A225" s="93" t="s">
        <v>33</v>
      </c>
      <c r="B225" s="47">
        <v>2023</v>
      </c>
      <c r="C225" s="76">
        <v>30.89</v>
      </c>
      <c r="D225" s="76">
        <v>32.380000000000003</v>
      </c>
      <c r="E225" s="76">
        <v>31.93</v>
      </c>
      <c r="F225" s="76">
        <v>30.17</v>
      </c>
      <c r="G225" s="84">
        <v>29.7</v>
      </c>
      <c r="H225" s="45">
        <v>31.01</v>
      </c>
      <c r="I225" s="7">
        <v>44927</v>
      </c>
      <c r="J225" s="133">
        <f>AVERAGE(Muçarela_diario!E2887:E2908)</f>
        <v>29.698040909090913</v>
      </c>
      <c r="N225" s="142">
        <v>30.26</v>
      </c>
      <c r="O225" s="153">
        <f t="shared" si="2"/>
        <v>-2.4185746533376351E-2</v>
      </c>
    </row>
    <row r="226" spans="1:15" x14ac:dyDescent="0.2">
      <c r="A226" s="93" t="s">
        <v>34</v>
      </c>
      <c r="B226" s="47">
        <v>2023</v>
      </c>
      <c r="C226" s="76">
        <v>32.58</v>
      </c>
      <c r="D226" s="76">
        <v>33.119999999999997</v>
      </c>
      <c r="E226" s="76">
        <v>32.950000000000003</v>
      </c>
      <c r="F226" s="76">
        <v>30.2</v>
      </c>
      <c r="G226" s="84">
        <v>31.3</v>
      </c>
      <c r="H226" s="45">
        <v>32.03</v>
      </c>
      <c r="I226" s="7">
        <v>44958</v>
      </c>
      <c r="J226" s="2">
        <f>AVERAGE(Muçarela_diario!E2909:E2926)</f>
        <v>31.301522222222225</v>
      </c>
      <c r="N226" s="142">
        <v>31.77</v>
      </c>
      <c r="O226" s="153">
        <f t="shared" si="2"/>
        <v>-8.1173899469247912E-3</v>
      </c>
    </row>
    <row r="227" spans="1:15" x14ac:dyDescent="0.2">
      <c r="A227" s="93" t="s">
        <v>35</v>
      </c>
      <c r="B227" s="47">
        <v>2023</v>
      </c>
      <c r="C227" s="76">
        <v>33.46</v>
      </c>
      <c r="D227" s="76">
        <v>32.06</v>
      </c>
      <c r="E227" s="76">
        <v>30.77</v>
      </c>
      <c r="F227" s="76">
        <v>30.67</v>
      </c>
      <c r="G227" s="84">
        <v>30.15</v>
      </c>
      <c r="H227" s="45">
        <v>31.42</v>
      </c>
      <c r="I227" s="7">
        <v>44986</v>
      </c>
      <c r="J227" s="2">
        <f>AVERAGE(Muçarela_diario!E2927:E2949)</f>
        <v>30.150034782608699</v>
      </c>
      <c r="K227" s="92">
        <f>J227/J226-1</f>
        <v>-3.6786947019338156E-2</v>
      </c>
      <c r="N227" s="142">
        <v>34.659999999999997</v>
      </c>
      <c r="O227" s="153">
        <f t="shared" si="2"/>
        <v>0.10311903246339904</v>
      </c>
    </row>
    <row r="228" spans="1:15" x14ac:dyDescent="0.2">
      <c r="A228" s="93" t="s">
        <v>36</v>
      </c>
      <c r="B228" s="47">
        <v>2023</v>
      </c>
      <c r="C228" s="76">
        <v>34.020000000000003</v>
      </c>
      <c r="D228" s="76">
        <v>33.26</v>
      </c>
      <c r="E228" s="76">
        <v>33.369999999999997</v>
      </c>
      <c r="F228" s="76">
        <v>32.74</v>
      </c>
      <c r="G228" s="84">
        <v>31.8</v>
      </c>
      <c r="H228" s="45">
        <v>33.04</v>
      </c>
      <c r="I228" s="7">
        <v>45017</v>
      </c>
      <c r="J228" s="2">
        <f>AVERAGE(Muçarela_diario!E2950:E2967)</f>
        <v>31.797611111111109</v>
      </c>
    </row>
    <row r="229" spans="1:15" x14ac:dyDescent="0.2">
      <c r="A229" s="93" t="s">
        <v>37</v>
      </c>
      <c r="B229" s="47">
        <v>2023</v>
      </c>
      <c r="C229" s="76">
        <v>33.6</v>
      </c>
      <c r="D229" s="76">
        <v>32.479999999999997</v>
      </c>
      <c r="E229" s="76">
        <v>32.26</v>
      </c>
      <c r="F229" s="76">
        <v>32.21</v>
      </c>
      <c r="G229" s="84">
        <v>31.76</v>
      </c>
      <c r="H229" s="45">
        <v>32.46</v>
      </c>
      <c r="I229" s="7">
        <v>45047</v>
      </c>
      <c r="J229" s="2">
        <f>AVERAGE(Muçarela_diario!E2968:E2989)</f>
        <v>31.760018181818182</v>
      </c>
    </row>
    <row r="230" spans="1:15" x14ac:dyDescent="0.2">
      <c r="A230" s="93" t="s">
        <v>38</v>
      </c>
      <c r="B230" s="47">
        <v>2023</v>
      </c>
      <c r="C230" s="76">
        <v>32.840000000000003</v>
      </c>
      <c r="D230" s="76">
        <v>30.72</v>
      </c>
      <c r="E230" s="76">
        <v>29.4</v>
      </c>
      <c r="F230" s="76">
        <v>29.81</v>
      </c>
      <c r="G230" s="84">
        <v>30.01</v>
      </c>
      <c r="H230" s="45">
        <v>30.56</v>
      </c>
      <c r="I230" s="7">
        <v>45078</v>
      </c>
      <c r="J230" s="2">
        <f>AVERAGE(Muçarela_diario!E2990:E3010)</f>
        <v>30.009290476190472</v>
      </c>
    </row>
    <row r="231" spans="1:15" x14ac:dyDescent="0.2">
      <c r="H231" s="105">
        <f>H230*(J231/J230)</f>
        <v>29.473608284164705</v>
      </c>
      <c r="I231" s="7">
        <v>45108</v>
      </c>
      <c r="J231" s="2">
        <f>AVERAGE(Muçarela_diario!E3011:E3031)</f>
        <v>28.942476190476192</v>
      </c>
      <c r="K231" s="92">
        <f>J231/J230-1</f>
        <v>-3.5549467141207325E-2</v>
      </c>
    </row>
    <row r="232" spans="1:15" x14ac:dyDescent="0.2">
      <c r="H232" s="105">
        <f>H231*(J232/J231)</f>
        <v>28.714644586464701</v>
      </c>
      <c r="I232" s="7">
        <v>45139</v>
      </c>
      <c r="J232" s="2">
        <f>AVERAGE(Muçarela_diario!E3032:E3050)</f>
        <v>28.197189473684208</v>
      </c>
    </row>
  </sheetData>
  <mergeCells count="1">
    <mergeCell ref="N1:N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30"/>
  <sheetViews>
    <sheetView showGridLines="0" workbookViewId="0">
      <pane xSplit="1" ySplit="2" topLeftCell="B211" activePane="bottomRight" state="frozen"/>
      <selection activeCell="B164" sqref="B164"/>
      <selection pane="topRight" activeCell="B164" sqref="B164"/>
      <selection pane="bottomLeft" activeCell="B164" sqref="B164"/>
      <selection pane="bottomRight" activeCell="I230" sqref="I230"/>
    </sheetView>
  </sheetViews>
  <sheetFormatPr defaultRowHeight="12.75" x14ac:dyDescent="0.2"/>
  <cols>
    <col min="2" max="2" width="9.5703125" bestFit="1" customWidth="1"/>
    <col min="3" max="4" width="9.28515625" bestFit="1" customWidth="1"/>
    <col min="5" max="6" width="9.5703125" bestFit="1" customWidth="1"/>
  </cols>
  <sheetData>
    <row r="1" spans="1:8" x14ac:dyDescent="0.2">
      <c r="A1" s="5" t="s">
        <v>10</v>
      </c>
      <c r="B1" s="5"/>
      <c r="C1" s="5"/>
      <c r="D1" s="5"/>
      <c r="E1" s="5"/>
      <c r="F1" s="5"/>
      <c r="G1" s="5"/>
    </row>
    <row r="2" spans="1:8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</row>
    <row r="3" spans="1:8" x14ac:dyDescent="0.2">
      <c r="A3" s="46" t="s">
        <v>27</v>
      </c>
      <c r="B3" s="46">
        <v>2004</v>
      </c>
      <c r="C3" s="44">
        <v>8</v>
      </c>
      <c r="D3" s="44">
        <v>7.83</v>
      </c>
      <c r="E3" s="44">
        <v>7.57</v>
      </c>
      <c r="F3" s="44">
        <v>8</v>
      </c>
      <c r="G3" s="44">
        <v>8.67</v>
      </c>
      <c r="H3" s="45">
        <v>8.0139999999999993</v>
      </c>
    </row>
    <row r="4" spans="1:8" x14ac:dyDescent="0.2">
      <c r="A4" s="46" t="s">
        <v>28</v>
      </c>
      <c r="B4" s="46">
        <v>2004</v>
      </c>
      <c r="C4" s="44">
        <v>8.24</v>
      </c>
      <c r="D4" s="44">
        <v>7.8</v>
      </c>
      <c r="E4" s="44">
        <v>8.0500000000000007</v>
      </c>
      <c r="F4" s="44">
        <v>8</v>
      </c>
      <c r="G4" s="44">
        <v>8.64</v>
      </c>
      <c r="H4" s="45">
        <v>8.1460000000000008</v>
      </c>
    </row>
    <row r="5" spans="1:8" x14ac:dyDescent="0.2">
      <c r="A5" s="46" t="s">
        <v>29</v>
      </c>
      <c r="B5" s="46">
        <v>2004</v>
      </c>
      <c r="C5" s="44">
        <v>8.74</v>
      </c>
      <c r="D5" s="44">
        <v>7.17</v>
      </c>
      <c r="E5" s="44">
        <v>8.24</v>
      </c>
      <c r="F5" s="44">
        <v>8</v>
      </c>
      <c r="G5" s="44">
        <v>8.69</v>
      </c>
      <c r="H5" s="45">
        <v>8.1679999999999993</v>
      </c>
    </row>
    <row r="6" spans="1:8" x14ac:dyDescent="0.2">
      <c r="A6" s="46" t="s">
        <v>30</v>
      </c>
      <c r="B6" s="46">
        <v>2004</v>
      </c>
      <c r="C6" s="44">
        <v>8.66</v>
      </c>
      <c r="D6" s="44">
        <v>7.79</v>
      </c>
      <c r="E6" s="44">
        <v>8.3000000000000007</v>
      </c>
      <c r="F6" s="44">
        <v>8</v>
      </c>
      <c r="G6" s="44">
        <v>8.15</v>
      </c>
      <c r="H6" s="45">
        <v>8.18</v>
      </c>
    </row>
    <row r="7" spans="1:8" x14ac:dyDescent="0.2">
      <c r="A7" s="46" t="s">
        <v>31</v>
      </c>
      <c r="B7" s="46">
        <v>2004</v>
      </c>
      <c r="C7" s="44">
        <v>8.8699999999999992</v>
      </c>
      <c r="D7" s="44">
        <v>7.59</v>
      </c>
      <c r="E7" s="44">
        <v>8.3699999999999992</v>
      </c>
      <c r="F7" s="44">
        <v>10</v>
      </c>
      <c r="G7" s="44">
        <v>8.01</v>
      </c>
      <c r="H7" s="45">
        <v>8.5679999999999996</v>
      </c>
    </row>
    <row r="8" spans="1:8" x14ac:dyDescent="0.2">
      <c r="A8" s="46" t="s">
        <v>32</v>
      </c>
      <c r="B8" s="46">
        <v>2004</v>
      </c>
      <c r="C8" s="44">
        <v>8.77</v>
      </c>
      <c r="D8" s="44">
        <v>7.91</v>
      </c>
      <c r="E8" s="44">
        <v>8.5500000000000007</v>
      </c>
      <c r="F8" s="44">
        <v>9.9499999999999993</v>
      </c>
      <c r="G8" s="44">
        <v>8.52</v>
      </c>
      <c r="H8" s="45">
        <v>8.74</v>
      </c>
    </row>
    <row r="9" spans="1:8" x14ac:dyDescent="0.2">
      <c r="A9" s="46" t="s">
        <v>33</v>
      </c>
      <c r="B9" s="46">
        <v>2005</v>
      </c>
      <c r="C9" s="44">
        <v>8.48</v>
      </c>
      <c r="D9" s="44">
        <v>7.88</v>
      </c>
      <c r="E9" s="44">
        <v>8.52</v>
      </c>
      <c r="F9" s="44">
        <v>9.4</v>
      </c>
      <c r="G9" s="44">
        <v>8.51</v>
      </c>
      <c r="H9" s="45">
        <v>8.5579999999999998</v>
      </c>
    </row>
    <row r="10" spans="1:8" x14ac:dyDescent="0.2">
      <c r="A10" s="46" t="s">
        <v>34</v>
      </c>
      <c r="B10" s="46">
        <v>2005</v>
      </c>
      <c r="C10" s="44">
        <v>9.14</v>
      </c>
      <c r="D10" s="44">
        <v>7.81</v>
      </c>
      <c r="E10" s="44">
        <v>8.24</v>
      </c>
      <c r="F10" s="44">
        <v>9.5</v>
      </c>
      <c r="G10" s="44">
        <v>8.3000000000000007</v>
      </c>
      <c r="H10" s="45">
        <v>8.597999999999999</v>
      </c>
    </row>
    <row r="11" spans="1:8" x14ac:dyDescent="0.2">
      <c r="A11" s="46" t="s">
        <v>35</v>
      </c>
      <c r="B11" s="46">
        <v>2005</v>
      </c>
      <c r="C11" s="44">
        <v>8.6999999999999993</v>
      </c>
      <c r="D11" s="44">
        <v>7.96</v>
      </c>
      <c r="E11" s="44">
        <v>8.31</v>
      </c>
      <c r="F11" s="44">
        <v>9.5</v>
      </c>
      <c r="G11" s="44">
        <v>8.83</v>
      </c>
      <c r="H11" s="45">
        <v>8.66</v>
      </c>
    </row>
    <row r="12" spans="1:8" x14ac:dyDescent="0.2">
      <c r="A12" s="46" t="s">
        <v>36</v>
      </c>
      <c r="B12" s="46">
        <v>2005</v>
      </c>
      <c r="C12" s="44">
        <v>9.06</v>
      </c>
      <c r="D12" s="44">
        <v>8.18</v>
      </c>
      <c r="E12" s="44">
        <v>7.97</v>
      </c>
      <c r="F12" s="44">
        <v>9</v>
      </c>
      <c r="G12" s="44">
        <v>9.25</v>
      </c>
      <c r="H12" s="45">
        <v>8.6920000000000002</v>
      </c>
    </row>
    <row r="13" spans="1:8" x14ac:dyDescent="0.2">
      <c r="A13" s="46" t="s">
        <v>37</v>
      </c>
      <c r="B13" s="46">
        <v>2005</v>
      </c>
      <c r="C13" s="44">
        <v>7.99</v>
      </c>
      <c r="D13" s="44">
        <v>8.25</v>
      </c>
      <c r="E13" s="44">
        <v>6.75</v>
      </c>
      <c r="F13" s="44">
        <v>9.1</v>
      </c>
      <c r="G13" s="44">
        <v>8.6300000000000008</v>
      </c>
      <c r="H13" s="45">
        <v>8.1440000000000019</v>
      </c>
    </row>
    <row r="14" spans="1:8" x14ac:dyDescent="0.2">
      <c r="A14" s="46" t="s">
        <v>38</v>
      </c>
      <c r="B14" s="46">
        <v>2005</v>
      </c>
      <c r="C14" s="44">
        <v>8.7799999999999994</v>
      </c>
      <c r="D14" s="44">
        <v>8.4</v>
      </c>
      <c r="E14" s="44">
        <v>7</v>
      </c>
      <c r="F14" s="44">
        <v>9.1</v>
      </c>
      <c r="G14" s="44">
        <v>8.31</v>
      </c>
      <c r="H14" s="45">
        <v>8.3180000000000014</v>
      </c>
    </row>
    <row r="15" spans="1:8" x14ac:dyDescent="0.2">
      <c r="A15" s="46" t="s">
        <v>27</v>
      </c>
      <c r="B15" s="46">
        <v>2005</v>
      </c>
      <c r="C15" s="44">
        <v>7.9</v>
      </c>
      <c r="D15" s="44">
        <v>7.92</v>
      </c>
      <c r="E15" s="44">
        <v>6</v>
      </c>
      <c r="F15" s="44">
        <v>8.85</v>
      </c>
      <c r="G15" s="44">
        <v>8.31</v>
      </c>
      <c r="H15" s="45">
        <v>7.7960000000000012</v>
      </c>
    </row>
    <row r="16" spans="1:8" x14ac:dyDescent="0.2">
      <c r="A16" s="46" t="s">
        <v>28</v>
      </c>
      <c r="B16" s="46">
        <v>2005</v>
      </c>
      <c r="C16" s="44">
        <v>7.71</v>
      </c>
      <c r="D16" s="44">
        <v>7.52</v>
      </c>
      <c r="E16" s="44">
        <v>7.76</v>
      </c>
      <c r="F16" s="44">
        <v>8.5</v>
      </c>
      <c r="G16" s="44">
        <v>8.33</v>
      </c>
      <c r="H16" s="45">
        <v>7.9640000000000004</v>
      </c>
    </row>
    <row r="17" spans="1:8" x14ac:dyDescent="0.2">
      <c r="A17" s="46" t="s">
        <v>29</v>
      </c>
      <c r="B17" s="46">
        <v>2005</v>
      </c>
      <c r="C17" s="44">
        <v>8.11</v>
      </c>
      <c r="D17" s="44">
        <v>7.56</v>
      </c>
      <c r="E17" s="44">
        <v>7.43</v>
      </c>
      <c r="F17" s="44">
        <v>7.5</v>
      </c>
      <c r="G17" s="44">
        <v>8.49</v>
      </c>
      <c r="H17" s="45">
        <v>7.8179999999999996</v>
      </c>
    </row>
    <row r="18" spans="1:8" x14ac:dyDescent="0.2">
      <c r="A18" s="46" t="s">
        <v>30</v>
      </c>
      <c r="B18" s="46">
        <v>2005</v>
      </c>
      <c r="C18" s="44">
        <v>8.3000000000000007</v>
      </c>
      <c r="D18" s="44">
        <v>7.43</v>
      </c>
      <c r="E18" s="44">
        <v>7.6</v>
      </c>
      <c r="F18" s="44">
        <v>8</v>
      </c>
      <c r="G18" s="44">
        <v>8.36</v>
      </c>
      <c r="H18" s="45">
        <v>7.9379999999999997</v>
      </c>
    </row>
    <row r="19" spans="1:8" x14ac:dyDescent="0.2">
      <c r="A19" s="46" t="s">
        <v>31</v>
      </c>
      <c r="B19" s="46">
        <v>2005</v>
      </c>
      <c r="C19" s="44">
        <v>8.1199999999999992</v>
      </c>
      <c r="D19" s="44">
        <v>7.77</v>
      </c>
      <c r="E19" s="44">
        <v>7.53</v>
      </c>
      <c r="F19" s="44">
        <v>8</v>
      </c>
      <c r="G19" s="44">
        <v>8.4499999999999993</v>
      </c>
      <c r="H19" s="45">
        <v>7.9739999999999993</v>
      </c>
    </row>
    <row r="20" spans="1:8" x14ac:dyDescent="0.2">
      <c r="A20" s="46" t="s">
        <v>32</v>
      </c>
      <c r="B20" s="46">
        <v>2005</v>
      </c>
      <c r="C20" s="44">
        <v>8.61</v>
      </c>
      <c r="D20" s="44">
        <v>7.42</v>
      </c>
      <c r="E20" s="44">
        <v>7.75</v>
      </c>
      <c r="F20" s="44">
        <v>8</v>
      </c>
      <c r="G20" s="44">
        <v>8.23</v>
      </c>
      <c r="H20" s="45">
        <v>8.0020000000000007</v>
      </c>
    </row>
    <row r="21" spans="1:8" x14ac:dyDescent="0.2">
      <c r="A21" s="46" t="s">
        <v>33</v>
      </c>
      <c r="B21" s="46">
        <v>2006</v>
      </c>
      <c r="C21" s="44">
        <v>7.89</v>
      </c>
      <c r="D21" s="44">
        <v>7.88</v>
      </c>
      <c r="E21" s="44">
        <v>6.22</v>
      </c>
      <c r="F21" s="44">
        <v>8</v>
      </c>
      <c r="G21" s="44">
        <v>8.35</v>
      </c>
      <c r="H21" s="45">
        <v>7.6679999999999993</v>
      </c>
    </row>
    <row r="22" spans="1:8" x14ac:dyDescent="0.2">
      <c r="A22" s="46" t="s">
        <v>34</v>
      </c>
      <c r="B22" s="46">
        <v>2006</v>
      </c>
      <c r="C22" s="44">
        <v>8.4</v>
      </c>
      <c r="D22" s="44">
        <v>7.86</v>
      </c>
      <c r="E22" s="44">
        <v>6</v>
      </c>
      <c r="F22" s="44">
        <v>8</v>
      </c>
      <c r="G22" s="44">
        <v>8.49</v>
      </c>
      <c r="H22" s="45">
        <v>7.75</v>
      </c>
    </row>
    <row r="23" spans="1:8" x14ac:dyDescent="0.2">
      <c r="A23" s="46" t="s">
        <v>35</v>
      </c>
      <c r="B23" s="46">
        <v>2006</v>
      </c>
      <c r="C23" s="44">
        <v>8.34</v>
      </c>
      <c r="D23" s="44">
        <v>7.62</v>
      </c>
      <c r="E23" s="44">
        <v>7.5</v>
      </c>
      <c r="F23" s="44">
        <v>8</v>
      </c>
      <c r="G23" s="44">
        <v>8.42</v>
      </c>
      <c r="H23" s="45">
        <v>7.9760000000000009</v>
      </c>
    </row>
    <row r="24" spans="1:8" x14ac:dyDescent="0.2">
      <c r="A24" s="46" t="s">
        <v>36</v>
      </c>
      <c r="B24" s="46">
        <v>2006</v>
      </c>
      <c r="C24" s="44">
        <v>8.16</v>
      </c>
      <c r="D24" s="44">
        <v>7.73</v>
      </c>
      <c r="E24" s="44">
        <v>6.88</v>
      </c>
      <c r="F24" s="44">
        <v>8</v>
      </c>
      <c r="G24" s="44">
        <v>8.3699999999999992</v>
      </c>
      <c r="H24" s="45">
        <v>7.8280000000000003</v>
      </c>
    </row>
    <row r="25" spans="1:8" x14ac:dyDescent="0.2">
      <c r="A25" s="46" t="s">
        <v>37</v>
      </c>
      <c r="B25" s="46">
        <v>2006</v>
      </c>
      <c r="C25" s="44">
        <v>8.16</v>
      </c>
      <c r="D25" s="44">
        <v>7.9</v>
      </c>
      <c r="E25" s="44">
        <v>7.33</v>
      </c>
      <c r="F25" s="44">
        <v>8.34</v>
      </c>
      <c r="G25" s="44">
        <v>8.65</v>
      </c>
      <c r="H25" s="45">
        <v>8.0760000000000005</v>
      </c>
    </row>
    <row r="26" spans="1:8" x14ac:dyDescent="0.2">
      <c r="A26" s="46" t="s">
        <v>38</v>
      </c>
      <c r="B26" s="46">
        <v>2006</v>
      </c>
      <c r="C26" s="44">
        <v>7.62</v>
      </c>
      <c r="D26" s="44">
        <v>7.61</v>
      </c>
      <c r="E26" s="44">
        <v>7.08</v>
      </c>
      <c r="F26" s="44">
        <v>8</v>
      </c>
      <c r="G26" s="44">
        <v>8.81</v>
      </c>
      <c r="H26" s="45">
        <v>7.8240000000000007</v>
      </c>
    </row>
    <row r="27" spans="1:8" x14ac:dyDescent="0.2">
      <c r="A27" s="46" t="s">
        <v>27</v>
      </c>
      <c r="B27" s="46">
        <v>2006</v>
      </c>
      <c r="C27" s="44">
        <v>7.68</v>
      </c>
      <c r="D27" s="44">
        <v>7.67</v>
      </c>
      <c r="E27" s="44">
        <v>7.53</v>
      </c>
      <c r="F27" s="44">
        <v>8</v>
      </c>
      <c r="G27" s="44">
        <v>8.76</v>
      </c>
      <c r="H27" s="45">
        <v>7.9279999999999999</v>
      </c>
    </row>
    <row r="28" spans="1:8" x14ac:dyDescent="0.2">
      <c r="A28" s="46" t="s">
        <v>28</v>
      </c>
      <c r="B28" s="46">
        <v>2006</v>
      </c>
      <c r="C28" s="44">
        <v>7.48</v>
      </c>
      <c r="D28" s="44">
        <v>7.74</v>
      </c>
      <c r="E28" s="44">
        <v>7.56</v>
      </c>
      <c r="F28" s="44">
        <v>7.03</v>
      </c>
      <c r="G28" s="44">
        <v>8.52</v>
      </c>
      <c r="H28" s="45">
        <v>7.6659999999999995</v>
      </c>
    </row>
    <row r="29" spans="1:8" x14ac:dyDescent="0.2">
      <c r="A29" s="46" t="s">
        <v>29</v>
      </c>
      <c r="B29" s="46">
        <v>2006</v>
      </c>
      <c r="C29" s="44">
        <v>7.5855555555555503</v>
      </c>
      <c r="D29" s="44">
        <v>8.0034210526315803</v>
      </c>
      <c r="E29" s="44">
        <v>7.968</v>
      </c>
      <c r="F29" s="44">
        <v>7.75</v>
      </c>
      <c r="G29" s="44">
        <v>8.9250000000000007</v>
      </c>
      <c r="H29" s="45">
        <v>8.0463953216374264</v>
      </c>
    </row>
    <row r="30" spans="1:8" x14ac:dyDescent="0.2">
      <c r="A30" s="46" t="s">
        <v>30</v>
      </c>
      <c r="B30" s="46">
        <v>2006</v>
      </c>
      <c r="C30" s="44">
        <v>7.6733333333333302</v>
      </c>
      <c r="D30" s="44">
        <v>7.7780487804878096</v>
      </c>
      <c r="E30" s="44">
        <v>8.3800000000000008</v>
      </c>
      <c r="F30" s="44">
        <v>7.43333333333333</v>
      </c>
      <c r="G30" s="44">
        <v>9</v>
      </c>
      <c r="H30" s="45">
        <v>8.0529430894308938</v>
      </c>
    </row>
    <row r="31" spans="1:8" x14ac:dyDescent="0.2">
      <c r="A31" s="46" t="s">
        <v>31</v>
      </c>
      <c r="B31" s="46">
        <v>2006</v>
      </c>
      <c r="C31" s="44">
        <v>7.31666666666667</v>
      </c>
      <c r="D31" s="44">
        <v>8.0366666666666706</v>
      </c>
      <c r="E31" s="44">
        <v>8.4714285714285698</v>
      </c>
      <c r="F31" s="44">
        <v>8.3674999999999997</v>
      </c>
      <c r="G31" s="44">
        <v>8.6373548387096797</v>
      </c>
      <c r="H31" s="45">
        <v>8.1659233486943172</v>
      </c>
    </row>
    <row r="32" spans="1:8" x14ac:dyDescent="0.2">
      <c r="A32" s="46" t="s">
        <v>32</v>
      </c>
      <c r="B32" s="46">
        <v>2006</v>
      </c>
      <c r="C32" s="44">
        <v>7.6321874999999997</v>
      </c>
      <c r="D32" s="44">
        <v>7.8354285714285696</v>
      </c>
      <c r="E32" s="44">
        <v>8.5090909090909097</v>
      </c>
      <c r="F32" s="44">
        <v>7.9357142857142904</v>
      </c>
      <c r="G32" s="44">
        <v>8.8072727272727303</v>
      </c>
      <c r="H32" s="45">
        <v>8.143938798701301</v>
      </c>
    </row>
    <row r="33" spans="1:8" x14ac:dyDescent="0.2">
      <c r="A33" s="46" t="s">
        <v>33</v>
      </c>
      <c r="B33" s="46">
        <v>2007</v>
      </c>
      <c r="C33" s="44">
        <v>7.5452631578947402</v>
      </c>
      <c r="D33" s="44">
        <v>7.7323076923076899</v>
      </c>
      <c r="E33" s="44">
        <v>7.9</v>
      </c>
      <c r="F33" s="44">
        <v>7.5250000000000004</v>
      </c>
      <c r="G33" s="44">
        <v>8.5037073170731698</v>
      </c>
      <c r="H33" s="45">
        <v>7.8412556334551198</v>
      </c>
    </row>
    <row r="34" spans="1:8" x14ac:dyDescent="0.2">
      <c r="A34" s="46" t="s">
        <v>34</v>
      </c>
      <c r="B34" s="46">
        <v>2007</v>
      </c>
      <c r="C34" s="44">
        <v>7.4444444444444402</v>
      </c>
      <c r="D34" s="44">
        <v>7.89717948717949</v>
      </c>
      <c r="E34" s="44">
        <v>6.60666666666667</v>
      </c>
      <c r="F34" s="44">
        <v>7.3479999999999999</v>
      </c>
      <c r="G34" s="44">
        <v>8.4179142857142892</v>
      </c>
      <c r="H34" s="45">
        <v>7.542840976800977</v>
      </c>
    </row>
    <row r="35" spans="1:8" x14ac:dyDescent="0.2">
      <c r="A35" s="46" t="s">
        <v>35</v>
      </c>
      <c r="B35" s="46">
        <v>2007</v>
      </c>
      <c r="C35" s="44">
        <v>7.8426666666666698</v>
      </c>
      <c r="D35" s="44">
        <v>7.9279487179487198</v>
      </c>
      <c r="E35" s="44">
        <v>6.93</v>
      </c>
      <c r="F35" s="44">
        <v>7.8624999999999998</v>
      </c>
      <c r="G35" s="44">
        <v>8.4462857142857093</v>
      </c>
      <c r="H35" s="45">
        <v>7.8018802197802204</v>
      </c>
    </row>
    <row r="36" spans="1:8" x14ac:dyDescent="0.2">
      <c r="A36" s="46" t="s">
        <v>36</v>
      </c>
      <c r="B36" s="46">
        <v>2007</v>
      </c>
      <c r="C36" s="44">
        <v>8.2935714285714308</v>
      </c>
      <c r="D36" s="44">
        <v>8.3263888888888893</v>
      </c>
      <c r="E36" s="44">
        <v>7.1219999999999999</v>
      </c>
      <c r="F36" s="44">
        <v>8.06</v>
      </c>
      <c r="G36" s="44">
        <v>8.9613793103448298</v>
      </c>
      <c r="H36" s="45">
        <v>8.1526679255610297</v>
      </c>
    </row>
    <row r="37" spans="1:8" x14ac:dyDescent="0.2">
      <c r="A37" s="46" t="s">
        <v>37</v>
      </c>
      <c r="B37" s="46">
        <v>2007</v>
      </c>
      <c r="C37" s="44">
        <v>8.3714285714285701</v>
      </c>
      <c r="D37" s="44">
        <v>8.2825000000000006</v>
      </c>
      <c r="E37" s="44">
        <v>8.2375000000000007</v>
      </c>
      <c r="F37" s="44">
        <v>8.1999999999999993</v>
      </c>
      <c r="G37" s="44">
        <v>9.0417857142857105</v>
      </c>
      <c r="H37" s="45">
        <v>8.4266428571428555</v>
      </c>
    </row>
    <row r="38" spans="1:8" x14ac:dyDescent="0.2">
      <c r="A38" s="46" t="s">
        <v>38</v>
      </c>
      <c r="B38" s="46">
        <v>2007</v>
      </c>
      <c r="C38" s="44">
        <v>8.6228571428571392</v>
      </c>
      <c r="D38" s="44">
        <v>8.4502777777777798</v>
      </c>
      <c r="E38" s="44">
        <v>9.27</v>
      </c>
      <c r="F38" s="44">
        <v>8.4</v>
      </c>
      <c r="G38" s="44">
        <v>9.5243478260869594</v>
      </c>
      <c r="H38" s="45">
        <v>8.853496549344376</v>
      </c>
    </row>
    <row r="39" spans="1:8" x14ac:dyDescent="0.2">
      <c r="A39" s="46" t="s">
        <v>27</v>
      </c>
      <c r="B39" s="46">
        <v>2007</v>
      </c>
      <c r="C39" s="44">
        <v>8.7756666666666696</v>
      </c>
      <c r="D39" s="44">
        <v>8.8628125000000004</v>
      </c>
      <c r="E39" s="44">
        <v>9.75</v>
      </c>
      <c r="F39" s="44">
        <v>8.1083333333333307</v>
      </c>
      <c r="G39" s="44">
        <v>9.3354166666666707</v>
      </c>
      <c r="H39" s="45">
        <v>8.966445833333335</v>
      </c>
    </row>
    <row r="40" spans="1:8" x14ac:dyDescent="0.2">
      <c r="A40" s="46" t="s">
        <v>28</v>
      </c>
      <c r="B40" s="46">
        <v>2007</v>
      </c>
      <c r="C40" s="44">
        <v>8.8562499999999993</v>
      </c>
      <c r="D40" s="44">
        <v>8.8144117647058806</v>
      </c>
      <c r="E40" s="44">
        <v>9.75</v>
      </c>
      <c r="F40" s="44">
        <v>8.9166666666666696</v>
      </c>
      <c r="G40" s="44">
        <v>9.5090909090909097</v>
      </c>
      <c r="H40" s="45">
        <v>9.1692838680926911</v>
      </c>
    </row>
    <row r="41" spans="1:8" x14ac:dyDescent="0.2">
      <c r="A41" s="46" t="s">
        <v>29</v>
      </c>
      <c r="B41" s="46">
        <v>2007</v>
      </c>
      <c r="C41" s="44">
        <v>8.7826923076923098</v>
      </c>
      <c r="D41" s="44">
        <v>8.4715624999999992</v>
      </c>
      <c r="E41" s="44">
        <v>9.6999999999999993</v>
      </c>
      <c r="F41" s="44">
        <v>9.2874999999999996</v>
      </c>
      <c r="G41" s="44">
        <v>8.8796774193548398</v>
      </c>
      <c r="H41" s="45">
        <v>9.0242864454094303</v>
      </c>
    </row>
    <row r="42" spans="1:8" x14ac:dyDescent="0.2">
      <c r="A42" s="46" t="s">
        <v>30</v>
      </c>
      <c r="B42" s="46">
        <v>2007</v>
      </c>
      <c r="C42" s="44">
        <v>8.8856666666666602</v>
      </c>
      <c r="D42" s="44">
        <v>8.5402941176470595</v>
      </c>
      <c r="E42" s="44">
        <v>9.0760000000000005</v>
      </c>
      <c r="F42" s="44">
        <v>7.4124999999999996</v>
      </c>
      <c r="G42" s="44">
        <v>8.5104857142857107</v>
      </c>
      <c r="H42" s="45">
        <v>8.484989299719885</v>
      </c>
    </row>
    <row r="43" spans="1:8" x14ac:dyDescent="0.2">
      <c r="A43" s="46" t="s">
        <v>31</v>
      </c>
      <c r="B43" s="46">
        <v>2007</v>
      </c>
      <c r="C43" s="44">
        <v>8.8037500000000009</v>
      </c>
      <c r="D43" s="44">
        <v>8.66</v>
      </c>
      <c r="E43" s="44">
        <v>10</v>
      </c>
      <c r="F43" s="44">
        <v>9</v>
      </c>
      <c r="G43" s="44">
        <v>8.8811764705882403</v>
      </c>
      <c r="H43" s="45">
        <v>9.068985294117649</v>
      </c>
    </row>
    <row r="44" spans="1:8" x14ac:dyDescent="0.2">
      <c r="A44" s="46" t="s">
        <v>32</v>
      </c>
      <c r="B44" s="46">
        <v>2007</v>
      </c>
      <c r="C44" s="44">
        <v>8.7949999999999999</v>
      </c>
      <c r="D44" s="44">
        <v>8.9082352941176488</v>
      </c>
      <c r="E44" s="44">
        <v>9.5399999999999991</v>
      </c>
      <c r="F44" s="44">
        <v>9.36</v>
      </c>
      <c r="G44" s="44">
        <v>9.0287500000000005</v>
      </c>
      <c r="H44" s="45">
        <v>9.1263970588235299</v>
      </c>
    </row>
    <row r="45" spans="1:8" x14ac:dyDescent="0.2">
      <c r="A45" s="46" t="s">
        <v>33</v>
      </c>
      <c r="B45" s="46">
        <v>2008</v>
      </c>
      <c r="C45" s="44">
        <v>9.26</v>
      </c>
      <c r="D45" s="44">
        <v>9.27</v>
      </c>
      <c r="E45" s="44">
        <v>9.4</v>
      </c>
      <c r="F45" s="44">
        <v>8.93</v>
      </c>
      <c r="G45" s="44">
        <v>8.9499999999999993</v>
      </c>
      <c r="H45" s="45">
        <v>9.1620000000000008</v>
      </c>
    </row>
    <row r="46" spans="1:8" x14ac:dyDescent="0.2">
      <c r="A46" s="46" t="s">
        <v>34</v>
      </c>
      <c r="B46" s="46">
        <v>2008</v>
      </c>
      <c r="C46" s="44">
        <v>9.2266666666666666</v>
      </c>
      <c r="D46" s="44">
        <v>9.3728125000000002</v>
      </c>
      <c r="E46" s="44">
        <v>9.3333333333333339</v>
      </c>
      <c r="F46" s="44">
        <v>9.2785714285714267</v>
      </c>
      <c r="G46" s="44">
        <v>9.3003703703703717</v>
      </c>
      <c r="H46" s="45">
        <v>9.3023508597883602</v>
      </c>
    </row>
    <row r="47" spans="1:8" x14ac:dyDescent="0.2">
      <c r="A47" s="46" t="s">
        <v>35</v>
      </c>
      <c r="B47" s="46">
        <v>2008</v>
      </c>
      <c r="C47" s="44">
        <v>10.088461538461539</v>
      </c>
      <c r="D47" s="44">
        <v>9.2709999999999972</v>
      </c>
      <c r="E47" s="44">
        <v>9.5</v>
      </c>
      <c r="F47" s="44">
        <v>9.1649999999999991</v>
      </c>
      <c r="G47" s="44">
        <v>9.5029166666666676</v>
      </c>
      <c r="H47" s="45">
        <v>9.5054756410256402</v>
      </c>
    </row>
    <row r="48" spans="1:8" x14ac:dyDescent="0.2">
      <c r="A48" s="46" t="s">
        <v>36</v>
      </c>
      <c r="B48" s="46">
        <v>2008</v>
      </c>
      <c r="C48" s="44">
        <v>9.6433333333333326</v>
      </c>
      <c r="D48" s="44">
        <v>9.2356250000000006</v>
      </c>
      <c r="E48" s="44">
        <v>9.5</v>
      </c>
      <c r="F48" s="44">
        <v>9.8125</v>
      </c>
      <c r="G48" s="44">
        <v>9.7012000000000018</v>
      </c>
      <c r="H48" s="45">
        <v>9.5785316666666667</v>
      </c>
    </row>
    <row r="49" spans="1:9" x14ac:dyDescent="0.2">
      <c r="A49" s="46" t="s">
        <v>37</v>
      </c>
      <c r="B49" s="46">
        <v>2008</v>
      </c>
      <c r="C49" s="44">
        <v>9.4593333333333316</v>
      </c>
      <c r="D49" s="44">
        <v>9.3753333333333337</v>
      </c>
      <c r="E49" s="44">
        <v>10.35</v>
      </c>
      <c r="F49" s="44">
        <v>9.9</v>
      </c>
      <c r="G49" s="44">
        <v>9.7805263157894764</v>
      </c>
      <c r="H49" s="45">
        <v>9.7730385964912276</v>
      </c>
    </row>
    <row r="50" spans="1:9" x14ac:dyDescent="0.2">
      <c r="A50" s="46" t="s">
        <v>38</v>
      </c>
      <c r="B50" s="46">
        <v>2008</v>
      </c>
      <c r="C50" s="44">
        <v>9.5440909090909098</v>
      </c>
      <c r="D50" s="44">
        <v>9.4090322580645172</v>
      </c>
      <c r="E50" s="44">
        <v>8.0399999999999991</v>
      </c>
      <c r="F50" s="44">
        <v>8.56</v>
      </c>
      <c r="G50" s="44">
        <v>9.281363636363638</v>
      </c>
      <c r="H50" s="45">
        <v>8.9668973607038129</v>
      </c>
    </row>
    <row r="51" spans="1:9" x14ac:dyDescent="0.2">
      <c r="A51" s="46" t="s">
        <v>27</v>
      </c>
      <c r="B51" s="46">
        <v>2008</v>
      </c>
      <c r="C51" s="44">
        <v>9.4837500000000006</v>
      </c>
      <c r="D51" s="44">
        <v>9.2874193548387112</v>
      </c>
      <c r="E51" s="44">
        <v>8.4749999999999996</v>
      </c>
      <c r="F51" s="44">
        <v>8.375</v>
      </c>
      <c r="G51" s="44">
        <v>9.0451851851851846</v>
      </c>
      <c r="H51" s="45">
        <v>8.9332709080047792</v>
      </c>
    </row>
    <row r="52" spans="1:9" x14ac:dyDescent="0.2">
      <c r="A52" s="46" t="s">
        <v>28</v>
      </c>
      <c r="B52" s="46">
        <v>2008</v>
      </c>
      <c r="C52" s="44">
        <v>9.7613636363636349</v>
      </c>
      <c r="D52" s="44">
        <v>9.4527272727272731</v>
      </c>
      <c r="E52" s="44">
        <v>9.3249999999999993</v>
      </c>
      <c r="F52" s="44">
        <v>10</v>
      </c>
      <c r="G52" s="44">
        <v>8.5541666666666654</v>
      </c>
      <c r="H52" s="45">
        <v>9.4186515151515131</v>
      </c>
    </row>
    <row r="53" spans="1:9" x14ac:dyDescent="0.2">
      <c r="A53" s="46" t="s">
        <v>29</v>
      </c>
      <c r="B53" s="46">
        <v>2008</v>
      </c>
      <c r="C53" s="44">
        <v>10.008181818181818</v>
      </c>
      <c r="D53" s="44">
        <v>9.3438235294117629</v>
      </c>
      <c r="E53" s="44">
        <v>7.7</v>
      </c>
      <c r="F53" s="44">
        <v>8.375</v>
      </c>
      <c r="G53" s="44">
        <v>9.0062499999999996</v>
      </c>
      <c r="H53" s="45">
        <v>8.8866510695187166</v>
      </c>
    </row>
    <row r="54" spans="1:9" x14ac:dyDescent="0.2">
      <c r="A54" s="46" t="s">
        <v>30</v>
      </c>
      <c r="B54" s="46">
        <v>2008</v>
      </c>
      <c r="C54" s="44">
        <v>10.155666666666667</v>
      </c>
      <c r="D54" s="44">
        <v>9.2943333333333342</v>
      </c>
      <c r="E54" s="44">
        <v>7.24</v>
      </c>
      <c r="F54" s="44">
        <v>8.375</v>
      </c>
      <c r="G54" s="44">
        <v>8.9503846153846158</v>
      </c>
      <c r="H54" s="45">
        <v>8.8030769230769241</v>
      </c>
    </row>
    <row r="55" spans="1:9" x14ac:dyDescent="0.2">
      <c r="A55" s="46" t="s">
        <v>31</v>
      </c>
      <c r="B55" s="46">
        <v>2008</v>
      </c>
      <c r="C55" s="44">
        <v>9.796153846153846</v>
      </c>
      <c r="D55" s="44">
        <v>9.0909090909090899</v>
      </c>
      <c r="E55" s="44">
        <v>9.0939999999999994</v>
      </c>
      <c r="F55" s="44">
        <v>9.2666666666666657</v>
      </c>
      <c r="G55" s="44">
        <v>8.9407407407407415</v>
      </c>
      <c r="H55" s="45">
        <v>9.2376940688940685</v>
      </c>
    </row>
    <row r="56" spans="1:9" x14ac:dyDescent="0.2">
      <c r="A56" s="46" t="s">
        <v>32</v>
      </c>
      <c r="B56" s="46">
        <v>2008</v>
      </c>
      <c r="C56" s="44">
        <v>10.038333333333332</v>
      </c>
      <c r="D56" s="44">
        <v>9.17060606060606</v>
      </c>
      <c r="E56" s="44">
        <v>8.5500000000000007</v>
      </c>
      <c r="F56" s="44">
        <v>9.3000000000000007</v>
      </c>
      <c r="G56" s="44">
        <v>8.9760869565217387</v>
      </c>
      <c r="H56" s="45">
        <v>9.2070052700922282</v>
      </c>
    </row>
    <row r="57" spans="1:9" x14ac:dyDescent="0.2">
      <c r="A57" s="47" t="s">
        <v>33</v>
      </c>
      <c r="B57" s="47">
        <v>2009</v>
      </c>
      <c r="C57" s="2">
        <v>9.9409375000000004</v>
      </c>
      <c r="D57" s="2">
        <v>9.2436111111111128</v>
      </c>
      <c r="E57" s="2">
        <v>9.3666666666666671</v>
      </c>
      <c r="F57" s="2">
        <v>9.15</v>
      </c>
      <c r="G57" s="2">
        <v>9.1004545454545465</v>
      </c>
      <c r="H57" s="45">
        <v>9.3603339646464647</v>
      </c>
      <c r="I57" s="29">
        <f>AVERAGE(G57:G68)</f>
        <v>9.6728490305143637</v>
      </c>
    </row>
    <row r="58" spans="1:9" x14ac:dyDescent="0.2">
      <c r="A58" s="47" t="s">
        <v>34</v>
      </c>
      <c r="B58" s="47">
        <v>2009</v>
      </c>
      <c r="C58" s="2">
        <v>10.405454545454544</v>
      </c>
      <c r="D58" s="2">
        <v>9.3078787878787885</v>
      </c>
      <c r="E58" s="2">
        <v>9.6333333333333329</v>
      </c>
      <c r="F58" s="2">
        <v>12.5</v>
      </c>
      <c r="G58" s="2">
        <v>9.2530434782608673</v>
      </c>
      <c r="H58" s="45">
        <v>10.219942028985505</v>
      </c>
    </row>
    <row r="59" spans="1:9" x14ac:dyDescent="0.2">
      <c r="A59" s="47" t="s">
        <v>35</v>
      </c>
      <c r="B59" s="47">
        <v>2009</v>
      </c>
      <c r="C59" s="2">
        <v>10.295416666666666</v>
      </c>
      <c r="D59" s="2">
        <v>9.1670000000000016</v>
      </c>
      <c r="E59" s="2">
        <v>9.6166666666666671</v>
      </c>
      <c r="F59" s="2">
        <v>12.25</v>
      </c>
      <c r="G59" s="2">
        <v>9.5352380952380944</v>
      </c>
      <c r="H59" s="45">
        <v>10.172864285714287</v>
      </c>
    </row>
    <row r="60" spans="1:9" x14ac:dyDescent="0.2">
      <c r="A60" s="47" t="s">
        <v>36</v>
      </c>
      <c r="B60" s="47">
        <v>2009</v>
      </c>
      <c r="C60" s="2">
        <v>10.44</v>
      </c>
      <c r="D60" s="2">
        <v>9.3926470588235276</v>
      </c>
      <c r="E60" s="2">
        <v>9.625</v>
      </c>
      <c r="F60" s="2">
        <v>9.2266666666666648</v>
      </c>
      <c r="G60" s="2">
        <v>9.5762499999999999</v>
      </c>
      <c r="H60" s="45">
        <v>9.6521127450980391</v>
      </c>
    </row>
    <row r="61" spans="1:9" x14ac:dyDescent="0.2">
      <c r="A61" s="47" t="s">
        <v>37</v>
      </c>
      <c r="B61" s="47">
        <v>2009</v>
      </c>
      <c r="C61" s="2">
        <v>11.016818181818183</v>
      </c>
      <c r="D61" s="2">
        <v>9.1396875000000009</v>
      </c>
      <c r="E61" s="2">
        <v>9.7666666666666675</v>
      </c>
      <c r="F61" s="2">
        <v>10.15</v>
      </c>
      <c r="G61" s="2">
        <v>9.6665217391304363</v>
      </c>
      <c r="H61" s="45">
        <v>9.9479388175230561</v>
      </c>
    </row>
    <row r="62" spans="1:9" x14ac:dyDescent="0.2">
      <c r="A62" s="47" t="s">
        <v>38</v>
      </c>
      <c r="B62" s="47">
        <v>2009</v>
      </c>
      <c r="C62" s="2">
        <v>11.414090909090909</v>
      </c>
      <c r="D62" s="2">
        <v>9.903793103448276</v>
      </c>
      <c r="E62" s="2">
        <v>9.7249999999999996</v>
      </c>
      <c r="F62" s="2">
        <v>10.7</v>
      </c>
      <c r="G62" s="2">
        <v>9.9038095238095227</v>
      </c>
      <c r="H62" s="45">
        <v>10.32933870726974</v>
      </c>
    </row>
    <row r="63" spans="1:9" x14ac:dyDescent="0.2">
      <c r="A63" s="47" t="s">
        <v>27</v>
      </c>
      <c r="B63" s="47">
        <v>2009</v>
      </c>
      <c r="C63" s="2">
        <v>11.618666666666666</v>
      </c>
      <c r="D63" s="2">
        <v>9.3979310344827578</v>
      </c>
      <c r="E63" s="2">
        <v>9.4</v>
      </c>
      <c r="F63" s="2">
        <v>10.4</v>
      </c>
      <c r="G63" s="2">
        <v>9.8690909090909109</v>
      </c>
      <c r="H63" s="45">
        <v>10.137137722048067</v>
      </c>
    </row>
    <row r="64" spans="1:9" x14ac:dyDescent="0.2">
      <c r="A64" s="47" t="s">
        <v>28</v>
      </c>
      <c r="B64" s="47">
        <v>2009</v>
      </c>
      <c r="C64" s="2">
        <v>11.488214285714283</v>
      </c>
      <c r="D64" s="2">
        <v>9.5861538461538469</v>
      </c>
      <c r="E64" s="2">
        <v>8.625</v>
      </c>
      <c r="F64" s="2">
        <v>10.69</v>
      </c>
      <c r="G64" s="2">
        <v>9.7390476190476196</v>
      </c>
      <c r="H64" s="45">
        <v>10.02568315018315</v>
      </c>
    </row>
    <row r="65" spans="1:9" x14ac:dyDescent="0.2">
      <c r="A65" s="47" t="s">
        <v>29</v>
      </c>
      <c r="B65" s="47">
        <v>2009</v>
      </c>
      <c r="C65" s="2">
        <v>11.169583333333334</v>
      </c>
      <c r="D65" s="2">
        <v>9.6205263157894745</v>
      </c>
      <c r="E65" s="2">
        <v>9.8000000000000007</v>
      </c>
      <c r="F65" s="2">
        <v>0</v>
      </c>
      <c r="G65" s="2">
        <v>9.93</v>
      </c>
      <c r="H65" s="45">
        <v>8.1040219298245617</v>
      </c>
    </row>
    <row r="66" spans="1:9" x14ac:dyDescent="0.2">
      <c r="A66" s="47" t="s">
        <v>30</v>
      </c>
      <c r="B66" s="47">
        <v>2009</v>
      </c>
      <c r="C66" s="2">
        <v>11.163888888888888</v>
      </c>
      <c r="D66" s="2">
        <v>9.5479166666666675</v>
      </c>
      <c r="E66" s="2">
        <v>9.8000000000000007</v>
      </c>
      <c r="F66" s="2">
        <v>10</v>
      </c>
      <c r="G66" s="2">
        <v>9.7566666666666659</v>
      </c>
      <c r="H66" s="45">
        <v>10.053694444444444</v>
      </c>
    </row>
    <row r="67" spans="1:9" x14ac:dyDescent="0.2">
      <c r="A67" t="s">
        <v>31</v>
      </c>
      <c r="B67" s="47">
        <v>2009</v>
      </c>
      <c r="C67" s="2">
        <v>10.725142857142856</v>
      </c>
      <c r="D67" s="2">
        <v>9.5520689655172397</v>
      </c>
      <c r="E67" s="2">
        <v>9.8000000000000007</v>
      </c>
      <c r="F67" s="2">
        <v>10</v>
      </c>
      <c r="G67" s="2">
        <v>9.6103157894736828</v>
      </c>
      <c r="H67" s="45">
        <v>9.9375055224267559</v>
      </c>
    </row>
    <row r="68" spans="1:9" ht="15" x14ac:dyDescent="0.25">
      <c r="A68" s="48" t="s">
        <v>32</v>
      </c>
      <c r="B68" s="47">
        <v>2009</v>
      </c>
      <c r="C68" s="2">
        <v>10.663</v>
      </c>
      <c r="D68" s="2">
        <v>9.3725925925925946</v>
      </c>
      <c r="E68" s="2">
        <v>10.129999999999999</v>
      </c>
      <c r="F68" s="2">
        <v>10</v>
      </c>
      <c r="G68" s="2">
        <v>10.133749999999999</v>
      </c>
      <c r="H68" s="45">
        <v>10.059868518518517</v>
      </c>
    </row>
    <row r="69" spans="1:9" ht="15" x14ac:dyDescent="0.25">
      <c r="A69" s="48" t="s">
        <v>33</v>
      </c>
      <c r="B69" s="47">
        <v>2010</v>
      </c>
      <c r="C69" s="2">
        <v>10.820714285714287</v>
      </c>
      <c r="D69" s="2">
        <v>9.2580000000000009</v>
      </c>
      <c r="E69" s="2">
        <v>8.8000000000000007</v>
      </c>
      <c r="F69" s="2">
        <v>10</v>
      </c>
      <c r="G69" s="2">
        <v>9.8177777777777795</v>
      </c>
      <c r="H69" s="45">
        <v>9.7392984126984139</v>
      </c>
      <c r="I69" s="3">
        <f>AVERAGE(G69:G86)</f>
        <v>9.9293014627235809</v>
      </c>
    </row>
    <row r="70" spans="1:9" ht="15" x14ac:dyDescent="0.25">
      <c r="A70" s="48" t="s">
        <v>34</v>
      </c>
      <c r="B70" s="47">
        <v>2010</v>
      </c>
      <c r="C70" s="2">
        <v>10.996428571428572</v>
      </c>
      <c r="D70" s="2">
        <v>9.4759999999999991</v>
      </c>
      <c r="E70" s="2">
        <v>8.6</v>
      </c>
      <c r="F70" s="2">
        <v>10.25</v>
      </c>
      <c r="G70" s="2">
        <v>9.7852380952380962</v>
      </c>
      <c r="H70" s="45">
        <v>9.8215333333333348</v>
      </c>
    </row>
    <row r="71" spans="1:9" ht="15" x14ac:dyDescent="0.25">
      <c r="A71" s="49" t="s">
        <v>35</v>
      </c>
      <c r="B71" s="47">
        <v>2010</v>
      </c>
      <c r="C71" s="2">
        <v>11.0075</v>
      </c>
      <c r="D71" s="2">
        <v>9.8810000000000002</v>
      </c>
      <c r="E71" s="2">
        <v>9.0333333333333332</v>
      </c>
      <c r="F71" s="2">
        <v>10.5</v>
      </c>
      <c r="G71" s="2">
        <v>10.1745</v>
      </c>
      <c r="H71" s="45">
        <v>10.119266666666666</v>
      </c>
    </row>
    <row r="72" spans="1:9" x14ac:dyDescent="0.2">
      <c r="A72" s="47" t="s">
        <v>36</v>
      </c>
      <c r="B72" s="47">
        <v>2010</v>
      </c>
      <c r="C72" s="2">
        <v>10.871666666666668</v>
      </c>
      <c r="D72" s="2">
        <v>9.9450000000000003</v>
      </c>
      <c r="E72" s="2">
        <v>9.9666666666666668</v>
      </c>
      <c r="F72" s="2">
        <v>10.5</v>
      </c>
      <c r="G72" s="2">
        <v>10.033333333333331</v>
      </c>
      <c r="H72" s="45">
        <v>10.263333333333334</v>
      </c>
    </row>
    <row r="73" spans="1:9" x14ac:dyDescent="0.2">
      <c r="A73" s="50" t="s">
        <v>37</v>
      </c>
      <c r="B73" s="47">
        <v>2010</v>
      </c>
      <c r="C73" s="2">
        <v>10.598750000000001</v>
      </c>
      <c r="D73" s="2">
        <v>9.8849999999999998</v>
      </c>
      <c r="E73" s="2">
        <v>10.199999999999999</v>
      </c>
      <c r="F73" s="2">
        <v>10.5</v>
      </c>
      <c r="G73" s="2">
        <v>10.03095238095238</v>
      </c>
      <c r="H73" s="45">
        <v>10.242940476190476</v>
      </c>
    </row>
    <row r="74" spans="1:9" x14ac:dyDescent="0.2">
      <c r="A74" s="50" t="s">
        <v>38</v>
      </c>
      <c r="B74" s="47">
        <v>2010</v>
      </c>
      <c r="C74" s="2">
        <v>10.387500000000001</v>
      </c>
      <c r="D74" s="2">
        <v>9.8866666666666649</v>
      </c>
      <c r="E74" s="2">
        <v>7.5</v>
      </c>
      <c r="F74" s="2">
        <v>9.8466666666666658</v>
      </c>
      <c r="G74" s="2">
        <v>9.925416666666667</v>
      </c>
      <c r="H74" s="45">
        <v>9.5092499999999998</v>
      </c>
    </row>
    <row r="75" spans="1:9" x14ac:dyDescent="0.2">
      <c r="A75" s="50" t="s">
        <v>27</v>
      </c>
      <c r="B75" s="47"/>
      <c r="C75" s="2"/>
      <c r="D75" s="2"/>
      <c r="E75" s="2"/>
      <c r="F75" s="2"/>
      <c r="G75" s="2"/>
      <c r="H75" s="45"/>
    </row>
    <row r="76" spans="1:9" x14ac:dyDescent="0.2">
      <c r="A76" s="50" t="s">
        <v>28</v>
      </c>
      <c r="B76" s="47"/>
      <c r="C76" s="2"/>
      <c r="D76" s="2"/>
      <c r="E76" s="2"/>
      <c r="F76" s="2"/>
      <c r="G76" s="2"/>
      <c r="H76" s="45"/>
    </row>
    <row r="77" spans="1:9" x14ac:dyDescent="0.2">
      <c r="A77" s="50" t="s">
        <v>29</v>
      </c>
      <c r="B77" s="47"/>
      <c r="C77" s="2"/>
      <c r="D77" s="2"/>
      <c r="E77" s="2"/>
      <c r="F77" s="2"/>
      <c r="G77" s="2"/>
      <c r="H77" s="45"/>
    </row>
    <row r="78" spans="1:9" x14ac:dyDescent="0.2">
      <c r="A78" s="50" t="s">
        <v>30</v>
      </c>
      <c r="B78" s="47"/>
      <c r="C78" s="2"/>
      <c r="D78" s="2"/>
      <c r="E78" s="2"/>
      <c r="F78" s="2"/>
      <c r="G78" s="2"/>
      <c r="H78" s="45"/>
    </row>
    <row r="79" spans="1:9" x14ac:dyDescent="0.2">
      <c r="A79" s="50" t="s">
        <v>31</v>
      </c>
      <c r="B79" s="47"/>
      <c r="C79" s="2"/>
      <c r="D79" s="2"/>
      <c r="E79" s="2"/>
      <c r="F79" s="2"/>
      <c r="G79" s="2"/>
      <c r="H79" s="45"/>
    </row>
    <row r="80" spans="1:9" x14ac:dyDescent="0.2">
      <c r="A80" s="50" t="s">
        <v>32</v>
      </c>
      <c r="B80" s="47"/>
      <c r="C80" s="2"/>
      <c r="D80" s="2"/>
      <c r="E80" s="2"/>
      <c r="F80" s="2"/>
      <c r="G80" s="2"/>
      <c r="H80" s="45"/>
    </row>
    <row r="81" spans="1:8" x14ac:dyDescent="0.2">
      <c r="A81" s="50" t="s">
        <v>33</v>
      </c>
      <c r="B81" s="47">
        <v>2011</v>
      </c>
      <c r="C81" s="2">
        <v>9.23</v>
      </c>
      <c r="D81" s="2">
        <v>9.9425714285714282</v>
      </c>
      <c r="E81" s="2">
        <v>9.1</v>
      </c>
      <c r="F81" s="2">
        <v>10.75</v>
      </c>
      <c r="G81" s="2">
        <v>10.205263157894738</v>
      </c>
      <c r="H81" s="45">
        <v>9.845566917293235</v>
      </c>
    </row>
    <row r="82" spans="1:8" x14ac:dyDescent="0.2">
      <c r="A82" s="47" t="s">
        <v>34</v>
      </c>
      <c r="B82" s="47">
        <v>2011</v>
      </c>
      <c r="C82" s="2">
        <v>9.5879166666666666</v>
      </c>
      <c r="D82" s="2">
        <v>9.7438709677419357</v>
      </c>
      <c r="E82" s="2">
        <v>9.1</v>
      </c>
      <c r="F82" s="2">
        <v>11.125</v>
      </c>
      <c r="G82" s="2">
        <v>9.9003823529411772</v>
      </c>
      <c r="H82" s="45">
        <v>9.8914339974699566</v>
      </c>
    </row>
    <row r="83" spans="1:8" x14ac:dyDescent="0.2">
      <c r="A83" s="50" t="s">
        <v>35</v>
      </c>
      <c r="B83" s="47">
        <v>2011</v>
      </c>
      <c r="C83" s="2">
        <v>9.5925000000000011</v>
      </c>
      <c r="D83" s="2">
        <v>9.7524137931034502</v>
      </c>
      <c r="E83" s="2">
        <v>8.9749999999999996</v>
      </c>
      <c r="F83" s="2">
        <v>11.25</v>
      </c>
      <c r="G83" s="2">
        <v>9.9161111111111104</v>
      </c>
      <c r="H83" s="45">
        <v>9.8972049808429112</v>
      </c>
    </row>
    <row r="84" spans="1:8" x14ac:dyDescent="0.2">
      <c r="A84" s="50" t="s">
        <v>36</v>
      </c>
      <c r="B84" s="47">
        <v>2011</v>
      </c>
      <c r="C84" s="2">
        <v>9.6499999999999986</v>
      </c>
      <c r="D84" s="2">
        <v>10.022999999999998</v>
      </c>
      <c r="E84" s="2">
        <v>9</v>
      </c>
      <c r="F84" s="2">
        <v>11</v>
      </c>
      <c r="G84" s="2">
        <v>9.7985454545454544</v>
      </c>
      <c r="H84" s="45">
        <v>9.8943090909090898</v>
      </c>
    </row>
    <row r="85" spans="1:8" x14ac:dyDescent="0.2">
      <c r="A85" s="50" t="s">
        <v>37</v>
      </c>
      <c r="B85" s="47">
        <v>2011</v>
      </c>
      <c r="C85" s="2">
        <v>9.6466666666666683</v>
      </c>
      <c r="D85" s="2">
        <v>10.184000000000003</v>
      </c>
      <c r="E85" s="2">
        <v>9.75</v>
      </c>
      <c r="F85" s="2">
        <v>10.75</v>
      </c>
      <c r="G85" s="2">
        <v>9.8772222222222226</v>
      </c>
      <c r="H85" s="45">
        <v>10.041577777777778</v>
      </c>
    </row>
    <row r="86" spans="1:8" x14ac:dyDescent="0.2">
      <c r="A86" s="50" t="s">
        <v>38</v>
      </c>
      <c r="B86" s="47">
        <v>2011</v>
      </c>
      <c r="C86" s="2">
        <v>9.7628571428571433</v>
      </c>
      <c r="D86" s="2">
        <v>10.281874999999999</v>
      </c>
      <c r="E86" s="2">
        <v>9.75</v>
      </c>
      <c r="F86" s="2">
        <v>11</v>
      </c>
      <c r="G86" s="2">
        <v>9.6868750000000006</v>
      </c>
      <c r="H86" s="45">
        <v>10.096321428571429</v>
      </c>
    </row>
    <row r="87" spans="1:8" ht="15" x14ac:dyDescent="0.25">
      <c r="A87" s="52" t="s">
        <v>27</v>
      </c>
      <c r="B87" s="47">
        <v>2011</v>
      </c>
      <c r="C87" s="2">
        <v>10.139333333333333</v>
      </c>
      <c r="D87" s="2">
        <v>10.382571428571428</v>
      </c>
      <c r="E87" s="2">
        <v>9.75</v>
      </c>
      <c r="F87" s="2">
        <v>11</v>
      </c>
      <c r="G87" s="2">
        <v>10.007619047619048</v>
      </c>
      <c r="H87" s="45">
        <v>10.255904761904763</v>
      </c>
    </row>
    <row r="88" spans="1:8" ht="15" x14ac:dyDescent="0.25">
      <c r="A88" s="52" t="s">
        <v>28</v>
      </c>
      <c r="B88" s="47">
        <v>2011</v>
      </c>
      <c r="C88" s="2">
        <v>10.3</v>
      </c>
      <c r="D88" s="2">
        <v>10.584117647058823</v>
      </c>
      <c r="E88" s="2">
        <v>9.75</v>
      </c>
      <c r="F88" s="2">
        <v>11</v>
      </c>
      <c r="G88" s="2">
        <v>10.007272727272726</v>
      </c>
      <c r="H88" s="45">
        <v>10.32827807486631</v>
      </c>
    </row>
    <row r="89" spans="1:8" x14ac:dyDescent="0.2">
      <c r="A89" s="47" t="s">
        <v>29</v>
      </c>
      <c r="B89" s="47">
        <v>2011</v>
      </c>
      <c r="C89" s="2">
        <v>10.722</v>
      </c>
      <c r="D89" s="2">
        <v>10.78621621621622</v>
      </c>
      <c r="E89" s="2">
        <v>9.8249999999999993</v>
      </c>
      <c r="F89" s="2">
        <v>10.0465</v>
      </c>
      <c r="G89" s="2">
        <v>10.565263157894739</v>
      </c>
      <c r="H89" s="45">
        <v>10.388995874822191</v>
      </c>
    </row>
    <row r="90" spans="1:8" x14ac:dyDescent="0.2">
      <c r="A90" s="47" t="s">
        <v>30</v>
      </c>
      <c r="B90" s="47">
        <v>2011</v>
      </c>
      <c r="C90" s="2">
        <v>10.745500000000002</v>
      </c>
      <c r="D90" s="2">
        <v>10.738125</v>
      </c>
      <c r="E90" s="2">
        <v>9.9</v>
      </c>
      <c r="F90" s="2">
        <v>11.1585</v>
      </c>
      <c r="G90" s="2">
        <v>10.683157894736842</v>
      </c>
      <c r="H90" s="45">
        <v>10.645056578947369</v>
      </c>
    </row>
    <row r="91" spans="1:8" x14ac:dyDescent="0.2">
      <c r="A91" s="47" t="s">
        <v>31</v>
      </c>
      <c r="B91" s="47">
        <v>2011</v>
      </c>
      <c r="C91" s="2">
        <v>10.676875000000001</v>
      </c>
      <c r="D91" s="2">
        <v>10.9821875</v>
      </c>
      <c r="E91" s="2">
        <v>9.9</v>
      </c>
      <c r="F91" s="2">
        <v>11.574249999999999</v>
      </c>
      <c r="G91" s="2">
        <v>10.516470588235293</v>
      </c>
      <c r="H91" s="45">
        <v>10.729956617647058</v>
      </c>
    </row>
    <row r="92" spans="1:8" x14ac:dyDescent="0.2">
      <c r="A92" s="47" t="s">
        <v>32</v>
      </c>
      <c r="B92" s="47">
        <v>2011</v>
      </c>
      <c r="C92" s="2">
        <v>10.4755</v>
      </c>
      <c r="D92" s="2">
        <v>11.037692307692309</v>
      </c>
      <c r="E92" s="2">
        <v>9.9</v>
      </c>
      <c r="F92" s="2">
        <v>10.02</v>
      </c>
      <c r="G92" s="2">
        <v>10.815</v>
      </c>
      <c r="H92" s="45">
        <v>10.449638461538461</v>
      </c>
    </row>
    <row r="93" spans="1:8" x14ac:dyDescent="0.2">
      <c r="A93" s="47" t="s">
        <v>33</v>
      </c>
      <c r="B93" s="47">
        <v>2012</v>
      </c>
      <c r="C93" s="2">
        <v>10.54</v>
      </c>
      <c r="D93" s="2">
        <v>10.99</v>
      </c>
      <c r="E93" s="2">
        <v>9.9</v>
      </c>
      <c r="F93" s="2">
        <v>10.08</v>
      </c>
      <c r="G93" s="2">
        <v>11.01</v>
      </c>
      <c r="H93" s="45">
        <v>10.504</v>
      </c>
    </row>
    <row r="94" spans="1:8" x14ac:dyDescent="0.2">
      <c r="A94" s="47" t="s">
        <v>34</v>
      </c>
      <c r="B94" s="47">
        <v>2012</v>
      </c>
      <c r="C94" s="2">
        <v>10.773999999999999</v>
      </c>
      <c r="D94" s="2">
        <v>11.374848484848485</v>
      </c>
      <c r="E94" s="2">
        <v>9.9</v>
      </c>
      <c r="F94" s="2">
        <v>9.6180000000000003</v>
      </c>
      <c r="G94" s="2">
        <v>10.870000000000001</v>
      </c>
      <c r="H94" s="45">
        <v>10.507369696969699</v>
      </c>
    </row>
    <row r="95" spans="1:8" x14ac:dyDescent="0.2">
      <c r="A95" s="47" t="s">
        <v>35</v>
      </c>
      <c r="B95" s="47">
        <v>2012</v>
      </c>
      <c r="C95" s="2">
        <v>10.830625</v>
      </c>
      <c r="D95" s="2">
        <v>11.3225</v>
      </c>
      <c r="E95" s="2">
        <v>9.9</v>
      </c>
      <c r="F95" s="2">
        <v>9.8554999999999993</v>
      </c>
      <c r="G95" s="2">
        <v>11.443571428571428</v>
      </c>
      <c r="H95" s="45">
        <v>10.670439285714286</v>
      </c>
    </row>
    <row r="96" spans="1:8" x14ac:dyDescent="0.2">
      <c r="A96" s="47" t="s">
        <v>36</v>
      </c>
      <c r="B96" s="47">
        <v>2012</v>
      </c>
      <c r="C96" s="2">
        <v>11.012222222222221</v>
      </c>
      <c r="D96" s="2">
        <v>11.393793103448276</v>
      </c>
      <c r="E96" s="2">
        <v>9.9</v>
      </c>
      <c r="F96" s="2">
        <v>9.5404999999999998</v>
      </c>
      <c r="G96" s="2">
        <v>11.297857142857143</v>
      </c>
      <c r="H96" s="45">
        <v>10.628874493705528</v>
      </c>
    </row>
    <row r="97" spans="1:8" x14ac:dyDescent="0.2">
      <c r="A97" s="47" t="s">
        <v>37</v>
      </c>
      <c r="B97" s="47">
        <v>2012</v>
      </c>
      <c r="C97" s="2">
        <v>10.925625</v>
      </c>
      <c r="D97" s="2">
        <v>11.571333333333335</v>
      </c>
      <c r="E97" s="2">
        <v>9.9</v>
      </c>
      <c r="F97" s="2">
        <v>9.5884999999999998</v>
      </c>
      <c r="G97" s="2">
        <v>10.852666666666666</v>
      </c>
      <c r="H97" s="45">
        <v>10.567625000000001</v>
      </c>
    </row>
    <row r="98" spans="1:8" x14ac:dyDescent="0.2">
      <c r="A98" s="47" t="s">
        <v>38</v>
      </c>
      <c r="B98" s="47">
        <v>2012</v>
      </c>
      <c r="C98" s="2">
        <v>11.136666666666665</v>
      </c>
      <c r="D98" s="2">
        <v>11.538</v>
      </c>
      <c r="E98" s="2">
        <v>9.65</v>
      </c>
      <c r="F98" s="2">
        <v>9.66</v>
      </c>
      <c r="G98" s="2">
        <v>10.726666666666668</v>
      </c>
      <c r="H98" s="45">
        <v>10.542266666666666</v>
      </c>
    </row>
    <row r="99" spans="1:8" x14ac:dyDescent="0.2">
      <c r="A99" s="47" t="s">
        <v>27</v>
      </c>
      <c r="B99" s="47">
        <v>2012</v>
      </c>
      <c r="C99" s="2">
        <v>11.301666666666668</v>
      </c>
      <c r="D99" s="2">
        <v>11.169655172413794</v>
      </c>
      <c r="E99" s="2">
        <v>9.4</v>
      </c>
      <c r="F99" s="2">
        <v>9.49</v>
      </c>
      <c r="G99" s="2">
        <v>10.931333333333333</v>
      </c>
      <c r="H99" s="45">
        <v>10.458531034482759</v>
      </c>
    </row>
    <row r="100" spans="1:8" x14ac:dyDescent="0.2">
      <c r="A100" s="47" t="s">
        <v>28</v>
      </c>
      <c r="B100" s="47">
        <v>2012</v>
      </c>
      <c r="C100" s="2">
        <v>11.545714285714284</v>
      </c>
      <c r="D100" s="2">
        <v>11.22689655172414</v>
      </c>
      <c r="E100" s="2">
        <v>9.0540000000000003</v>
      </c>
      <c r="F100" s="2">
        <v>9.66</v>
      </c>
      <c r="G100" s="2">
        <v>11.090000000000002</v>
      </c>
      <c r="H100" s="45">
        <v>10.515322167487685</v>
      </c>
    </row>
    <row r="101" spans="1:8" x14ac:dyDescent="0.2">
      <c r="A101" s="47" t="s">
        <v>29</v>
      </c>
      <c r="B101" s="47">
        <v>2012</v>
      </c>
      <c r="C101" s="2">
        <v>11.021666666666667</v>
      </c>
      <c r="D101" s="2">
        <v>11.666666666666668</v>
      </c>
      <c r="E101" s="2">
        <v>9.4</v>
      </c>
      <c r="F101" s="2">
        <v>9.5299999999999994</v>
      </c>
      <c r="G101" s="2">
        <v>11.088888888888889</v>
      </c>
      <c r="H101" s="45">
        <v>10.541444444444444</v>
      </c>
    </row>
    <row r="102" spans="1:8" x14ac:dyDescent="0.2">
      <c r="A102" s="47" t="s">
        <v>30</v>
      </c>
      <c r="B102" s="47">
        <v>2012</v>
      </c>
      <c r="C102" s="2">
        <v>11.231111111111112</v>
      </c>
      <c r="D102" s="2">
        <v>11.764210526315789</v>
      </c>
      <c r="E102" s="2">
        <v>9.5250000000000004</v>
      </c>
      <c r="F102" s="2">
        <v>9.6649999999999991</v>
      </c>
      <c r="G102" s="2">
        <v>11.686111111111112</v>
      </c>
      <c r="H102" s="45">
        <v>10.774286549707602</v>
      </c>
    </row>
    <row r="103" spans="1:8" x14ac:dyDescent="0.2">
      <c r="A103" s="47" t="s">
        <v>31</v>
      </c>
      <c r="B103" s="47">
        <v>2012</v>
      </c>
      <c r="C103" s="2">
        <v>11.45</v>
      </c>
      <c r="D103" s="2">
        <v>12.02</v>
      </c>
      <c r="E103" s="2">
        <v>9.65</v>
      </c>
      <c r="F103" s="2">
        <v>10.08</v>
      </c>
      <c r="G103" s="2">
        <v>12.04</v>
      </c>
      <c r="H103" s="45">
        <v>11.047999999999998</v>
      </c>
    </row>
    <row r="104" spans="1:8" x14ac:dyDescent="0.2">
      <c r="A104" s="47" t="s">
        <v>32</v>
      </c>
      <c r="B104" s="47">
        <v>2012</v>
      </c>
      <c r="C104" s="2">
        <v>11.28</v>
      </c>
      <c r="D104" s="2">
        <v>12.29</v>
      </c>
      <c r="E104" s="2">
        <v>9.68</v>
      </c>
      <c r="F104" s="2">
        <v>11.31</v>
      </c>
      <c r="G104" s="2">
        <v>11.79</v>
      </c>
      <c r="H104" s="45">
        <v>11.27</v>
      </c>
    </row>
    <row r="105" spans="1:8" x14ac:dyDescent="0.2">
      <c r="A105" s="47" t="s">
        <v>33</v>
      </c>
      <c r="B105" s="47">
        <v>2013</v>
      </c>
      <c r="C105" s="2">
        <v>11.536428571428571</v>
      </c>
      <c r="D105" s="2">
        <v>12.362000000000002</v>
      </c>
      <c r="E105" s="2">
        <v>9.65</v>
      </c>
      <c r="F105" s="2">
        <v>11.353</v>
      </c>
      <c r="G105" s="2">
        <v>11.662631578947369</v>
      </c>
      <c r="H105" s="45">
        <v>11.31281203007519</v>
      </c>
    </row>
    <row r="106" spans="1:8" x14ac:dyDescent="0.2">
      <c r="A106" s="47" t="s">
        <v>34</v>
      </c>
      <c r="B106" s="47">
        <v>2013</v>
      </c>
      <c r="C106" s="2">
        <v>11.725000000000001</v>
      </c>
      <c r="D106" s="2">
        <v>12.334687500000001</v>
      </c>
      <c r="E106" s="2">
        <v>9.65</v>
      </c>
      <c r="F106" s="2">
        <v>10.99</v>
      </c>
      <c r="G106" s="2">
        <v>11.61611111111111</v>
      </c>
      <c r="H106" s="45">
        <v>11.263159722222223</v>
      </c>
    </row>
    <row r="107" spans="1:8" x14ac:dyDescent="0.2">
      <c r="A107" s="47" t="s">
        <v>35</v>
      </c>
      <c r="B107" s="47">
        <v>2013</v>
      </c>
      <c r="C107" s="2">
        <v>12.18</v>
      </c>
      <c r="D107" s="2">
        <v>12.39</v>
      </c>
      <c r="E107" s="2">
        <v>9.65</v>
      </c>
      <c r="F107" s="2">
        <v>11.1</v>
      </c>
      <c r="G107" s="2">
        <v>11.41</v>
      </c>
      <c r="H107" s="45">
        <v>11.346</v>
      </c>
    </row>
    <row r="108" spans="1:8" x14ac:dyDescent="0.2">
      <c r="A108" s="47" t="s">
        <v>36</v>
      </c>
      <c r="B108" s="47">
        <v>2013</v>
      </c>
      <c r="C108" s="2">
        <v>13.2</v>
      </c>
      <c r="D108" s="2">
        <v>12.348181818181819</v>
      </c>
      <c r="E108" s="2">
        <v>10.366666666666667</v>
      </c>
      <c r="F108" s="2">
        <v>10.843</v>
      </c>
      <c r="G108" s="2">
        <v>12.144736842105264</v>
      </c>
      <c r="H108" s="45">
        <v>11.780517065390748</v>
      </c>
    </row>
    <row r="109" spans="1:8" x14ac:dyDescent="0.2">
      <c r="A109" s="47" t="s">
        <v>37</v>
      </c>
      <c r="B109" s="47">
        <v>2013</v>
      </c>
      <c r="C109" s="2">
        <v>13.24714286</v>
      </c>
      <c r="D109" s="2">
        <v>12.536538459999999</v>
      </c>
      <c r="E109" s="2">
        <v>11.2</v>
      </c>
      <c r="F109" s="2">
        <v>10.645</v>
      </c>
      <c r="G109" s="2">
        <v>12.217499999999999</v>
      </c>
      <c r="H109" s="45">
        <v>11.969236263999999</v>
      </c>
    </row>
    <row r="110" spans="1:8" x14ac:dyDescent="0.2">
      <c r="A110" s="47" t="s">
        <v>38</v>
      </c>
      <c r="B110" s="47">
        <v>2013</v>
      </c>
      <c r="C110" s="2">
        <v>13.099166670000001</v>
      </c>
      <c r="D110" s="2">
        <v>13.03608696</v>
      </c>
      <c r="E110" s="2">
        <v>12.1</v>
      </c>
      <c r="F110" s="2">
        <v>10.65</v>
      </c>
      <c r="G110" s="2">
        <v>11.94</v>
      </c>
      <c r="H110" s="45">
        <v>12.165050726</v>
      </c>
    </row>
    <row r="111" spans="1:8" x14ac:dyDescent="0.2">
      <c r="A111" s="47" t="s">
        <v>27</v>
      </c>
      <c r="B111" s="47">
        <v>2013</v>
      </c>
      <c r="C111" s="2">
        <v>12.488000000000001</v>
      </c>
      <c r="D111" s="2">
        <v>13.756818181818183</v>
      </c>
      <c r="E111" s="2">
        <v>12.1</v>
      </c>
      <c r="F111" s="2">
        <v>10.7</v>
      </c>
      <c r="G111" s="2">
        <v>12.205714285714288</v>
      </c>
      <c r="H111" s="45">
        <v>12.250106493506495</v>
      </c>
    </row>
    <row r="112" spans="1:8" x14ac:dyDescent="0.2">
      <c r="A112" s="47" t="s">
        <v>28</v>
      </c>
      <c r="B112" s="47">
        <v>2013</v>
      </c>
      <c r="C112" s="2">
        <v>12.533000000000001</v>
      </c>
      <c r="D112" s="2">
        <v>13.033461538461536</v>
      </c>
      <c r="E112" s="2">
        <v>12.1</v>
      </c>
      <c r="F112" s="2">
        <v>10.7</v>
      </c>
      <c r="G112" s="2">
        <v>12.181333333333333</v>
      </c>
      <c r="H112" s="45">
        <v>12.109558974358974</v>
      </c>
    </row>
    <row r="113" spans="1:8" x14ac:dyDescent="0.2">
      <c r="A113" s="47" t="s">
        <v>29</v>
      </c>
      <c r="B113" s="47">
        <v>2013</v>
      </c>
      <c r="C113" s="2">
        <v>12.501111111111111</v>
      </c>
      <c r="D113" s="2">
        <v>13.228148148148152</v>
      </c>
      <c r="E113" s="2">
        <v>12.1</v>
      </c>
      <c r="F113" s="2">
        <v>11.4</v>
      </c>
      <c r="G113" s="2">
        <v>12.445</v>
      </c>
      <c r="H113" s="45">
        <v>12.334851851851854</v>
      </c>
    </row>
    <row r="114" spans="1:8" x14ac:dyDescent="0.2">
      <c r="A114" s="47" t="s">
        <v>30</v>
      </c>
      <c r="B114" s="47">
        <v>2013</v>
      </c>
      <c r="C114" s="2">
        <v>12.877222222222223</v>
      </c>
      <c r="D114" s="2">
        <v>13.25074074074074</v>
      </c>
      <c r="E114" s="2">
        <v>11.733333333333334</v>
      </c>
      <c r="F114" s="2">
        <v>11.77</v>
      </c>
      <c r="G114" s="2">
        <v>12.807368421052631</v>
      </c>
      <c r="H114" s="45">
        <v>12.487732943469785</v>
      </c>
    </row>
    <row r="115" spans="1:8" x14ac:dyDescent="0.2">
      <c r="A115" s="47" t="s">
        <v>31</v>
      </c>
      <c r="B115" s="47">
        <v>2013</v>
      </c>
      <c r="C115" s="2">
        <v>12.763333333333334</v>
      </c>
      <c r="D115" s="2">
        <v>13.507741935483871</v>
      </c>
      <c r="E115" s="2">
        <v>11.55</v>
      </c>
      <c r="F115" s="2">
        <v>11.375</v>
      </c>
      <c r="G115" s="2">
        <v>12.406499999999998</v>
      </c>
      <c r="H115" s="45">
        <v>12.32051505376344</v>
      </c>
    </row>
    <row r="116" spans="1:8" x14ac:dyDescent="0.2">
      <c r="A116" s="47" t="s">
        <v>32</v>
      </c>
      <c r="B116" s="47">
        <v>2013</v>
      </c>
      <c r="C116" s="2">
        <v>12.83</v>
      </c>
      <c r="D116" s="2">
        <v>13.037241379310345</v>
      </c>
      <c r="E116" s="2">
        <v>11.733333333333334</v>
      </c>
      <c r="F116" s="2">
        <v>11.379999999999999</v>
      </c>
      <c r="G116" s="2">
        <v>12.556111111111113</v>
      </c>
      <c r="H116" s="45">
        <v>12.307337164750958</v>
      </c>
    </row>
    <row r="117" spans="1:8" x14ac:dyDescent="0.2">
      <c r="A117" s="47" t="s">
        <v>33</v>
      </c>
      <c r="B117" s="47">
        <v>2014</v>
      </c>
      <c r="C117" s="2">
        <v>12.850312499999999</v>
      </c>
      <c r="D117" s="2">
        <v>13.139000000000001</v>
      </c>
      <c r="E117" s="2">
        <v>12.1</v>
      </c>
      <c r="F117" s="2">
        <v>11.3</v>
      </c>
      <c r="G117" s="2">
        <v>12.38529411764706</v>
      </c>
      <c r="H117" s="45">
        <v>12.354921323529414</v>
      </c>
    </row>
    <row r="118" spans="1:8" x14ac:dyDescent="0.2">
      <c r="A118" s="47" t="s">
        <v>34</v>
      </c>
      <c r="B118" s="47">
        <v>2014</v>
      </c>
      <c r="C118" s="2">
        <v>12.87857142857143</v>
      </c>
      <c r="D118" s="2">
        <v>12.947142857142859</v>
      </c>
      <c r="E118" s="2">
        <v>12.25</v>
      </c>
      <c r="F118" s="2">
        <v>11.095000000000001</v>
      </c>
      <c r="G118" s="2">
        <v>12.417499999999999</v>
      </c>
      <c r="H118" s="45">
        <v>12.317642857142857</v>
      </c>
    </row>
    <row r="119" spans="1:8" x14ac:dyDescent="0.2">
      <c r="A119" s="47" t="s">
        <v>35</v>
      </c>
      <c r="B119" s="47">
        <v>2014</v>
      </c>
      <c r="C119" s="2">
        <v>12.932000000000002</v>
      </c>
      <c r="D119" s="2">
        <v>13.420666666666669</v>
      </c>
      <c r="E119" s="2">
        <v>12.425000000000001</v>
      </c>
      <c r="F119" s="2">
        <v>11.469999999999999</v>
      </c>
      <c r="G119" s="2">
        <v>12.557058823529411</v>
      </c>
      <c r="H119" s="45">
        <v>12.560945098039216</v>
      </c>
    </row>
    <row r="120" spans="1:8" x14ac:dyDescent="0.2">
      <c r="A120" s="47" t="s">
        <v>36</v>
      </c>
      <c r="B120" s="47">
        <v>2014</v>
      </c>
      <c r="C120" s="2">
        <v>12.907000000000002</v>
      </c>
      <c r="D120" s="2">
        <v>13.059090909090907</v>
      </c>
      <c r="E120" s="2">
        <v>13</v>
      </c>
      <c r="F120" s="2">
        <v>11.094999999999999</v>
      </c>
      <c r="G120" s="2">
        <v>12.714285714285714</v>
      </c>
      <c r="H120" s="45">
        <v>12.555075324675325</v>
      </c>
    </row>
    <row r="121" spans="1:8" x14ac:dyDescent="0.2">
      <c r="A121" s="47" t="s">
        <v>37</v>
      </c>
      <c r="B121" s="47">
        <v>2014</v>
      </c>
      <c r="C121" s="2">
        <v>12.704545454545455</v>
      </c>
      <c r="D121" s="2">
        <v>13.345384615384614</v>
      </c>
      <c r="E121" s="2">
        <v>13</v>
      </c>
      <c r="F121" s="2">
        <v>11.3</v>
      </c>
      <c r="G121" s="2">
        <v>12.628235294117648</v>
      </c>
      <c r="H121" s="45">
        <v>12.595633072809543</v>
      </c>
    </row>
    <row r="122" spans="1:8" x14ac:dyDescent="0.2">
      <c r="A122" s="47" t="s">
        <v>38</v>
      </c>
      <c r="B122" s="47">
        <v>2014</v>
      </c>
      <c r="C122" s="2">
        <v>12.540000000000001</v>
      </c>
      <c r="D122" s="2">
        <v>13.760399999999997</v>
      </c>
      <c r="E122" s="2">
        <v>12.6</v>
      </c>
      <c r="F122" s="2">
        <v>10.675000000000001</v>
      </c>
      <c r="G122" s="2">
        <v>12.470625000000002</v>
      </c>
      <c r="H122" s="45">
        <v>12.409205</v>
      </c>
    </row>
    <row r="123" spans="1:8" x14ac:dyDescent="0.2">
      <c r="A123" s="47" t="s">
        <v>27</v>
      </c>
      <c r="B123" s="47">
        <v>2014</v>
      </c>
      <c r="C123" s="2">
        <v>12.755555555555556</v>
      </c>
      <c r="D123" s="2">
        <v>13.393571428571429</v>
      </c>
      <c r="E123" s="2">
        <v>12.4</v>
      </c>
      <c r="F123" s="2">
        <v>10.7</v>
      </c>
      <c r="G123" s="2">
        <v>12.77</v>
      </c>
      <c r="H123" s="45">
        <v>12.403825396825397</v>
      </c>
    </row>
    <row r="124" spans="1:8" x14ac:dyDescent="0.2">
      <c r="A124" s="47" t="s">
        <v>28</v>
      </c>
      <c r="B124" s="47">
        <v>2014</v>
      </c>
      <c r="C124" s="2">
        <v>12.725000000000001</v>
      </c>
      <c r="D124" s="2">
        <v>13.331923076923077</v>
      </c>
      <c r="E124" s="2">
        <v>12.5</v>
      </c>
      <c r="F124" s="2">
        <v>11.42</v>
      </c>
      <c r="G124" s="2">
        <v>12.871764705882354</v>
      </c>
      <c r="H124" s="45">
        <v>12.569737556561087</v>
      </c>
    </row>
    <row r="125" spans="1:8" x14ac:dyDescent="0.2">
      <c r="A125" s="47" t="s">
        <v>29</v>
      </c>
      <c r="B125" s="47">
        <v>2014</v>
      </c>
      <c r="C125" s="2">
        <v>12.554545454545455</v>
      </c>
      <c r="D125" s="2">
        <v>13.661538461538463</v>
      </c>
      <c r="E125" s="2">
        <v>12.6</v>
      </c>
      <c r="F125" s="2">
        <v>12.34</v>
      </c>
      <c r="G125" s="2">
        <v>12.87388888888889</v>
      </c>
      <c r="H125" s="45">
        <v>12.805994560994559</v>
      </c>
    </row>
    <row r="126" spans="1:8" x14ac:dyDescent="0.2">
      <c r="A126" s="50" t="s">
        <v>30</v>
      </c>
      <c r="B126" s="47">
        <v>2014</v>
      </c>
      <c r="C126" s="2">
        <v>12.762500000000003</v>
      </c>
      <c r="D126" s="2">
        <v>13.677499999999997</v>
      </c>
      <c r="E126" s="2">
        <v>12.4</v>
      </c>
      <c r="F126" s="2">
        <v>12.28</v>
      </c>
      <c r="G126" s="2">
        <v>13.132857142857144</v>
      </c>
      <c r="H126" s="45">
        <v>12.850571428571428</v>
      </c>
    </row>
    <row r="127" spans="1:8" x14ac:dyDescent="0.2">
      <c r="A127" s="50" t="s">
        <v>31</v>
      </c>
      <c r="B127" s="47">
        <v>2014</v>
      </c>
      <c r="C127" s="2">
        <v>12.570833333333335</v>
      </c>
      <c r="D127" s="2">
        <v>13.831363636363637</v>
      </c>
      <c r="E127" s="2">
        <v>12.2</v>
      </c>
      <c r="F127" s="2">
        <v>12.7425</v>
      </c>
      <c r="G127" s="2">
        <v>12.991333333333335</v>
      </c>
      <c r="H127" s="45">
        <v>12.867206060606062</v>
      </c>
    </row>
    <row r="128" spans="1:8" x14ac:dyDescent="0.2">
      <c r="A128" s="50" t="s">
        <v>32</v>
      </c>
      <c r="B128" s="47">
        <v>2014</v>
      </c>
      <c r="C128" s="2">
        <v>12.825000000000001</v>
      </c>
      <c r="D128" s="2">
        <v>13.655454545454544</v>
      </c>
      <c r="E128" s="2">
        <v>12.175000000000001</v>
      </c>
      <c r="F128" s="2">
        <v>12.645</v>
      </c>
      <c r="G128" s="2">
        <v>12.782666666666668</v>
      </c>
      <c r="H128" s="45">
        <v>12.816624242424243</v>
      </c>
    </row>
    <row r="129" spans="1:8" x14ac:dyDescent="0.2">
      <c r="A129" s="50" t="s">
        <v>33</v>
      </c>
      <c r="B129" s="47">
        <v>2015</v>
      </c>
      <c r="C129" s="2">
        <v>12.820833333333333</v>
      </c>
      <c r="D129" s="2">
        <v>13.85409090909091</v>
      </c>
      <c r="E129" s="2">
        <v>12.016666666666666</v>
      </c>
      <c r="F129" s="2">
        <v>12.65</v>
      </c>
      <c r="G129" s="2">
        <v>12.542352941176471</v>
      </c>
      <c r="H129" s="45">
        <v>12.776788770053475</v>
      </c>
    </row>
    <row r="130" spans="1:8" x14ac:dyDescent="0.2">
      <c r="A130" s="50" t="s">
        <v>34</v>
      </c>
      <c r="B130" s="47">
        <v>2015</v>
      </c>
      <c r="C130" s="2">
        <v>12.745833333333335</v>
      </c>
      <c r="D130" s="2">
        <v>13.243</v>
      </c>
      <c r="E130" s="2">
        <v>11.15</v>
      </c>
      <c r="F130" s="2">
        <v>12.65</v>
      </c>
      <c r="G130" s="2">
        <v>12.549999999999999</v>
      </c>
      <c r="H130" s="45">
        <v>12.467766666666666</v>
      </c>
    </row>
    <row r="131" spans="1:8" x14ac:dyDescent="0.2">
      <c r="A131" s="50" t="s">
        <v>35</v>
      </c>
      <c r="B131" s="47">
        <v>2015</v>
      </c>
      <c r="C131" s="2">
        <v>12.881818181818183</v>
      </c>
      <c r="D131" s="2">
        <v>13.566666666666668</v>
      </c>
      <c r="E131" s="2">
        <v>11.15</v>
      </c>
      <c r="F131" s="2">
        <v>13.151249999999999</v>
      </c>
      <c r="G131" s="2">
        <v>12.612142857142857</v>
      </c>
      <c r="H131" s="45">
        <v>12.672375541125541</v>
      </c>
    </row>
    <row r="132" spans="1:8" x14ac:dyDescent="0.2">
      <c r="A132" s="47" t="s">
        <v>36</v>
      </c>
      <c r="B132" s="47">
        <v>2015</v>
      </c>
      <c r="C132" s="2">
        <v>12.960000000000003</v>
      </c>
      <c r="D132" s="2">
        <v>13.742727272727272</v>
      </c>
      <c r="E132" s="2">
        <v>11.3</v>
      </c>
      <c r="F132" s="2">
        <v>13.42625</v>
      </c>
      <c r="G132" s="2">
        <v>12.921999999999999</v>
      </c>
      <c r="H132" s="45">
        <v>12.870195454545453</v>
      </c>
    </row>
    <row r="133" spans="1:8" x14ac:dyDescent="0.2">
      <c r="A133" s="47" t="s">
        <v>37</v>
      </c>
      <c r="B133" s="47">
        <v>2015</v>
      </c>
      <c r="C133" s="2">
        <v>12.809999999999999</v>
      </c>
      <c r="D133" s="2">
        <v>14.027692307692307</v>
      </c>
      <c r="E133" s="2">
        <v>11.3</v>
      </c>
      <c r="F133" s="2">
        <v>13.41325</v>
      </c>
      <c r="G133" s="2">
        <v>12.882631578947368</v>
      </c>
      <c r="H133" s="45">
        <v>12.886714777327933</v>
      </c>
    </row>
    <row r="134" spans="1:8" x14ac:dyDescent="0.2">
      <c r="A134" s="50" t="s">
        <v>38</v>
      </c>
      <c r="B134" s="47">
        <v>2015</v>
      </c>
      <c r="C134" s="2">
        <v>12.963636363636363</v>
      </c>
      <c r="D134" s="2">
        <v>14.2225</v>
      </c>
      <c r="E134" s="2">
        <v>11.350000000000001</v>
      </c>
      <c r="F134" s="2">
        <v>13.494999999999999</v>
      </c>
      <c r="G134" s="2">
        <v>13.035</v>
      </c>
      <c r="H134" s="45">
        <v>13.013227272727272</v>
      </c>
    </row>
    <row r="135" spans="1:8" x14ac:dyDescent="0.2">
      <c r="A135" s="47" t="s">
        <v>27</v>
      </c>
      <c r="B135" s="47">
        <v>2015</v>
      </c>
      <c r="C135" s="2">
        <v>12.8375</v>
      </c>
      <c r="D135" s="2">
        <v>14.349999999999998</v>
      </c>
      <c r="E135" s="2">
        <v>11.4</v>
      </c>
      <c r="F135" s="2">
        <v>13.712400000000002</v>
      </c>
      <c r="G135" s="2">
        <v>13.159444444444441</v>
      </c>
      <c r="H135" s="45">
        <v>13.091868888888888</v>
      </c>
    </row>
    <row r="136" spans="1:8" x14ac:dyDescent="0.2">
      <c r="A136" s="50" t="s">
        <v>28</v>
      </c>
      <c r="B136" s="47">
        <v>2015</v>
      </c>
      <c r="C136" s="2">
        <v>12.924999999999997</v>
      </c>
      <c r="D136" s="2">
        <v>14.265599999999997</v>
      </c>
      <c r="E136" s="2">
        <v>11.4</v>
      </c>
      <c r="F136" s="2">
        <v>13.324999999999999</v>
      </c>
      <c r="G136" s="2">
        <v>13.347777777777777</v>
      </c>
      <c r="H136" s="45">
        <v>13.052675555555556</v>
      </c>
    </row>
    <row r="137" spans="1:8" x14ac:dyDescent="0.2">
      <c r="A137" s="50" t="s">
        <v>29</v>
      </c>
      <c r="B137" s="47">
        <v>2015</v>
      </c>
      <c r="C137" s="2">
        <v>13.481818181818182</v>
      </c>
      <c r="D137" s="2">
        <v>14.094347826086958</v>
      </c>
      <c r="E137" s="2">
        <v>11.4</v>
      </c>
      <c r="F137" s="2">
        <v>13.214499999999999</v>
      </c>
      <c r="G137" s="2">
        <v>13.687222222222223</v>
      </c>
      <c r="H137" s="45">
        <v>13.175577646025474</v>
      </c>
    </row>
    <row r="138" spans="1:8" x14ac:dyDescent="0.2">
      <c r="A138" s="50" t="s">
        <v>30</v>
      </c>
      <c r="B138" s="47">
        <v>2015</v>
      </c>
      <c r="C138" s="2">
        <v>13.029166666666667</v>
      </c>
      <c r="D138" s="2">
        <v>14.440833333333332</v>
      </c>
      <c r="E138" s="2">
        <v>11.99</v>
      </c>
      <c r="F138" s="2">
        <v>12.68125</v>
      </c>
      <c r="G138" s="2">
        <v>13.77</v>
      </c>
      <c r="H138" s="45">
        <v>13.18225</v>
      </c>
    </row>
    <row r="139" spans="1:8" x14ac:dyDescent="0.2">
      <c r="A139" s="50" t="s">
        <v>31</v>
      </c>
      <c r="B139" s="47">
        <v>2015</v>
      </c>
      <c r="C139" s="2">
        <v>13.65</v>
      </c>
      <c r="D139" s="2">
        <v>14.375599999999997</v>
      </c>
      <c r="E139" s="2">
        <v>12.07</v>
      </c>
      <c r="F139" s="2">
        <v>13.060749999999999</v>
      </c>
      <c r="G139" s="2">
        <v>14.222380952380954</v>
      </c>
      <c r="H139" s="45">
        <v>13.47574619047619</v>
      </c>
    </row>
    <row r="140" spans="1:8" x14ac:dyDescent="0.2">
      <c r="A140" s="50" t="s">
        <v>32</v>
      </c>
      <c r="B140" s="47">
        <v>2016</v>
      </c>
      <c r="C140" s="2">
        <v>14.049999999999999</v>
      </c>
      <c r="D140" s="2">
        <v>14.486785714285716</v>
      </c>
      <c r="E140" s="2">
        <v>13.533750000000001</v>
      </c>
      <c r="F140" s="2">
        <v>14.385999999999999</v>
      </c>
      <c r="G140" s="2">
        <v>14.413181818181817</v>
      </c>
      <c r="H140" s="45">
        <v>14.173943506493504</v>
      </c>
    </row>
    <row r="141" spans="1:8" x14ac:dyDescent="0.2">
      <c r="A141" s="50" t="s">
        <v>33</v>
      </c>
      <c r="B141" s="47">
        <v>2016</v>
      </c>
      <c r="C141" s="2">
        <v>14.34</v>
      </c>
      <c r="D141" s="2">
        <v>14.58</v>
      </c>
      <c r="E141" s="2">
        <v>15.45</v>
      </c>
      <c r="F141" s="2">
        <v>16.07</v>
      </c>
      <c r="G141" s="2">
        <v>15.14</v>
      </c>
      <c r="H141" s="45">
        <v>15.12</v>
      </c>
    </row>
    <row r="142" spans="1:8" x14ac:dyDescent="0.2">
      <c r="A142" s="50" t="s">
        <v>34</v>
      </c>
      <c r="B142" s="47">
        <v>2016</v>
      </c>
      <c r="C142" s="2">
        <v>14.8</v>
      </c>
      <c r="D142" s="2">
        <v>15.59</v>
      </c>
      <c r="E142" s="2">
        <v>16.53</v>
      </c>
      <c r="F142" s="2">
        <v>17.54</v>
      </c>
      <c r="G142" s="2">
        <v>16.329999999999998</v>
      </c>
      <c r="H142" s="45">
        <v>16.16</v>
      </c>
    </row>
    <row r="143" spans="1:8" x14ac:dyDescent="0.2">
      <c r="A143" s="50" t="s">
        <v>35</v>
      </c>
      <c r="B143" s="47">
        <v>2016</v>
      </c>
      <c r="C143" s="2">
        <v>16.43</v>
      </c>
      <c r="D143" s="2">
        <v>16.3</v>
      </c>
      <c r="E143" s="2">
        <v>17.2</v>
      </c>
      <c r="F143" s="2">
        <v>18.18</v>
      </c>
      <c r="G143" s="2">
        <v>17.72</v>
      </c>
      <c r="H143" s="45">
        <v>17.16</v>
      </c>
    </row>
    <row r="144" spans="1:8" x14ac:dyDescent="0.2">
      <c r="A144" s="50" t="s">
        <v>36</v>
      </c>
      <c r="B144" s="47">
        <v>2016</v>
      </c>
      <c r="C144" s="2">
        <v>17.690000000000001</v>
      </c>
      <c r="D144" s="2">
        <v>17.25</v>
      </c>
      <c r="E144" s="2">
        <v>17.89</v>
      </c>
      <c r="F144" s="2">
        <v>19.36</v>
      </c>
      <c r="G144" s="2">
        <v>18.28</v>
      </c>
      <c r="H144" s="45">
        <v>18.09</v>
      </c>
    </row>
    <row r="145" spans="1:8" x14ac:dyDescent="0.2">
      <c r="A145" s="50" t="s">
        <v>37</v>
      </c>
      <c r="B145" s="47">
        <v>2016</v>
      </c>
      <c r="C145" s="2">
        <v>19.079999999999998</v>
      </c>
      <c r="D145" s="2">
        <v>18.809999999999999</v>
      </c>
      <c r="E145" s="2">
        <v>18.649999999999999</v>
      </c>
      <c r="F145" s="2">
        <v>19.100000000000001</v>
      </c>
      <c r="G145" s="2">
        <v>18.71</v>
      </c>
      <c r="H145" s="45">
        <v>18.87</v>
      </c>
    </row>
    <row r="146" spans="1:8" x14ac:dyDescent="0.2">
      <c r="A146" s="50" t="s">
        <v>38</v>
      </c>
      <c r="B146" s="47">
        <v>2016</v>
      </c>
      <c r="C146" s="2">
        <v>20.010000000000002</v>
      </c>
      <c r="D146" s="2">
        <v>20.78</v>
      </c>
      <c r="E146" s="2">
        <v>20.170000000000002</v>
      </c>
      <c r="F146" s="2">
        <v>20.93</v>
      </c>
      <c r="G146" s="2">
        <v>20.48</v>
      </c>
      <c r="H146" s="45">
        <v>20.47</v>
      </c>
    </row>
    <row r="147" spans="1:8" x14ac:dyDescent="0.2">
      <c r="A147" s="50" t="s">
        <v>27</v>
      </c>
      <c r="B147" s="47">
        <v>2016</v>
      </c>
      <c r="C147" s="2">
        <v>21.63</v>
      </c>
      <c r="D147" s="2">
        <v>22.81</v>
      </c>
      <c r="E147" s="2">
        <v>20.99</v>
      </c>
      <c r="F147" s="2">
        <v>20.3</v>
      </c>
      <c r="G147" s="2">
        <v>21.1</v>
      </c>
      <c r="H147" s="45">
        <v>21.36</v>
      </c>
    </row>
    <row r="148" spans="1:8" x14ac:dyDescent="0.2">
      <c r="A148" s="50" t="s">
        <v>28</v>
      </c>
      <c r="B148" s="47">
        <v>2016</v>
      </c>
      <c r="C148" s="2">
        <v>21.52</v>
      </c>
      <c r="D148" s="2">
        <v>22.83</v>
      </c>
      <c r="E148" s="2">
        <v>21.62</v>
      </c>
      <c r="F148" s="2">
        <v>20.59</v>
      </c>
      <c r="G148" s="2">
        <v>21.23</v>
      </c>
      <c r="H148" s="45">
        <v>21.56</v>
      </c>
    </row>
    <row r="149" spans="1:8" x14ac:dyDescent="0.2">
      <c r="A149" s="50" t="s">
        <v>29</v>
      </c>
      <c r="B149" s="47">
        <v>2016</v>
      </c>
      <c r="C149" s="77">
        <v>20.96</v>
      </c>
      <c r="D149" s="77">
        <v>21.77</v>
      </c>
      <c r="E149" s="77">
        <v>21.17</v>
      </c>
      <c r="F149" s="77">
        <v>20.51</v>
      </c>
      <c r="G149" s="77">
        <v>21.12</v>
      </c>
      <c r="H149" s="45">
        <v>21.11</v>
      </c>
    </row>
    <row r="150" spans="1:8" x14ac:dyDescent="0.2">
      <c r="A150" s="50" t="s">
        <v>30</v>
      </c>
      <c r="B150" s="47">
        <v>2016</v>
      </c>
      <c r="C150" s="77">
        <v>22.31</v>
      </c>
      <c r="D150" s="77">
        <v>21.58</v>
      </c>
      <c r="E150" s="77">
        <v>20.93</v>
      </c>
      <c r="F150" s="77">
        <v>19.64</v>
      </c>
      <c r="G150" s="77">
        <v>20.420000000000002</v>
      </c>
      <c r="H150" s="45">
        <v>20.97</v>
      </c>
    </row>
    <row r="151" spans="1:8" x14ac:dyDescent="0.2">
      <c r="A151" s="50" t="s">
        <v>31</v>
      </c>
      <c r="B151" s="47">
        <v>2016</v>
      </c>
      <c r="C151" s="76">
        <v>23.64</v>
      </c>
      <c r="D151" s="76">
        <v>21.3</v>
      </c>
      <c r="E151" s="76">
        <v>20.49</v>
      </c>
      <c r="F151" s="76">
        <v>21.15</v>
      </c>
      <c r="G151" s="76">
        <v>21.06</v>
      </c>
      <c r="H151" s="45">
        <v>21.53</v>
      </c>
    </row>
    <row r="152" spans="1:8" x14ac:dyDescent="0.2">
      <c r="A152" s="50" t="s">
        <v>32</v>
      </c>
      <c r="B152" s="47">
        <v>2016</v>
      </c>
      <c r="C152" s="76">
        <v>23.33</v>
      </c>
      <c r="D152" s="76">
        <v>21.48</v>
      </c>
      <c r="E152" s="76">
        <v>20.260000000000002</v>
      </c>
      <c r="F152" s="76">
        <v>21.2</v>
      </c>
      <c r="G152" s="76">
        <v>21.2</v>
      </c>
      <c r="H152" s="45">
        <v>21.49</v>
      </c>
    </row>
    <row r="153" spans="1:8" x14ac:dyDescent="0.2">
      <c r="A153" s="50" t="s">
        <v>33</v>
      </c>
      <c r="B153" s="47">
        <v>2017</v>
      </c>
      <c r="C153" s="76">
        <v>24.13</v>
      </c>
      <c r="D153" s="76">
        <v>22.41</v>
      </c>
      <c r="E153" s="76">
        <v>19.68</v>
      </c>
      <c r="F153" s="76">
        <v>19.78</v>
      </c>
      <c r="G153" s="76">
        <v>21.8</v>
      </c>
      <c r="H153" s="45">
        <v>21.56</v>
      </c>
    </row>
    <row r="154" spans="1:8" x14ac:dyDescent="0.2">
      <c r="A154" s="50" t="s">
        <v>34</v>
      </c>
      <c r="B154" s="47">
        <v>2017</v>
      </c>
      <c r="C154" s="76">
        <v>24.99</v>
      </c>
      <c r="D154" s="76">
        <v>23.43</v>
      </c>
      <c r="E154" s="76">
        <v>19.43</v>
      </c>
      <c r="F154" s="76">
        <v>20.7</v>
      </c>
      <c r="G154" s="76">
        <v>21.57</v>
      </c>
      <c r="H154" s="45">
        <v>22.02</v>
      </c>
    </row>
    <row r="155" spans="1:8" x14ac:dyDescent="0.2">
      <c r="A155" s="50" t="s">
        <v>35</v>
      </c>
      <c r="B155" s="47">
        <v>2017</v>
      </c>
      <c r="C155" s="76">
        <v>24.82</v>
      </c>
      <c r="D155" s="76">
        <v>23.4</v>
      </c>
      <c r="E155" s="76">
        <v>21.47</v>
      </c>
      <c r="F155" s="76">
        <v>21.59</v>
      </c>
      <c r="G155" s="76">
        <v>22.72</v>
      </c>
      <c r="H155" s="45">
        <v>22.8</v>
      </c>
    </row>
    <row r="156" spans="1:8" x14ac:dyDescent="0.2">
      <c r="A156" s="50" t="s">
        <v>36</v>
      </c>
      <c r="B156" s="47">
        <v>2017</v>
      </c>
      <c r="C156" s="76">
        <v>26.23</v>
      </c>
      <c r="D156" s="76">
        <v>24.02</v>
      </c>
      <c r="E156" s="76">
        <v>21.83</v>
      </c>
      <c r="F156" s="76">
        <v>23.27</v>
      </c>
      <c r="G156" s="76">
        <v>22.61</v>
      </c>
      <c r="H156" s="45">
        <v>23.59</v>
      </c>
    </row>
    <row r="157" spans="1:8" x14ac:dyDescent="0.2">
      <c r="A157" s="50" t="s">
        <v>37</v>
      </c>
      <c r="B157" s="47">
        <v>2017</v>
      </c>
      <c r="C157" s="76">
        <v>26.61</v>
      </c>
      <c r="D157" s="76">
        <v>24.03</v>
      </c>
      <c r="E157" s="76">
        <v>22.58</v>
      </c>
      <c r="F157" s="76">
        <v>23.39</v>
      </c>
      <c r="G157" s="76">
        <v>23.5</v>
      </c>
      <c r="H157" s="45">
        <v>24.02</v>
      </c>
    </row>
    <row r="158" spans="1:8" x14ac:dyDescent="0.2">
      <c r="A158" s="50" t="s">
        <v>38</v>
      </c>
      <c r="B158" s="47">
        <v>2017</v>
      </c>
      <c r="C158" s="76">
        <v>27.59</v>
      </c>
      <c r="D158" s="76">
        <v>25.01</v>
      </c>
      <c r="E158" s="76">
        <v>22.71</v>
      </c>
      <c r="F158" s="76">
        <v>25.04</v>
      </c>
      <c r="G158" s="76">
        <v>24.36</v>
      </c>
      <c r="H158" s="45">
        <v>24.94</v>
      </c>
    </row>
    <row r="159" spans="1:8" x14ac:dyDescent="0.2">
      <c r="A159" s="50" t="s">
        <v>27</v>
      </c>
      <c r="B159" s="47">
        <v>2017</v>
      </c>
      <c r="C159" s="76">
        <v>26.8</v>
      </c>
      <c r="D159" s="76">
        <v>25.02</v>
      </c>
      <c r="E159" s="76">
        <v>23.08</v>
      </c>
      <c r="F159" s="76">
        <v>25.17</v>
      </c>
      <c r="G159" s="76">
        <v>23.81</v>
      </c>
      <c r="H159" s="45">
        <v>24.77</v>
      </c>
    </row>
    <row r="160" spans="1:8" x14ac:dyDescent="0.2">
      <c r="A160" s="50" t="s">
        <v>28</v>
      </c>
      <c r="B160" s="47">
        <v>2017</v>
      </c>
      <c r="C160" s="76">
        <v>26.66</v>
      </c>
      <c r="D160" s="76">
        <v>24.48</v>
      </c>
      <c r="E160" s="76">
        <v>23.48</v>
      </c>
      <c r="F160" s="76">
        <v>24.05</v>
      </c>
      <c r="G160" s="76">
        <v>23.15</v>
      </c>
      <c r="H160" s="45">
        <v>24.36</v>
      </c>
    </row>
    <row r="161" spans="1:8" x14ac:dyDescent="0.2">
      <c r="A161" s="50" t="s">
        <v>29</v>
      </c>
      <c r="B161" s="47">
        <v>2017</v>
      </c>
      <c r="C161" s="76">
        <v>26.77</v>
      </c>
      <c r="D161" s="76">
        <v>23.77</v>
      </c>
      <c r="E161" s="76">
        <v>20.81</v>
      </c>
      <c r="F161" s="76">
        <v>21.95</v>
      </c>
      <c r="G161" s="76">
        <v>22.47</v>
      </c>
      <c r="H161" s="45">
        <v>23.15</v>
      </c>
    </row>
    <row r="162" spans="1:8" x14ac:dyDescent="0.2">
      <c r="A162" s="50" t="s">
        <v>30</v>
      </c>
      <c r="B162" s="47">
        <v>2017</v>
      </c>
      <c r="C162" s="76">
        <v>26.25</v>
      </c>
      <c r="D162" s="76">
        <v>23.64</v>
      </c>
      <c r="E162" s="76">
        <v>20.92</v>
      </c>
      <c r="F162" s="76">
        <v>23.09</v>
      </c>
      <c r="G162" s="76">
        <v>22.44</v>
      </c>
      <c r="H162" s="45">
        <v>23.27</v>
      </c>
    </row>
    <row r="163" spans="1:8" x14ac:dyDescent="0.2">
      <c r="A163" s="50" t="s">
        <v>31</v>
      </c>
      <c r="B163" s="47">
        <v>2017</v>
      </c>
      <c r="C163" s="76">
        <v>26.16</v>
      </c>
      <c r="D163" s="76">
        <v>24.18</v>
      </c>
      <c r="E163" s="76">
        <v>21.7</v>
      </c>
      <c r="F163" s="76">
        <v>24.03</v>
      </c>
      <c r="G163" s="76">
        <v>23.35</v>
      </c>
      <c r="H163" s="45">
        <v>23.89</v>
      </c>
    </row>
    <row r="164" spans="1:8" x14ac:dyDescent="0.2">
      <c r="A164" s="50" t="s">
        <v>32</v>
      </c>
      <c r="B164" s="47">
        <v>2017</v>
      </c>
      <c r="C164" s="76">
        <v>26.01</v>
      </c>
      <c r="D164" s="76">
        <v>23.58</v>
      </c>
      <c r="E164" s="76">
        <v>22.43</v>
      </c>
      <c r="F164" s="76">
        <v>23.96</v>
      </c>
      <c r="G164" s="76">
        <v>23.63</v>
      </c>
      <c r="H164" s="45">
        <v>23.92</v>
      </c>
    </row>
    <row r="165" spans="1:8" x14ac:dyDescent="0.2">
      <c r="A165" s="50" t="s">
        <v>33</v>
      </c>
      <c r="B165" s="47">
        <v>2018</v>
      </c>
      <c r="C165" s="76">
        <v>25.25</v>
      </c>
      <c r="D165" s="76">
        <v>24.07</v>
      </c>
      <c r="E165" s="76">
        <v>22.19</v>
      </c>
      <c r="F165" s="76">
        <v>23.59</v>
      </c>
      <c r="G165" s="76">
        <v>23.36</v>
      </c>
      <c r="H165" s="45">
        <v>23.69</v>
      </c>
    </row>
    <row r="166" spans="1:8" x14ac:dyDescent="0.2">
      <c r="A166" s="50" t="s">
        <v>34</v>
      </c>
      <c r="B166" s="47">
        <v>2018</v>
      </c>
      <c r="C166" s="76">
        <v>24.29</v>
      </c>
      <c r="D166" s="76">
        <v>24.44</v>
      </c>
      <c r="E166" s="76">
        <v>22.19</v>
      </c>
      <c r="F166" s="76">
        <v>23.65</v>
      </c>
      <c r="G166" s="76">
        <v>23.7</v>
      </c>
      <c r="H166" s="45">
        <v>23.65</v>
      </c>
    </row>
    <row r="167" spans="1:8" x14ac:dyDescent="0.2">
      <c r="A167" s="50" t="s">
        <v>35</v>
      </c>
      <c r="B167" s="47">
        <v>2018</v>
      </c>
      <c r="C167" s="76">
        <v>24.44</v>
      </c>
      <c r="D167" s="76">
        <v>24.67</v>
      </c>
      <c r="E167" s="76">
        <v>22.47</v>
      </c>
      <c r="F167" s="76">
        <v>23.89</v>
      </c>
      <c r="G167" s="76">
        <v>24.64</v>
      </c>
      <c r="H167" s="45">
        <v>24.02</v>
      </c>
    </row>
    <row r="168" spans="1:8" x14ac:dyDescent="0.2">
      <c r="A168" s="50" t="s">
        <v>36</v>
      </c>
      <c r="B168" s="47">
        <v>2018</v>
      </c>
      <c r="C168" s="76">
        <v>24.27</v>
      </c>
      <c r="D168" s="76">
        <v>24.8</v>
      </c>
      <c r="E168" s="76">
        <v>22.96</v>
      </c>
      <c r="F168" s="76">
        <v>23.89</v>
      </c>
      <c r="G168" s="76">
        <v>25.62</v>
      </c>
      <c r="H168" s="45">
        <v>24.31</v>
      </c>
    </row>
    <row r="169" spans="1:8" x14ac:dyDescent="0.2">
      <c r="A169" s="50" t="s">
        <v>37</v>
      </c>
      <c r="B169" s="47">
        <v>2018</v>
      </c>
      <c r="C169" s="76">
        <v>24.69</v>
      </c>
      <c r="D169" s="76">
        <v>25.31</v>
      </c>
      <c r="E169" s="76">
        <v>23.27</v>
      </c>
      <c r="F169" s="76">
        <v>24.11</v>
      </c>
      <c r="G169" s="76">
        <v>25.44</v>
      </c>
      <c r="H169" s="45">
        <v>24.56</v>
      </c>
    </row>
    <row r="170" spans="1:8" x14ac:dyDescent="0.2">
      <c r="A170" s="50" t="s">
        <v>38</v>
      </c>
      <c r="B170" s="47">
        <v>2018</v>
      </c>
      <c r="C170" s="76">
        <v>25.31</v>
      </c>
      <c r="D170" s="76">
        <v>25.39</v>
      </c>
      <c r="E170" s="76">
        <v>23.9</v>
      </c>
      <c r="F170" s="76">
        <v>24.62</v>
      </c>
      <c r="G170" s="76">
        <v>25.63</v>
      </c>
      <c r="H170" s="45">
        <v>24.97</v>
      </c>
    </row>
    <row r="171" spans="1:8" x14ac:dyDescent="0.2">
      <c r="A171" s="50" t="s">
        <v>27</v>
      </c>
      <c r="B171" s="47">
        <v>2018</v>
      </c>
      <c r="C171" s="76">
        <v>25.76</v>
      </c>
      <c r="D171" s="76">
        <v>25.44</v>
      </c>
      <c r="E171" s="76">
        <v>24.69</v>
      </c>
      <c r="F171" s="76">
        <v>25.19</v>
      </c>
      <c r="G171" s="76">
        <v>26.06</v>
      </c>
      <c r="H171" s="45">
        <v>25.43</v>
      </c>
    </row>
    <row r="172" spans="1:8" x14ac:dyDescent="0.2">
      <c r="A172" s="50" t="s">
        <v>28</v>
      </c>
      <c r="B172" s="47">
        <v>2018</v>
      </c>
      <c r="C172" s="76">
        <v>26.02</v>
      </c>
      <c r="D172" s="76">
        <v>25.03</v>
      </c>
      <c r="E172" s="76">
        <v>24.52</v>
      </c>
      <c r="F172" s="76">
        <v>24.88</v>
      </c>
      <c r="G172" s="76">
        <v>25.45</v>
      </c>
      <c r="H172" s="45">
        <v>25.18</v>
      </c>
    </row>
    <row r="173" spans="1:8" x14ac:dyDescent="0.2">
      <c r="A173" s="50" t="s">
        <v>29</v>
      </c>
      <c r="B173" s="47">
        <v>2018</v>
      </c>
      <c r="C173" s="76">
        <v>25.21</v>
      </c>
      <c r="D173" s="76">
        <v>24.78</v>
      </c>
      <c r="E173" s="76">
        <v>24.71</v>
      </c>
      <c r="F173" s="76">
        <v>25.4</v>
      </c>
      <c r="G173" s="76">
        <v>24.73</v>
      </c>
      <c r="H173" s="45">
        <v>24.97</v>
      </c>
    </row>
    <row r="174" spans="1:8" x14ac:dyDescent="0.2">
      <c r="A174" s="50" t="s">
        <v>30</v>
      </c>
      <c r="B174" s="47">
        <v>2018</v>
      </c>
      <c r="C174" s="76">
        <v>26.69</v>
      </c>
      <c r="D174" s="76">
        <v>25.54</v>
      </c>
      <c r="E174" s="76">
        <v>23.87</v>
      </c>
      <c r="F174" s="76">
        <v>25.22</v>
      </c>
      <c r="G174" s="76">
        <v>24.97</v>
      </c>
      <c r="H174" s="45">
        <v>25.26</v>
      </c>
    </row>
    <row r="175" spans="1:8" x14ac:dyDescent="0.2">
      <c r="A175" s="50" t="s">
        <v>31</v>
      </c>
      <c r="B175" s="47">
        <v>2018</v>
      </c>
      <c r="C175" s="76">
        <v>27.3</v>
      </c>
      <c r="D175" s="76">
        <v>25.89</v>
      </c>
      <c r="E175" s="76">
        <v>23.32</v>
      </c>
      <c r="F175" s="76">
        <v>25.12</v>
      </c>
      <c r="G175" s="76">
        <v>24.84</v>
      </c>
      <c r="H175" s="45">
        <v>25.29</v>
      </c>
    </row>
    <row r="176" spans="1:8" x14ac:dyDescent="0.2">
      <c r="A176" s="93" t="s">
        <v>32</v>
      </c>
      <c r="B176" s="47">
        <v>2018</v>
      </c>
      <c r="C176" s="76">
        <v>28.02</v>
      </c>
      <c r="D176" s="76">
        <v>26.03</v>
      </c>
      <c r="E176" s="76">
        <v>24.43</v>
      </c>
      <c r="F176" s="76">
        <v>26.94</v>
      </c>
      <c r="G176" s="76">
        <v>26.65</v>
      </c>
      <c r="H176" s="45">
        <v>26.41</v>
      </c>
    </row>
    <row r="177" spans="1:8" x14ac:dyDescent="0.2">
      <c r="A177" s="93" t="s">
        <v>33</v>
      </c>
      <c r="B177" s="47">
        <v>2019</v>
      </c>
      <c r="C177" s="76">
        <v>27.65</v>
      </c>
      <c r="D177" s="76">
        <v>26.42</v>
      </c>
      <c r="E177" s="76">
        <v>24.88</v>
      </c>
      <c r="F177" s="76">
        <v>27.26</v>
      </c>
      <c r="G177" s="76">
        <v>26.18</v>
      </c>
      <c r="H177" s="45">
        <v>26.48</v>
      </c>
    </row>
    <row r="178" spans="1:8" x14ac:dyDescent="0.2">
      <c r="A178" s="93" t="s">
        <v>34</v>
      </c>
      <c r="B178" s="47">
        <v>2019</v>
      </c>
      <c r="C178" s="76">
        <v>27.67</v>
      </c>
      <c r="D178" s="76">
        <v>25.9</v>
      </c>
      <c r="E178" s="76">
        <v>25.03</v>
      </c>
      <c r="F178" s="76">
        <v>27.39</v>
      </c>
      <c r="G178" s="76">
        <v>26.66</v>
      </c>
      <c r="H178" s="45">
        <v>26.53</v>
      </c>
    </row>
    <row r="179" spans="1:8" x14ac:dyDescent="0.2">
      <c r="A179" s="93" t="s">
        <v>35</v>
      </c>
      <c r="B179" s="47">
        <v>2019</v>
      </c>
      <c r="C179" s="76">
        <v>27.44</v>
      </c>
      <c r="D179" s="76">
        <v>26.34</v>
      </c>
      <c r="E179" s="76">
        <v>25.58</v>
      </c>
      <c r="F179" s="76">
        <v>27.93</v>
      </c>
      <c r="G179" s="76">
        <v>26.53</v>
      </c>
      <c r="H179" s="45">
        <v>26.76</v>
      </c>
    </row>
    <row r="180" spans="1:8" x14ac:dyDescent="0.2">
      <c r="A180" s="93" t="s">
        <v>36</v>
      </c>
      <c r="B180" s="47">
        <v>2019</v>
      </c>
      <c r="C180" s="76">
        <v>27.25</v>
      </c>
      <c r="D180" s="76">
        <v>26.12</v>
      </c>
      <c r="E180" s="76">
        <v>25.85</v>
      </c>
      <c r="F180" s="76">
        <v>27.66</v>
      </c>
      <c r="G180" s="76">
        <v>26.4</v>
      </c>
      <c r="H180" s="45">
        <v>26.65</v>
      </c>
    </row>
    <row r="181" spans="1:8" x14ac:dyDescent="0.2">
      <c r="A181" s="93" t="s">
        <v>37</v>
      </c>
      <c r="B181" s="47">
        <v>2019</v>
      </c>
      <c r="C181" s="76">
        <v>26.65</v>
      </c>
      <c r="D181" s="76">
        <v>26.07</v>
      </c>
      <c r="E181" s="76">
        <v>25.14</v>
      </c>
      <c r="F181" s="76">
        <v>27.07</v>
      </c>
      <c r="G181" s="76">
        <v>26.02</v>
      </c>
      <c r="H181" s="45">
        <v>26.19</v>
      </c>
    </row>
    <row r="182" spans="1:8" x14ac:dyDescent="0.2">
      <c r="A182" s="93" t="s">
        <v>38</v>
      </c>
      <c r="B182" s="47">
        <v>2019</v>
      </c>
      <c r="C182" s="76">
        <v>26.62</v>
      </c>
      <c r="D182" s="76">
        <v>26.26</v>
      </c>
      <c r="E182" s="76">
        <v>24.41</v>
      </c>
      <c r="F182" s="76">
        <v>26.18</v>
      </c>
      <c r="G182" s="76">
        <v>25.18</v>
      </c>
      <c r="H182" s="45">
        <v>25.73</v>
      </c>
    </row>
    <row r="183" spans="1:8" x14ac:dyDescent="0.2">
      <c r="A183" s="93" t="s">
        <v>27</v>
      </c>
      <c r="B183" s="47">
        <v>2019</v>
      </c>
      <c r="C183" s="76">
        <v>26.59</v>
      </c>
      <c r="D183" s="76">
        <v>26.6</v>
      </c>
      <c r="E183" s="76">
        <v>24.5</v>
      </c>
      <c r="F183" s="76">
        <v>25.53</v>
      </c>
      <c r="G183" s="76">
        <v>25.26</v>
      </c>
      <c r="H183" s="45">
        <v>25.7</v>
      </c>
    </row>
    <row r="184" spans="1:8" x14ac:dyDescent="0.2">
      <c r="A184" s="93" t="s">
        <v>28</v>
      </c>
      <c r="B184" s="47">
        <v>2019</v>
      </c>
      <c r="C184" s="76">
        <v>27.74</v>
      </c>
      <c r="D184" s="76">
        <v>26.41</v>
      </c>
      <c r="E184" s="76">
        <v>24.52</v>
      </c>
      <c r="F184" s="76">
        <v>26.07</v>
      </c>
      <c r="G184" s="76">
        <v>25.07</v>
      </c>
      <c r="H184" s="45">
        <v>25.86</v>
      </c>
    </row>
    <row r="185" spans="1:8" x14ac:dyDescent="0.2">
      <c r="A185" s="93" t="s">
        <v>29</v>
      </c>
      <c r="B185" s="47">
        <v>2019</v>
      </c>
      <c r="C185" s="76">
        <v>27.34</v>
      </c>
      <c r="D185" s="76">
        <v>26.24</v>
      </c>
      <c r="E185" s="76">
        <v>24.92</v>
      </c>
      <c r="F185" s="76">
        <v>26.82</v>
      </c>
      <c r="G185" s="76">
        <v>25.49</v>
      </c>
      <c r="H185" s="45">
        <v>26.16</v>
      </c>
    </row>
    <row r="186" spans="1:8" x14ac:dyDescent="0.2">
      <c r="A186" s="93" t="s">
        <v>30</v>
      </c>
      <c r="B186" s="47">
        <v>2019</v>
      </c>
      <c r="C186" s="76">
        <v>26.28</v>
      </c>
      <c r="D186" s="76">
        <v>25.85</v>
      </c>
      <c r="E186" s="76">
        <v>24.84</v>
      </c>
      <c r="F186" s="76">
        <v>27.55</v>
      </c>
      <c r="G186" s="76">
        <v>25.45</v>
      </c>
      <c r="H186" s="45">
        <v>25.99</v>
      </c>
    </row>
    <row r="187" spans="1:8" x14ac:dyDescent="0.2">
      <c r="A187" s="93" t="s">
        <v>31</v>
      </c>
      <c r="B187" s="47">
        <v>2019</v>
      </c>
      <c r="C187" s="76">
        <v>26.44</v>
      </c>
      <c r="D187" s="76">
        <v>25.82</v>
      </c>
      <c r="E187" s="76">
        <v>25.32</v>
      </c>
      <c r="F187" s="76">
        <v>27.15</v>
      </c>
      <c r="G187" s="76">
        <v>25.68</v>
      </c>
      <c r="H187" s="45">
        <v>26.08</v>
      </c>
    </row>
    <row r="188" spans="1:8" x14ac:dyDescent="0.2">
      <c r="A188" s="93" t="s">
        <v>32</v>
      </c>
      <c r="B188" s="47">
        <v>2019</v>
      </c>
      <c r="C188" s="76">
        <v>26.37</v>
      </c>
      <c r="D188" s="76">
        <v>26.12</v>
      </c>
      <c r="E188" s="76">
        <v>25.44</v>
      </c>
      <c r="F188" s="76">
        <v>27.66</v>
      </c>
      <c r="G188" s="84">
        <v>26</v>
      </c>
      <c r="H188" s="45">
        <v>26.32</v>
      </c>
    </row>
    <row r="189" spans="1:8" x14ac:dyDescent="0.2">
      <c r="A189" s="93" t="s">
        <v>33</v>
      </c>
      <c r="B189" s="47">
        <v>2020</v>
      </c>
      <c r="C189" s="76">
        <v>27.2</v>
      </c>
      <c r="D189" s="76">
        <v>25.73</v>
      </c>
      <c r="E189" s="76">
        <v>25.81</v>
      </c>
      <c r="F189" s="76">
        <v>27.56</v>
      </c>
      <c r="G189" s="76">
        <v>26.09</v>
      </c>
      <c r="H189" s="45">
        <v>26.48</v>
      </c>
    </row>
    <row r="190" spans="1:8" x14ac:dyDescent="0.2">
      <c r="A190" s="93" t="s">
        <v>34</v>
      </c>
      <c r="B190" s="47">
        <v>2020</v>
      </c>
      <c r="C190" s="76">
        <v>27.21</v>
      </c>
      <c r="D190" s="76">
        <v>26.22</v>
      </c>
      <c r="E190" s="76">
        <v>26.01</v>
      </c>
      <c r="F190" s="76">
        <v>27.68</v>
      </c>
      <c r="G190" s="76">
        <v>25.24</v>
      </c>
      <c r="H190" s="45">
        <v>26.47</v>
      </c>
    </row>
    <row r="191" spans="1:8" x14ac:dyDescent="0.2">
      <c r="A191" s="93" t="s">
        <v>35</v>
      </c>
      <c r="B191" s="47">
        <v>2020</v>
      </c>
      <c r="C191" s="76">
        <v>27.58</v>
      </c>
      <c r="D191" s="76">
        <v>26.36</v>
      </c>
      <c r="E191" s="76">
        <v>25.57</v>
      </c>
      <c r="F191" s="76">
        <v>28.88</v>
      </c>
      <c r="G191" s="76">
        <v>27.09</v>
      </c>
      <c r="H191" s="45">
        <v>27.09</v>
      </c>
    </row>
    <row r="192" spans="1:8" x14ac:dyDescent="0.2">
      <c r="A192" s="93" t="s">
        <v>36</v>
      </c>
      <c r="B192" s="47">
        <v>2020</v>
      </c>
      <c r="C192" s="76">
        <v>28.3</v>
      </c>
      <c r="D192" s="76">
        <v>25.81</v>
      </c>
      <c r="E192" s="76">
        <v>26.78</v>
      </c>
      <c r="F192" s="76">
        <v>30.16</v>
      </c>
      <c r="G192" s="76">
        <v>26.16</v>
      </c>
      <c r="H192" s="45">
        <v>27.44</v>
      </c>
    </row>
    <row r="193" spans="1:8" x14ac:dyDescent="0.2">
      <c r="A193" s="93" t="s">
        <v>37</v>
      </c>
      <c r="B193" s="47">
        <v>2020</v>
      </c>
      <c r="C193" s="76">
        <v>28.13</v>
      </c>
      <c r="D193" s="76">
        <v>25.88</v>
      </c>
      <c r="E193" s="76">
        <v>26.61</v>
      </c>
      <c r="F193" s="76">
        <v>30.02</v>
      </c>
      <c r="G193" s="76">
        <v>25.96</v>
      </c>
      <c r="H193" s="45">
        <v>27.32</v>
      </c>
    </row>
    <row r="194" spans="1:8" x14ac:dyDescent="0.2">
      <c r="A194" s="93" t="s">
        <v>38</v>
      </c>
      <c r="B194" s="47">
        <v>2020</v>
      </c>
      <c r="C194" s="76">
        <v>28.11</v>
      </c>
      <c r="D194" s="76">
        <v>25.62</v>
      </c>
      <c r="E194" s="76">
        <v>25.74</v>
      </c>
      <c r="F194" s="76">
        <v>30.27</v>
      </c>
      <c r="G194" s="76">
        <v>26.3</v>
      </c>
      <c r="H194" s="45">
        <v>27.21</v>
      </c>
    </row>
    <row r="195" spans="1:8" ht="12" customHeight="1" x14ac:dyDescent="0.2">
      <c r="A195" s="93" t="s">
        <v>27</v>
      </c>
      <c r="B195" s="47">
        <v>2020</v>
      </c>
      <c r="C195" s="76">
        <v>28.63</v>
      </c>
      <c r="D195" s="76">
        <v>26.88</v>
      </c>
      <c r="E195" s="76">
        <v>25.35</v>
      </c>
      <c r="F195" s="76">
        <v>30.26</v>
      </c>
      <c r="G195" s="76">
        <v>26.77</v>
      </c>
      <c r="H195" s="45">
        <v>27.58</v>
      </c>
    </row>
    <row r="196" spans="1:8" x14ac:dyDescent="0.2">
      <c r="A196" s="93" t="s">
        <v>28</v>
      </c>
      <c r="B196" s="47">
        <v>2020</v>
      </c>
      <c r="C196" s="76">
        <v>30.75</v>
      </c>
      <c r="D196" s="76">
        <v>27.28</v>
      </c>
      <c r="E196" s="76">
        <v>27.31</v>
      </c>
      <c r="F196" s="76">
        <v>30.56</v>
      </c>
      <c r="G196" s="76">
        <v>27.71</v>
      </c>
      <c r="H196" s="45">
        <v>28.72</v>
      </c>
    </row>
    <row r="197" spans="1:8" x14ac:dyDescent="0.2">
      <c r="A197" s="93" t="s">
        <v>29</v>
      </c>
      <c r="B197" s="47">
        <v>2020</v>
      </c>
      <c r="C197" s="76">
        <v>30.79</v>
      </c>
      <c r="D197" s="76">
        <v>27.42</v>
      </c>
      <c r="E197" s="76">
        <v>27.82</v>
      </c>
      <c r="F197" s="76">
        <v>32.619999999999997</v>
      </c>
      <c r="G197" s="76">
        <v>27.26</v>
      </c>
      <c r="H197" s="45">
        <v>29.18</v>
      </c>
    </row>
    <row r="198" spans="1:8" x14ac:dyDescent="0.2">
      <c r="A198" s="93" t="s">
        <v>30</v>
      </c>
      <c r="B198" s="47">
        <v>2020</v>
      </c>
      <c r="C198" s="76">
        <v>30.69</v>
      </c>
      <c r="D198" s="76">
        <v>27.8</v>
      </c>
      <c r="E198" s="76">
        <v>27.38</v>
      </c>
      <c r="F198" s="76">
        <v>30.49</v>
      </c>
      <c r="G198" s="76">
        <v>28.05</v>
      </c>
      <c r="H198" s="45">
        <v>28.88</v>
      </c>
    </row>
    <row r="199" spans="1:8" x14ac:dyDescent="0.2">
      <c r="A199" s="93" t="s">
        <v>31</v>
      </c>
      <c r="B199" s="47">
        <v>2020</v>
      </c>
      <c r="C199" s="76">
        <v>31.45</v>
      </c>
      <c r="D199" s="76">
        <v>28.03</v>
      </c>
      <c r="E199" s="76">
        <v>27.14</v>
      </c>
      <c r="F199" s="76">
        <v>31.28</v>
      </c>
      <c r="G199" s="76">
        <v>27.85</v>
      </c>
      <c r="H199" s="45">
        <v>29.15</v>
      </c>
    </row>
    <row r="200" spans="1:8" x14ac:dyDescent="0.2">
      <c r="A200" s="93" t="s">
        <v>32</v>
      </c>
      <c r="B200" s="47">
        <v>2020</v>
      </c>
      <c r="C200" s="76">
        <v>31.13</v>
      </c>
      <c r="D200" s="76">
        <v>26.97</v>
      </c>
      <c r="E200" s="76">
        <v>27.72</v>
      </c>
      <c r="F200" s="76">
        <v>30.85</v>
      </c>
      <c r="G200" s="76">
        <v>28.92</v>
      </c>
      <c r="H200" s="45">
        <v>29.12</v>
      </c>
    </row>
    <row r="201" spans="1:8" x14ac:dyDescent="0.2">
      <c r="A201" s="93" t="s">
        <v>33</v>
      </c>
      <c r="B201" s="47">
        <v>2021</v>
      </c>
      <c r="C201" s="76">
        <v>32.01</v>
      </c>
      <c r="D201" s="76">
        <v>26.5</v>
      </c>
      <c r="E201" s="76">
        <v>28.33</v>
      </c>
      <c r="F201" s="76">
        <v>32.08</v>
      </c>
      <c r="G201" s="76">
        <v>29.6</v>
      </c>
      <c r="H201" s="45">
        <v>29.7</v>
      </c>
    </row>
    <row r="202" spans="1:8" x14ac:dyDescent="0.2">
      <c r="A202" s="93" t="s">
        <v>34</v>
      </c>
      <c r="B202" s="47">
        <v>2021</v>
      </c>
      <c r="C202" s="76">
        <v>29.83</v>
      </c>
      <c r="D202" s="76">
        <v>27.82</v>
      </c>
      <c r="E202" s="76">
        <v>28.78</v>
      </c>
      <c r="F202" s="76">
        <v>32.64</v>
      </c>
      <c r="G202" s="76">
        <v>29.52</v>
      </c>
      <c r="H202" s="45">
        <v>29.72</v>
      </c>
    </row>
    <row r="203" spans="1:8" x14ac:dyDescent="0.2">
      <c r="A203" s="93" t="s">
        <v>35</v>
      </c>
      <c r="B203" s="47">
        <v>2021</v>
      </c>
      <c r="C203" s="76">
        <v>32.04</v>
      </c>
      <c r="D203" s="76">
        <v>28.29</v>
      </c>
      <c r="E203" s="76">
        <v>29.5</v>
      </c>
      <c r="F203" s="76">
        <v>30.56</v>
      </c>
      <c r="G203" s="76">
        <v>28.93</v>
      </c>
      <c r="H203" s="45">
        <v>29.86</v>
      </c>
    </row>
    <row r="204" spans="1:8" x14ac:dyDescent="0.2">
      <c r="A204" s="93" t="s">
        <v>36</v>
      </c>
      <c r="B204" s="47">
        <v>2021</v>
      </c>
      <c r="C204" s="76">
        <v>32.82</v>
      </c>
      <c r="D204" s="76">
        <v>28.43</v>
      </c>
      <c r="E204" s="76">
        <v>28.64</v>
      </c>
      <c r="F204" s="76">
        <v>32.36</v>
      </c>
      <c r="G204" s="76">
        <v>29.61</v>
      </c>
      <c r="H204" s="45">
        <v>30.37</v>
      </c>
    </row>
    <row r="205" spans="1:8" x14ac:dyDescent="0.2">
      <c r="A205" s="93" t="s">
        <v>37</v>
      </c>
      <c r="B205" s="47">
        <v>2021</v>
      </c>
      <c r="C205" s="76">
        <v>30.18</v>
      </c>
      <c r="D205" s="76">
        <v>28.76</v>
      </c>
      <c r="E205" s="76">
        <v>28.04</v>
      </c>
      <c r="F205" s="76">
        <v>32.81</v>
      </c>
      <c r="G205" s="76">
        <v>31.1</v>
      </c>
      <c r="H205" s="45">
        <v>30.18</v>
      </c>
    </row>
    <row r="206" spans="1:8" x14ac:dyDescent="0.2">
      <c r="A206" s="93" t="s">
        <v>38</v>
      </c>
      <c r="B206" s="47">
        <v>2021</v>
      </c>
      <c r="C206" s="76">
        <v>32.619999999999997</v>
      </c>
      <c r="D206" s="76">
        <v>30.21</v>
      </c>
      <c r="E206" s="76">
        <v>31.32</v>
      </c>
      <c r="F206" s="76">
        <v>35.340000000000003</v>
      </c>
      <c r="G206" s="76">
        <v>31.18</v>
      </c>
      <c r="H206" s="45">
        <v>32.130000000000003</v>
      </c>
    </row>
    <row r="207" spans="1:8" x14ac:dyDescent="0.2">
      <c r="A207" s="93" t="s">
        <v>27</v>
      </c>
      <c r="B207" s="47">
        <v>2021</v>
      </c>
      <c r="C207" s="76">
        <v>33.49</v>
      </c>
      <c r="D207" s="76">
        <v>31.23</v>
      </c>
      <c r="E207" s="76">
        <v>31.78</v>
      </c>
      <c r="F207" s="76">
        <v>35.200000000000003</v>
      </c>
      <c r="G207" s="76">
        <v>31.55</v>
      </c>
      <c r="H207" s="45">
        <v>32.299999999999997</v>
      </c>
    </row>
    <row r="208" spans="1:8" x14ac:dyDescent="0.2">
      <c r="A208" s="93" t="s">
        <v>28</v>
      </c>
      <c r="B208" s="47">
        <v>2021</v>
      </c>
      <c r="C208" s="76">
        <v>33.19</v>
      </c>
      <c r="D208" s="76">
        <v>30.98</v>
      </c>
      <c r="E208" s="76">
        <v>31.26</v>
      </c>
      <c r="F208" s="76">
        <v>34.76</v>
      </c>
      <c r="G208" s="76">
        <v>31.45</v>
      </c>
      <c r="H208" s="45">
        <v>32.33</v>
      </c>
    </row>
    <row r="209" spans="1:8" x14ac:dyDescent="0.2">
      <c r="A209" s="93" t="s">
        <v>29</v>
      </c>
      <c r="B209" s="47">
        <v>2021</v>
      </c>
      <c r="C209" s="76">
        <v>32.14</v>
      </c>
      <c r="D209" s="76">
        <v>31.68</v>
      </c>
      <c r="E209" s="76">
        <v>28.17</v>
      </c>
      <c r="F209" s="76">
        <v>34.25</v>
      </c>
      <c r="G209" s="76">
        <v>31.08</v>
      </c>
      <c r="H209" s="45">
        <v>31.46</v>
      </c>
    </row>
    <row r="210" spans="1:8" x14ac:dyDescent="0.2">
      <c r="A210" s="93" t="s">
        <v>30</v>
      </c>
      <c r="B210" s="47">
        <v>2021</v>
      </c>
      <c r="C210" s="76">
        <v>30.75</v>
      </c>
      <c r="D210" s="76">
        <v>31.95</v>
      </c>
      <c r="E210" s="76">
        <v>29.73</v>
      </c>
      <c r="F210" s="76">
        <v>32.58</v>
      </c>
      <c r="G210" s="76">
        <v>31.33</v>
      </c>
      <c r="H210" s="45">
        <v>31.27</v>
      </c>
    </row>
    <row r="211" spans="1:8" x14ac:dyDescent="0.2">
      <c r="A211" s="93" t="s">
        <v>31</v>
      </c>
      <c r="B211" s="47">
        <v>2021</v>
      </c>
      <c r="C211" s="76">
        <v>33.61</v>
      </c>
      <c r="D211" s="76">
        <v>31.75</v>
      </c>
      <c r="E211" s="76">
        <v>31</v>
      </c>
      <c r="F211" s="76">
        <v>36.22</v>
      </c>
      <c r="G211" s="76">
        <v>31.8</v>
      </c>
      <c r="H211" s="45">
        <v>32.880000000000003</v>
      </c>
    </row>
    <row r="212" spans="1:8" x14ac:dyDescent="0.2">
      <c r="A212" s="93" t="s">
        <v>32</v>
      </c>
      <c r="B212" s="47">
        <v>2021</v>
      </c>
      <c r="C212" s="76">
        <v>33.42</v>
      </c>
      <c r="D212" s="76">
        <v>32.25</v>
      </c>
      <c r="E212" s="76">
        <v>30.98</v>
      </c>
      <c r="F212" s="76">
        <v>34.08</v>
      </c>
      <c r="G212" s="76">
        <v>32.78</v>
      </c>
      <c r="H212" s="45">
        <v>32.700000000000003</v>
      </c>
    </row>
    <row r="213" spans="1:8" x14ac:dyDescent="0.2">
      <c r="A213" s="93" t="s">
        <v>33</v>
      </c>
      <c r="B213" s="47">
        <v>2022</v>
      </c>
      <c r="C213" s="76">
        <v>33.17</v>
      </c>
      <c r="D213" s="76">
        <v>32.729999999999997</v>
      </c>
      <c r="E213" s="76">
        <v>29.04</v>
      </c>
      <c r="F213" s="76">
        <v>33.89</v>
      </c>
      <c r="G213" s="76">
        <v>32.85</v>
      </c>
      <c r="H213" s="45">
        <v>32.340000000000003</v>
      </c>
    </row>
    <row r="214" spans="1:8" x14ac:dyDescent="0.2">
      <c r="A214" s="93" t="s">
        <v>34</v>
      </c>
      <c r="B214" s="47">
        <v>2022</v>
      </c>
      <c r="C214" s="76">
        <v>34.119999999999997</v>
      </c>
      <c r="D214" s="76">
        <v>33.6</v>
      </c>
      <c r="E214" s="76">
        <v>30.68</v>
      </c>
      <c r="F214" s="76">
        <v>34.049999999999997</v>
      </c>
      <c r="G214" s="76">
        <v>33.630000000000003</v>
      </c>
      <c r="H214" s="45">
        <v>33.22</v>
      </c>
    </row>
    <row r="215" spans="1:8" x14ac:dyDescent="0.2">
      <c r="A215" s="93" t="s">
        <v>35</v>
      </c>
      <c r="B215" s="47">
        <v>2022</v>
      </c>
      <c r="C215" s="76">
        <v>35.24</v>
      </c>
      <c r="D215" s="76">
        <v>33.75</v>
      </c>
      <c r="E215" s="76">
        <v>31.95</v>
      </c>
      <c r="F215" s="76">
        <v>34.840000000000003</v>
      </c>
      <c r="G215" s="76">
        <v>33.76</v>
      </c>
      <c r="H215" s="45">
        <v>33.909999999999997</v>
      </c>
    </row>
    <row r="216" spans="1:8" x14ac:dyDescent="0.2">
      <c r="A216" s="93" t="s">
        <v>36</v>
      </c>
      <c r="B216" s="47">
        <v>2022</v>
      </c>
      <c r="C216" s="76">
        <v>35.880000000000003</v>
      </c>
      <c r="D216" s="76">
        <v>34.659999999999997</v>
      </c>
      <c r="E216" s="76">
        <v>33.659999999999997</v>
      </c>
      <c r="F216" s="76">
        <v>35.93</v>
      </c>
      <c r="G216" s="76">
        <v>35.549999999999997</v>
      </c>
      <c r="H216" s="45">
        <v>35.14</v>
      </c>
    </row>
    <row r="217" spans="1:8" x14ac:dyDescent="0.2">
      <c r="A217" s="93" t="s">
        <v>37</v>
      </c>
      <c r="B217" s="47">
        <v>2022</v>
      </c>
      <c r="C217" s="76">
        <v>36.340000000000003</v>
      </c>
      <c r="D217" s="76">
        <v>35.89</v>
      </c>
      <c r="E217" s="76">
        <v>35.04</v>
      </c>
      <c r="F217" s="76">
        <v>35.53</v>
      </c>
      <c r="G217" s="76">
        <v>36.130000000000003</v>
      </c>
      <c r="H217" s="45">
        <v>35.79</v>
      </c>
    </row>
    <row r="218" spans="1:8" x14ac:dyDescent="0.2">
      <c r="A218" s="93" t="s">
        <v>38</v>
      </c>
      <c r="B218" s="47">
        <v>2022</v>
      </c>
      <c r="C218" s="76">
        <v>38.44</v>
      </c>
      <c r="D218" s="76">
        <v>37.68</v>
      </c>
      <c r="E218" s="76">
        <v>37.47</v>
      </c>
      <c r="F218" s="76">
        <v>37.03</v>
      </c>
      <c r="G218" s="76">
        <v>37.409999999999997</v>
      </c>
      <c r="H218" s="45">
        <v>37.61</v>
      </c>
    </row>
    <row r="219" spans="1:8" x14ac:dyDescent="0.2">
      <c r="A219" s="93" t="s">
        <v>27</v>
      </c>
      <c r="B219" s="47">
        <v>2022</v>
      </c>
      <c r="C219" s="76">
        <v>40.26</v>
      </c>
      <c r="D219" s="76">
        <v>39.119999999999997</v>
      </c>
      <c r="E219" s="76">
        <v>38.75</v>
      </c>
      <c r="F219" s="76">
        <v>38.89</v>
      </c>
      <c r="G219" s="76">
        <v>39.42</v>
      </c>
      <c r="H219" s="45">
        <v>38.71</v>
      </c>
    </row>
    <row r="220" spans="1:8" x14ac:dyDescent="0.2">
      <c r="A220" s="93" t="s">
        <v>28</v>
      </c>
      <c r="B220" s="47">
        <v>2022</v>
      </c>
      <c r="C220" s="76">
        <v>41.35</v>
      </c>
      <c r="D220" s="76">
        <v>39.520000000000003</v>
      </c>
      <c r="E220" s="76">
        <v>39.369999999999997</v>
      </c>
      <c r="F220" s="76">
        <v>41.45</v>
      </c>
      <c r="G220" s="76">
        <v>40.42</v>
      </c>
      <c r="H220" s="45">
        <v>40.42</v>
      </c>
    </row>
    <row r="221" spans="1:8" x14ac:dyDescent="0.2">
      <c r="A221" s="93" t="s">
        <v>29</v>
      </c>
      <c r="B221" s="47">
        <v>2022</v>
      </c>
      <c r="C221" s="76">
        <v>40.520000000000003</v>
      </c>
      <c r="D221" s="76">
        <v>39.56</v>
      </c>
      <c r="E221" s="76">
        <v>38.619999999999997</v>
      </c>
      <c r="F221" s="76">
        <v>40.9</v>
      </c>
      <c r="G221" s="76">
        <v>40.22</v>
      </c>
      <c r="H221" s="45">
        <v>39.96</v>
      </c>
    </row>
    <row r="222" spans="1:8" x14ac:dyDescent="0.2">
      <c r="A222" s="93" t="s">
        <v>30</v>
      </c>
      <c r="B222" s="47">
        <v>2022</v>
      </c>
      <c r="C222" s="76">
        <v>39</v>
      </c>
      <c r="D222" s="76">
        <v>40.32</v>
      </c>
      <c r="E222" s="76">
        <v>38.18</v>
      </c>
      <c r="F222" s="76">
        <v>40.58</v>
      </c>
      <c r="G222" s="76">
        <v>40.31</v>
      </c>
      <c r="H222" s="45">
        <v>39.61</v>
      </c>
    </row>
    <row r="223" spans="1:8" x14ac:dyDescent="0.2">
      <c r="A223" s="93" t="s">
        <v>31</v>
      </c>
      <c r="B223" s="47">
        <v>2022</v>
      </c>
      <c r="C223" s="76">
        <v>39.869999999999997</v>
      </c>
      <c r="D223" s="76">
        <v>39.619999999999997</v>
      </c>
      <c r="E223" s="76">
        <v>38.380000000000003</v>
      </c>
      <c r="F223" s="76">
        <v>39.299999999999997</v>
      </c>
      <c r="G223" s="76">
        <v>40.31</v>
      </c>
      <c r="H223" s="45">
        <v>39.5</v>
      </c>
    </row>
    <row r="224" spans="1:8" x14ac:dyDescent="0.2">
      <c r="A224" s="93" t="s">
        <v>32</v>
      </c>
      <c r="B224" s="47">
        <v>2022</v>
      </c>
      <c r="C224" s="76">
        <v>39.369999999999997</v>
      </c>
      <c r="D224" s="76">
        <v>40.08</v>
      </c>
      <c r="E224" s="76">
        <v>38.17</v>
      </c>
      <c r="F224" s="76">
        <v>39.79</v>
      </c>
      <c r="G224" s="76">
        <v>40.619999999999997</v>
      </c>
      <c r="H224" s="45">
        <v>39.61</v>
      </c>
    </row>
    <row r="225" spans="1:8" x14ac:dyDescent="0.2">
      <c r="A225" s="93" t="s">
        <v>33</v>
      </c>
      <c r="B225" s="47">
        <v>2023</v>
      </c>
      <c r="C225" s="76">
        <v>39.9</v>
      </c>
      <c r="D225" s="76">
        <v>41.14</v>
      </c>
      <c r="E225" s="76">
        <v>38.090000000000003</v>
      </c>
      <c r="F225" s="76">
        <v>38.81</v>
      </c>
      <c r="G225" s="76">
        <v>39.950000000000003</v>
      </c>
      <c r="H225" s="45">
        <v>39.58</v>
      </c>
    </row>
    <row r="226" spans="1:8" x14ac:dyDescent="0.2">
      <c r="A226" s="93" t="s">
        <v>34</v>
      </c>
      <c r="B226" s="47">
        <v>2023</v>
      </c>
      <c r="C226" s="76">
        <v>41.86</v>
      </c>
      <c r="D226" s="76">
        <v>41.9</v>
      </c>
      <c r="E226" s="76">
        <v>39.380000000000003</v>
      </c>
      <c r="F226" s="76">
        <v>39.1</v>
      </c>
      <c r="G226" s="76">
        <v>40.99</v>
      </c>
      <c r="H226" s="45">
        <v>40.64</v>
      </c>
    </row>
    <row r="227" spans="1:8" x14ac:dyDescent="0.2">
      <c r="A227" s="93" t="s">
        <v>35</v>
      </c>
      <c r="B227" s="47">
        <v>2023</v>
      </c>
      <c r="C227" s="76">
        <v>41.52</v>
      </c>
      <c r="D227" s="76">
        <v>41.31</v>
      </c>
      <c r="E227" s="76">
        <v>40.67</v>
      </c>
      <c r="F227" s="76">
        <v>39.82</v>
      </c>
      <c r="G227" s="76">
        <v>41.06</v>
      </c>
      <c r="H227" s="45">
        <v>40.880000000000003</v>
      </c>
    </row>
    <row r="228" spans="1:8" x14ac:dyDescent="0.2">
      <c r="A228" s="93" t="s">
        <v>36</v>
      </c>
      <c r="B228" s="47">
        <v>2023</v>
      </c>
      <c r="C228" s="76">
        <v>42.58</v>
      </c>
      <c r="D228" s="76">
        <v>41.01</v>
      </c>
      <c r="E228" s="76">
        <v>40.72</v>
      </c>
      <c r="F228" s="76">
        <v>39.85</v>
      </c>
      <c r="G228" s="76">
        <v>41.59</v>
      </c>
      <c r="H228" s="45">
        <v>41.15</v>
      </c>
    </row>
    <row r="229" spans="1:8" x14ac:dyDescent="0.2">
      <c r="A229" s="93" t="s">
        <v>37</v>
      </c>
      <c r="B229" s="47">
        <v>2023</v>
      </c>
      <c r="C229" s="76">
        <v>40.630000000000003</v>
      </c>
      <c r="D229" s="76">
        <v>40.97</v>
      </c>
      <c r="E229" s="76">
        <v>41.65</v>
      </c>
      <c r="F229" s="76">
        <v>39.380000000000003</v>
      </c>
      <c r="G229" s="76">
        <v>41.58</v>
      </c>
      <c r="H229" s="45">
        <v>40.840000000000003</v>
      </c>
    </row>
    <row r="230" spans="1:8" x14ac:dyDescent="0.2">
      <c r="A230" s="93" t="s">
        <v>38</v>
      </c>
      <c r="B230" s="47">
        <v>2023</v>
      </c>
      <c r="C230" s="76">
        <v>42.59</v>
      </c>
      <c r="D230" s="76">
        <v>41.39</v>
      </c>
      <c r="E230" s="76">
        <v>42.54</v>
      </c>
      <c r="F230" s="76">
        <v>40.549999999999997</v>
      </c>
      <c r="G230" s="76">
        <v>42.2</v>
      </c>
      <c r="H230" s="45">
        <v>41.86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B47" sqref="B47:D47"/>
    </sheetView>
  </sheetViews>
  <sheetFormatPr defaultRowHeight="12.75" x14ac:dyDescent="0.2"/>
  <cols>
    <col min="2" max="2" width="19" customWidth="1"/>
    <col min="3" max="3" width="19" bestFit="1" customWidth="1"/>
  </cols>
  <sheetData>
    <row r="1" spans="1:4" x14ac:dyDescent="0.2">
      <c r="A1" s="34" t="s">
        <v>391</v>
      </c>
    </row>
    <row r="2" spans="1:4" x14ac:dyDescent="0.2">
      <c r="B2" s="6" t="s">
        <v>320</v>
      </c>
      <c r="C2" s="6" t="s">
        <v>321</v>
      </c>
      <c r="D2" s="6" t="s">
        <v>358</v>
      </c>
    </row>
    <row r="3" spans="1:4" x14ac:dyDescent="0.2">
      <c r="B3" t="s">
        <v>319</v>
      </c>
      <c r="C3" t="s">
        <v>319</v>
      </c>
      <c r="D3" t="s">
        <v>322</v>
      </c>
    </row>
    <row r="4" spans="1:4" x14ac:dyDescent="0.2">
      <c r="A4" s="7">
        <v>43831</v>
      </c>
      <c r="B4" s="2">
        <v>15.580013636363635</v>
      </c>
      <c r="C4" s="2">
        <v>13.855885714285714</v>
      </c>
      <c r="D4" s="2">
        <v>17.90843719598049</v>
      </c>
    </row>
    <row r="5" spans="1:4" x14ac:dyDescent="0.2">
      <c r="A5" s="7">
        <v>43862</v>
      </c>
      <c r="B5" s="2">
        <v>15.731180555555556</v>
      </c>
      <c r="C5" s="2">
        <v>13.913809523809523</v>
      </c>
      <c r="D5" s="2">
        <v>17.15211606321839</v>
      </c>
    </row>
    <row r="6" spans="1:4" x14ac:dyDescent="0.2">
      <c r="A6" s="7">
        <v>43891</v>
      </c>
      <c r="B6" s="2">
        <v>16.685937500000001</v>
      </c>
      <c r="C6" s="2">
        <v>14.815</v>
      </c>
      <c r="D6" s="2">
        <v>17.354912942538128</v>
      </c>
    </row>
    <row r="7" spans="1:4" x14ac:dyDescent="0.2">
      <c r="A7" s="7">
        <v>43922</v>
      </c>
      <c r="B7" s="2">
        <v>16.59</v>
      </c>
      <c r="C7" s="2">
        <v>14.92</v>
      </c>
      <c r="D7" s="2">
        <v>15.95</v>
      </c>
    </row>
    <row r="8" spans="1:4" x14ac:dyDescent="0.2">
      <c r="A8" s="7">
        <v>43952</v>
      </c>
      <c r="B8" s="2">
        <v>16.55</v>
      </c>
      <c r="C8" s="2">
        <v>15.6</v>
      </c>
      <c r="D8" s="2">
        <v>17.88</v>
      </c>
    </row>
    <row r="9" spans="1:4" x14ac:dyDescent="0.2">
      <c r="A9" s="7">
        <v>43983</v>
      </c>
      <c r="B9" s="2">
        <v>17.690000000000001</v>
      </c>
      <c r="C9" s="2">
        <v>16.63</v>
      </c>
      <c r="D9" s="2">
        <v>23.26</v>
      </c>
    </row>
    <row r="10" spans="1:4" x14ac:dyDescent="0.2">
      <c r="A10" s="7">
        <v>44013</v>
      </c>
      <c r="B10" s="2">
        <v>18.82</v>
      </c>
      <c r="C10" s="2">
        <v>17.68</v>
      </c>
      <c r="D10" s="2">
        <v>25.69</v>
      </c>
    </row>
    <row r="11" spans="1:4" x14ac:dyDescent="0.2">
      <c r="A11" s="7">
        <v>44044</v>
      </c>
      <c r="B11" s="2">
        <v>20.973492063492063</v>
      </c>
      <c r="C11" s="2">
        <v>18.903125000000003</v>
      </c>
      <c r="D11" s="2">
        <v>29.092235457875457</v>
      </c>
    </row>
    <row r="12" spans="1:4" x14ac:dyDescent="0.2">
      <c r="A12" s="7">
        <v>44075</v>
      </c>
      <c r="B12" s="2">
        <v>22.113854166666666</v>
      </c>
      <c r="C12" s="2">
        <v>19.419416666666667</v>
      </c>
      <c r="D12" s="2">
        <v>29.142846779388087</v>
      </c>
    </row>
    <row r="13" spans="1:4" x14ac:dyDescent="0.2">
      <c r="A13" s="7">
        <v>44105</v>
      </c>
      <c r="B13" s="2">
        <v>21.066914285714287</v>
      </c>
      <c r="C13" s="2">
        <v>19.503666666666668</v>
      </c>
      <c r="D13" s="2">
        <v>25.391821524793158</v>
      </c>
    </row>
    <row r="14" spans="1:4" x14ac:dyDescent="0.2">
      <c r="A14" s="7">
        <v>44136</v>
      </c>
      <c r="B14" s="2">
        <v>20.248333333333335</v>
      </c>
      <c r="C14" s="2">
        <v>19.111625</v>
      </c>
      <c r="D14" s="2">
        <v>25.544429290322579</v>
      </c>
    </row>
    <row r="15" spans="1:4" x14ac:dyDescent="0.2">
      <c r="A15" s="7">
        <v>44166</v>
      </c>
      <c r="B15" s="2">
        <v>20.413166666666669</v>
      </c>
      <c r="C15" s="2">
        <v>18.8909375</v>
      </c>
      <c r="D15" s="2">
        <v>24.952830069553293</v>
      </c>
    </row>
    <row r="16" spans="1:4" x14ac:dyDescent="0.2">
      <c r="A16" s="7">
        <v>44197</v>
      </c>
      <c r="B16" s="2">
        <v>20.304107142857141</v>
      </c>
      <c r="C16" s="2">
        <v>18.493333333333332</v>
      </c>
      <c r="D16" s="2">
        <v>21.200166483516483</v>
      </c>
    </row>
    <row r="17" spans="1:6" x14ac:dyDescent="0.2">
      <c r="A17" s="7">
        <v>44228</v>
      </c>
      <c r="B17" s="2">
        <v>19.733333333333334</v>
      </c>
      <c r="C17" s="2">
        <v>18.7</v>
      </c>
      <c r="D17" s="2">
        <v>18.644600000000001</v>
      </c>
    </row>
    <row r="18" spans="1:6" x14ac:dyDescent="0.2">
      <c r="A18" s="7">
        <v>44256</v>
      </c>
      <c r="B18" s="2">
        <v>21.64833333333333</v>
      </c>
      <c r="C18" s="2">
        <v>19.866666666666664</v>
      </c>
      <c r="D18" s="2">
        <v>19.874815664335664</v>
      </c>
    </row>
    <row r="19" spans="1:6" x14ac:dyDescent="0.2">
      <c r="A19" s="7">
        <v>44287</v>
      </c>
      <c r="B19" s="2">
        <v>21.273384615384614</v>
      </c>
      <c r="C19" s="2">
        <v>19.431250000000002</v>
      </c>
      <c r="D19" s="2">
        <v>20.314207915982486</v>
      </c>
    </row>
    <row r="20" spans="1:6" x14ac:dyDescent="0.2">
      <c r="A20" s="7">
        <v>44317</v>
      </c>
      <c r="B20" s="2">
        <v>22.035176282051282</v>
      </c>
      <c r="C20" s="2">
        <v>20.048750000000002</v>
      </c>
      <c r="D20" s="2">
        <v>25.214034779411765</v>
      </c>
    </row>
    <row r="21" spans="1:6" x14ac:dyDescent="0.2">
      <c r="A21" s="7">
        <v>44348</v>
      </c>
      <c r="B21" s="2">
        <v>22.627112454212455</v>
      </c>
      <c r="C21" s="2">
        <v>20.801142857142857</v>
      </c>
      <c r="D21" s="2">
        <v>27.123555089314927</v>
      </c>
      <c r="F21" t="s">
        <v>424</v>
      </c>
    </row>
    <row r="22" spans="1:6" x14ac:dyDescent="0.2">
      <c r="A22" s="7">
        <v>44378</v>
      </c>
      <c r="B22" s="2">
        <v>21.554242424242421</v>
      </c>
      <c r="C22" s="2">
        <v>20.38088888888889</v>
      </c>
      <c r="D22" s="2">
        <v>26.023843513957306</v>
      </c>
      <c r="F22" t="s">
        <v>431</v>
      </c>
    </row>
    <row r="23" spans="1:6" x14ac:dyDescent="0.2">
      <c r="A23" s="7">
        <v>44409</v>
      </c>
      <c r="B23" s="2">
        <v>21.347765151515151</v>
      </c>
      <c r="C23" s="2">
        <v>19.907624999999999</v>
      </c>
      <c r="D23" s="2">
        <v>26.693580278150968</v>
      </c>
    </row>
    <row r="24" spans="1:6" x14ac:dyDescent="0.2">
      <c r="A24" s="7">
        <v>44440</v>
      </c>
      <c r="B24" s="2">
        <v>21.880113636363635</v>
      </c>
      <c r="C24" s="2">
        <v>20.200666666666667</v>
      </c>
      <c r="D24" s="2">
        <v>25.712586428571427</v>
      </c>
    </row>
    <row r="25" spans="1:6" x14ac:dyDescent="0.2">
      <c r="A25" s="7">
        <v>44470</v>
      </c>
      <c r="B25" s="2">
        <v>21.697902777777781</v>
      </c>
      <c r="C25" s="2">
        <v>20.199750000000002</v>
      </c>
      <c r="D25" s="2">
        <v>23.597152662128533</v>
      </c>
    </row>
    <row r="26" spans="1:6" x14ac:dyDescent="0.2">
      <c r="A26" s="7">
        <v>44501</v>
      </c>
      <c r="B26" s="2">
        <v>21.676674242424241</v>
      </c>
      <c r="C26" s="2">
        <v>19.88283333333333</v>
      </c>
      <c r="D26" s="2">
        <v>22.607174128661473</v>
      </c>
    </row>
    <row r="27" spans="1:6" x14ac:dyDescent="0.2">
      <c r="A27" s="7">
        <v>44531</v>
      </c>
      <c r="B27" s="2">
        <v>21.7</v>
      </c>
      <c r="C27" s="2">
        <v>19.7</v>
      </c>
      <c r="D27" s="2">
        <v>22.8</v>
      </c>
    </row>
    <row r="28" spans="1:6" x14ac:dyDescent="0.2">
      <c r="A28" s="7">
        <v>44562</v>
      </c>
      <c r="B28" s="2">
        <v>22.3</v>
      </c>
      <c r="C28" s="2">
        <v>20</v>
      </c>
      <c r="D28" s="2">
        <v>23</v>
      </c>
    </row>
    <row r="29" spans="1:6" x14ac:dyDescent="0.2">
      <c r="A29" s="7">
        <v>44593</v>
      </c>
      <c r="B29" s="2">
        <v>23.1</v>
      </c>
      <c r="C29" s="2">
        <v>21.1</v>
      </c>
      <c r="D29" s="2">
        <v>23.9</v>
      </c>
    </row>
    <row r="30" spans="1:6" x14ac:dyDescent="0.2">
      <c r="A30" s="7">
        <v>44621</v>
      </c>
      <c r="B30" s="2">
        <v>24.9</v>
      </c>
      <c r="C30" s="2">
        <v>22.6</v>
      </c>
      <c r="D30" s="2">
        <v>28.5</v>
      </c>
    </row>
    <row r="31" spans="1:6" x14ac:dyDescent="0.2">
      <c r="A31" s="7">
        <v>44652</v>
      </c>
      <c r="B31" s="2">
        <v>26.1</v>
      </c>
      <c r="C31" s="2">
        <v>24.4</v>
      </c>
      <c r="D31" s="2">
        <v>29.9</v>
      </c>
    </row>
    <row r="32" spans="1:6" x14ac:dyDescent="0.2">
      <c r="A32" s="7">
        <v>44682</v>
      </c>
      <c r="B32" s="2">
        <v>25.9</v>
      </c>
      <c r="C32" s="2">
        <v>24.3</v>
      </c>
      <c r="D32" s="2">
        <v>31.6</v>
      </c>
    </row>
    <row r="33" spans="1:4" x14ac:dyDescent="0.2">
      <c r="A33" s="7">
        <v>44713</v>
      </c>
      <c r="B33" s="2">
        <v>28.6</v>
      </c>
      <c r="C33" s="2">
        <v>25.7</v>
      </c>
      <c r="D33" s="2">
        <v>39</v>
      </c>
    </row>
    <row r="34" spans="1:4" x14ac:dyDescent="0.2">
      <c r="A34" s="7">
        <v>44743</v>
      </c>
      <c r="B34" s="2">
        <v>32.200000000000003</v>
      </c>
      <c r="C34" s="2">
        <v>27.9</v>
      </c>
      <c r="D34" s="2">
        <v>42.5</v>
      </c>
    </row>
    <row r="35" spans="1:4" x14ac:dyDescent="0.2">
      <c r="A35" s="7">
        <v>44774</v>
      </c>
      <c r="B35" s="2">
        <v>30.250694444444445</v>
      </c>
      <c r="C35" s="2">
        <v>27.680340000000001</v>
      </c>
      <c r="D35" s="2">
        <v>33.173171685392681</v>
      </c>
    </row>
    <row r="36" spans="1:4" x14ac:dyDescent="0.2">
      <c r="A36" s="7">
        <v>44805</v>
      </c>
      <c r="B36" s="2">
        <v>26.8</v>
      </c>
      <c r="C36" s="2">
        <v>26</v>
      </c>
      <c r="D36" s="2">
        <v>29.4</v>
      </c>
    </row>
    <row r="37" spans="1:4" x14ac:dyDescent="0.2">
      <c r="A37" s="7">
        <v>44835</v>
      </c>
      <c r="B37" s="2">
        <v>25.9</v>
      </c>
      <c r="C37" s="2">
        <v>24.6</v>
      </c>
      <c r="D37" s="2">
        <v>28.9</v>
      </c>
    </row>
    <row r="38" spans="1:4" x14ac:dyDescent="0.2">
      <c r="A38" s="7">
        <v>44866</v>
      </c>
      <c r="B38" s="2">
        <v>24.9</v>
      </c>
      <c r="C38" s="2">
        <v>23.7</v>
      </c>
      <c r="D38" s="2">
        <v>26.7</v>
      </c>
    </row>
    <row r="39" spans="1:4" x14ac:dyDescent="0.2">
      <c r="A39" s="7">
        <v>44896</v>
      </c>
      <c r="B39" s="2">
        <v>24.9</v>
      </c>
      <c r="C39" s="2">
        <v>23.3</v>
      </c>
      <c r="D39" s="2">
        <v>26.5</v>
      </c>
    </row>
    <row r="40" spans="1:4" x14ac:dyDescent="0.2">
      <c r="A40" s="7">
        <v>44927</v>
      </c>
      <c r="B40" s="2">
        <v>26.5</v>
      </c>
      <c r="C40" s="2">
        <v>23.8</v>
      </c>
      <c r="D40" s="2">
        <v>28.9</v>
      </c>
    </row>
    <row r="41" spans="1:4" x14ac:dyDescent="0.2">
      <c r="A41" s="7">
        <v>44958</v>
      </c>
      <c r="B41" s="2">
        <v>27.1</v>
      </c>
      <c r="C41" s="2">
        <v>24.1</v>
      </c>
      <c r="D41" s="2">
        <v>29</v>
      </c>
    </row>
    <row r="42" spans="1:4" x14ac:dyDescent="0.2">
      <c r="A42" s="7">
        <v>44986</v>
      </c>
      <c r="B42" s="2">
        <v>27.1</v>
      </c>
      <c r="C42" s="2">
        <v>24.3</v>
      </c>
      <c r="D42" s="2">
        <v>29</v>
      </c>
    </row>
    <row r="43" spans="1:4" x14ac:dyDescent="0.2">
      <c r="A43" s="7">
        <v>45017</v>
      </c>
      <c r="B43" s="2">
        <v>27.6</v>
      </c>
      <c r="C43" s="2">
        <v>24.5</v>
      </c>
      <c r="D43" s="2">
        <v>30.6</v>
      </c>
    </row>
    <row r="44" spans="1:4" x14ac:dyDescent="0.2">
      <c r="A44" s="7">
        <v>45047</v>
      </c>
      <c r="B44" s="2">
        <v>26.5</v>
      </c>
      <c r="C44" s="2">
        <v>23.6</v>
      </c>
      <c r="D44" s="2">
        <v>28.6</v>
      </c>
    </row>
    <row r="45" spans="1:4" x14ac:dyDescent="0.2">
      <c r="A45" s="7">
        <v>45078</v>
      </c>
      <c r="B45" s="2">
        <v>25.2</v>
      </c>
      <c r="C45" s="2">
        <v>22.5</v>
      </c>
      <c r="D45" s="2">
        <v>27</v>
      </c>
    </row>
    <row r="46" spans="1:4" x14ac:dyDescent="0.2">
      <c r="A46" s="7">
        <v>45108</v>
      </c>
      <c r="B46" s="166">
        <v>23.6</v>
      </c>
      <c r="C46" s="166">
        <v>21.1</v>
      </c>
      <c r="D46" s="166">
        <v>26.3</v>
      </c>
    </row>
    <row r="47" spans="1:4" x14ac:dyDescent="0.2">
      <c r="A47" s="7">
        <v>45139</v>
      </c>
      <c r="B47" s="105">
        <v>21.7</v>
      </c>
      <c r="C47" s="105">
        <v>19.86</v>
      </c>
      <c r="D47" s="105">
        <v>25</v>
      </c>
    </row>
  </sheetData>
  <hyperlinks>
    <hyperlink ref="A1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N3050"/>
  <sheetViews>
    <sheetView showGridLines="0" zoomScale="130" zoomScaleNormal="130" workbookViewId="0">
      <pane ySplit="6" topLeftCell="A3035" activePane="bottomLeft" state="frozen"/>
      <selection activeCell="C157" sqref="C157:H157"/>
      <selection pane="bottomLeft" activeCell="E3032" sqref="E3032:E3050"/>
    </sheetView>
  </sheetViews>
  <sheetFormatPr defaultRowHeight="12.75" x14ac:dyDescent="0.2"/>
  <cols>
    <col min="1" max="1" width="10.140625" bestFit="1" customWidth="1"/>
    <col min="2" max="2" width="4.140625" customWidth="1"/>
    <col min="3" max="4" width="9.140625" customWidth="1"/>
    <col min="5" max="5" width="11.5703125" bestFit="1" customWidth="1"/>
    <col min="13" max="13" width="10.7109375" customWidth="1"/>
  </cols>
  <sheetData>
    <row r="2" spans="1:8" x14ac:dyDescent="0.2">
      <c r="A2" t="s">
        <v>19</v>
      </c>
    </row>
    <row r="4" spans="1:8" x14ac:dyDescent="0.2">
      <c r="C4" s="30" t="s">
        <v>20</v>
      </c>
      <c r="D4" s="30" t="s">
        <v>21</v>
      </c>
      <c r="E4" s="30" t="s">
        <v>5</v>
      </c>
      <c r="F4" s="111" t="s">
        <v>292</v>
      </c>
      <c r="H4" s="34" t="s">
        <v>41</v>
      </c>
    </row>
    <row r="5" spans="1:8" x14ac:dyDescent="0.2">
      <c r="C5" s="30" t="s">
        <v>22</v>
      </c>
      <c r="D5" s="30" t="s">
        <v>22</v>
      </c>
      <c r="E5" s="30" t="s">
        <v>22</v>
      </c>
      <c r="F5" s="6" t="s">
        <v>293</v>
      </c>
    </row>
    <row r="7" spans="1:8" x14ac:dyDescent="0.2">
      <c r="A7" s="32">
        <v>40725</v>
      </c>
      <c r="C7" s="59">
        <v>12.5</v>
      </c>
      <c r="D7" s="2">
        <v>8.5</v>
      </c>
      <c r="E7" s="60">
        <v>10</v>
      </c>
      <c r="F7" s="31">
        <v>6.0000000000000001E-3</v>
      </c>
    </row>
    <row r="8" spans="1:8" x14ac:dyDescent="0.2">
      <c r="A8" s="32">
        <v>40728</v>
      </c>
      <c r="C8" s="59">
        <v>12.5</v>
      </c>
      <c r="D8" s="2">
        <v>8.5</v>
      </c>
      <c r="E8" s="60">
        <v>10.08</v>
      </c>
      <c r="F8" s="31">
        <v>8.0000000000000002E-3</v>
      </c>
    </row>
    <row r="9" spans="1:8" x14ac:dyDescent="0.2">
      <c r="A9" s="32">
        <v>40729</v>
      </c>
      <c r="C9" s="59">
        <v>12.5</v>
      </c>
      <c r="D9" s="2">
        <v>8.5</v>
      </c>
      <c r="E9" s="60">
        <v>10.1</v>
      </c>
      <c r="F9" s="31">
        <v>2E-3</v>
      </c>
    </row>
    <row r="10" spans="1:8" x14ac:dyDescent="0.2">
      <c r="A10" s="32">
        <v>40730</v>
      </c>
      <c r="C10" s="59">
        <v>12.5</v>
      </c>
      <c r="D10" s="2">
        <v>8.1999999999999993</v>
      </c>
      <c r="E10" s="60">
        <v>10.11</v>
      </c>
      <c r="F10" s="31">
        <v>1E-3</v>
      </c>
    </row>
    <row r="11" spans="1:8" x14ac:dyDescent="0.2">
      <c r="A11" s="32">
        <v>40731</v>
      </c>
      <c r="C11" s="59">
        <v>12.5</v>
      </c>
      <c r="D11" s="2">
        <v>8.1999999999999993</v>
      </c>
      <c r="E11" s="60">
        <v>10.29</v>
      </c>
      <c r="F11" s="31">
        <v>1.7000000000000001E-2</v>
      </c>
    </row>
    <row r="12" spans="1:8" x14ac:dyDescent="0.2">
      <c r="A12" s="32">
        <v>40732</v>
      </c>
      <c r="C12" s="59">
        <v>12.5</v>
      </c>
      <c r="D12" s="2">
        <v>8.1999999999999993</v>
      </c>
      <c r="E12" s="60">
        <v>10.34</v>
      </c>
      <c r="F12" s="31">
        <v>5.0000000000000001E-3</v>
      </c>
    </row>
    <row r="13" spans="1:8" x14ac:dyDescent="0.2">
      <c r="A13" s="32">
        <v>40735</v>
      </c>
      <c r="C13" s="59">
        <v>13.1</v>
      </c>
      <c r="D13" s="2">
        <v>8.8000000000000007</v>
      </c>
      <c r="E13" s="60">
        <v>10.5</v>
      </c>
      <c r="F13" s="31">
        <v>1.6E-2</v>
      </c>
    </row>
    <row r="14" spans="1:8" x14ac:dyDescent="0.2">
      <c r="A14" s="32">
        <v>40736</v>
      </c>
      <c r="C14" s="59">
        <v>13.1</v>
      </c>
      <c r="D14" s="2">
        <v>9</v>
      </c>
      <c r="E14" s="60">
        <v>10.68</v>
      </c>
      <c r="F14" s="31">
        <v>1.7000000000000001E-2</v>
      </c>
    </row>
    <row r="15" spans="1:8" x14ac:dyDescent="0.2">
      <c r="A15" s="32">
        <v>40737</v>
      </c>
      <c r="C15" s="59">
        <v>13.1</v>
      </c>
      <c r="D15" s="2">
        <v>9</v>
      </c>
      <c r="E15" s="60">
        <v>10.73</v>
      </c>
      <c r="F15" s="31">
        <v>5.0000000000000001E-3</v>
      </c>
    </row>
    <row r="16" spans="1:8" x14ac:dyDescent="0.2">
      <c r="A16" s="32">
        <v>40738</v>
      </c>
      <c r="C16" s="59">
        <v>13.1</v>
      </c>
      <c r="D16" s="2">
        <v>9</v>
      </c>
      <c r="E16" s="60">
        <v>10.81</v>
      </c>
      <c r="F16" s="31">
        <v>7.0000000000000001E-3</v>
      </c>
    </row>
    <row r="17" spans="1:6" x14ac:dyDescent="0.2">
      <c r="A17" s="32">
        <v>40739</v>
      </c>
      <c r="C17" s="59">
        <v>13.1</v>
      </c>
      <c r="D17" s="2">
        <v>9</v>
      </c>
      <c r="E17" s="60">
        <v>10.81</v>
      </c>
      <c r="F17" s="31">
        <v>0</v>
      </c>
    </row>
    <row r="18" spans="1:6" x14ac:dyDescent="0.2">
      <c r="A18" s="32">
        <v>40742</v>
      </c>
      <c r="C18" s="59">
        <v>13.1</v>
      </c>
      <c r="D18" s="2">
        <v>9</v>
      </c>
      <c r="E18" s="60">
        <v>10.86</v>
      </c>
      <c r="F18" s="31">
        <v>5.0000000000000001E-3</v>
      </c>
    </row>
    <row r="19" spans="1:6" x14ac:dyDescent="0.2">
      <c r="A19" s="32">
        <v>40743</v>
      </c>
      <c r="C19" s="59">
        <v>13.1</v>
      </c>
      <c r="D19" s="2">
        <v>9</v>
      </c>
      <c r="E19" s="60">
        <v>10.88</v>
      </c>
      <c r="F19" s="31">
        <v>2E-3</v>
      </c>
    </row>
    <row r="20" spans="1:6" x14ac:dyDescent="0.2">
      <c r="A20" s="32">
        <v>40744</v>
      </c>
      <c r="C20" s="59">
        <v>13.5</v>
      </c>
      <c r="D20" s="2">
        <v>9</v>
      </c>
      <c r="E20" s="60">
        <v>10.92</v>
      </c>
      <c r="F20" s="31">
        <v>3.0000000000000001E-3</v>
      </c>
    </row>
    <row r="21" spans="1:6" x14ac:dyDescent="0.2">
      <c r="A21" s="32">
        <v>40745</v>
      </c>
      <c r="C21" s="59">
        <v>13</v>
      </c>
      <c r="D21" s="2">
        <v>9</v>
      </c>
      <c r="E21" s="60">
        <v>10.95</v>
      </c>
      <c r="F21" s="31">
        <v>3.0000000000000001E-3</v>
      </c>
    </row>
    <row r="22" spans="1:6" x14ac:dyDescent="0.2">
      <c r="A22" s="32">
        <v>40746</v>
      </c>
      <c r="C22" s="59">
        <v>13.5</v>
      </c>
      <c r="D22" s="2">
        <v>9</v>
      </c>
      <c r="E22" s="60">
        <v>10.99</v>
      </c>
      <c r="F22" s="31">
        <v>3.0000000000000001E-3</v>
      </c>
    </row>
    <row r="23" spans="1:6" x14ac:dyDescent="0.2">
      <c r="A23" s="32">
        <v>40749</v>
      </c>
      <c r="C23" s="59">
        <v>13.6</v>
      </c>
      <c r="D23" s="2">
        <v>9</v>
      </c>
      <c r="E23" s="60">
        <v>11.04</v>
      </c>
      <c r="F23" s="31">
        <v>5.0000000000000001E-3</v>
      </c>
    </row>
    <row r="24" spans="1:6" x14ac:dyDescent="0.2">
      <c r="A24" s="32">
        <v>40750</v>
      </c>
      <c r="C24" s="59">
        <v>13.6</v>
      </c>
      <c r="D24" s="2">
        <v>9.1999999999999993</v>
      </c>
      <c r="E24" s="60">
        <v>11.04</v>
      </c>
      <c r="F24" s="31">
        <v>0</v>
      </c>
    </row>
    <row r="25" spans="1:6" x14ac:dyDescent="0.2">
      <c r="A25" s="32">
        <v>40751</v>
      </c>
      <c r="C25" s="59">
        <v>13.6</v>
      </c>
      <c r="D25" s="2">
        <v>9.4</v>
      </c>
      <c r="E25" s="60">
        <v>11.01</v>
      </c>
      <c r="F25" s="31">
        <v>-3.0000000000000001E-3</v>
      </c>
    </row>
    <row r="26" spans="1:6" x14ac:dyDescent="0.2">
      <c r="A26" s="32">
        <v>40752</v>
      </c>
      <c r="C26" s="59">
        <v>13.6</v>
      </c>
      <c r="D26" s="2">
        <v>9.4</v>
      </c>
      <c r="E26" s="60">
        <v>11.06</v>
      </c>
      <c r="F26" s="31">
        <v>5.0000000000000001E-3</v>
      </c>
    </row>
    <row r="27" spans="1:6" x14ac:dyDescent="0.2">
      <c r="A27" s="32">
        <v>40753</v>
      </c>
      <c r="C27" s="59">
        <v>13.6</v>
      </c>
      <c r="D27" s="2">
        <v>9.4</v>
      </c>
      <c r="E27" s="60">
        <v>11.07</v>
      </c>
      <c r="F27" s="31">
        <v>1E-3</v>
      </c>
    </row>
    <row r="28" spans="1:6" x14ac:dyDescent="0.2">
      <c r="A28" s="32">
        <v>40756</v>
      </c>
      <c r="C28" s="59">
        <v>13.5</v>
      </c>
      <c r="D28" s="2">
        <v>9.4</v>
      </c>
      <c r="E28" s="60">
        <v>11.11</v>
      </c>
      <c r="F28" s="31">
        <v>3.0000000000000001E-3</v>
      </c>
    </row>
    <row r="29" spans="1:6" x14ac:dyDescent="0.2">
      <c r="A29" s="32">
        <v>40757</v>
      </c>
      <c r="C29" s="59">
        <v>13.5</v>
      </c>
      <c r="D29" s="2">
        <v>9.4</v>
      </c>
      <c r="E29" s="60">
        <v>11.14</v>
      </c>
      <c r="F29" s="31">
        <v>3.0000000000000001E-3</v>
      </c>
    </row>
    <row r="30" spans="1:6" x14ac:dyDescent="0.2">
      <c r="A30" s="32">
        <v>40758</v>
      </c>
      <c r="C30" s="59">
        <v>13.5</v>
      </c>
      <c r="D30" s="2">
        <v>9.3000000000000007</v>
      </c>
      <c r="E30" s="60">
        <v>11.19</v>
      </c>
      <c r="F30" s="31">
        <v>5.0000000000000001E-3</v>
      </c>
    </row>
    <row r="31" spans="1:6" x14ac:dyDescent="0.2">
      <c r="A31" s="32">
        <v>40759</v>
      </c>
      <c r="C31" s="59">
        <v>13.5</v>
      </c>
      <c r="D31" s="2">
        <v>9.3000000000000007</v>
      </c>
      <c r="E31" s="60">
        <v>11.2</v>
      </c>
      <c r="F31" s="31">
        <v>1E-3</v>
      </c>
    </row>
    <row r="32" spans="1:6" x14ac:dyDescent="0.2">
      <c r="A32" s="32">
        <v>40760</v>
      </c>
      <c r="C32" s="59">
        <v>13.5</v>
      </c>
      <c r="D32" s="2">
        <v>9.3000000000000007</v>
      </c>
      <c r="E32" s="60">
        <v>11.2</v>
      </c>
      <c r="F32" s="31">
        <v>-1E-3</v>
      </c>
    </row>
    <row r="33" spans="1:6" x14ac:dyDescent="0.2">
      <c r="A33" s="32">
        <v>40763</v>
      </c>
      <c r="C33" s="59">
        <v>13.5</v>
      </c>
      <c r="D33" s="2">
        <v>9.5</v>
      </c>
      <c r="E33" s="60">
        <v>11.3</v>
      </c>
      <c r="F33" s="31">
        <v>8.9999999999999993E-3</v>
      </c>
    </row>
    <row r="34" spans="1:6" x14ac:dyDescent="0.2">
      <c r="A34" s="32">
        <v>40764</v>
      </c>
      <c r="C34" s="59">
        <v>13.5</v>
      </c>
      <c r="D34" s="2">
        <v>9.5</v>
      </c>
      <c r="E34" s="60">
        <v>11.33</v>
      </c>
      <c r="F34" s="31">
        <v>3.0000000000000001E-3</v>
      </c>
    </row>
    <row r="35" spans="1:6" x14ac:dyDescent="0.2">
      <c r="A35" s="32">
        <v>40765</v>
      </c>
      <c r="C35" s="59">
        <v>13.5</v>
      </c>
      <c r="D35" s="2">
        <v>9.5</v>
      </c>
      <c r="E35" s="60">
        <v>11.39</v>
      </c>
      <c r="F35" s="31">
        <v>5.0000000000000001E-3</v>
      </c>
    </row>
    <row r="36" spans="1:6" x14ac:dyDescent="0.2">
      <c r="A36" s="32">
        <v>40766</v>
      </c>
      <c r="C36" s="59">
        <v>13.5</v>
      </c>
      <c r="D36" s="2">
        <v>9.6999999999999993</v>
      </c>
      <c r="E36" s="60">
        <v>11.42</v>
      </c>
      <c r="F36" s="31">
        <v>3.0000000000000001E-3</v>
      </c>
    </row>
    <row r="37" spans="1:6" x14ac:dyDescent="0.2">
      <c r="A37" s="32">
        <v>40767</v>
      </c>
      <c r="C37" s="59">
        <v>13.5</v>
      </c>
      <c r="D37" s="2">
        <v>9.5</v>
      </c>
      <c r="E37" s="60">
        <v>11.41</v>
      </c>
      <c r="F37" s="31">
        <v>-1E-3</v>
      </c>
    </row>
    <row r="38" spans="1:6" x14ac:dyDescent="0.2">
      <c r="A38" s="32">
        <v>40770</v>
      </c>
      <c r="C38" s="59">
        <v>13.5</v>
      </c>
      <c r="D38" s="2">
        <v>9.5</v>
      </c>
      <c r="E38" s="60">
        <v>11.44</v>
      </c>
      <c r="F38" s="31">
        <v>3.0000000000000001E-3</v>
      </c>
    </row>
    <row r="39" spans="1:6" x14ac:dyDescent="0.2">
      <c r="A39" s="32">
        <v>40771</v>
      </c>
      <c r="C39" s="59">
        <v>13.5</v>
      </c>
      <c r="D39" s="2">
        <v>9.5</v>
      </c>
      <c r="E39" s="60">
        <v>11.46</v>
      </c>
      <c r="F39" s="31">
        <v>2E-3</v>
      </c>
    </row>
    <row r="40" spans="1:6" x14ac:dyDescent="0.2">
      <c r="A40" s="32">
        <v>40772</v>
      </c>
      <c r="C40" s="59">
        <v>13.5</v>
      </c>
      <c r="D40" s="2">
        <v>9.5</v>
      </c>
      <c r="E40" s="60">
        <v>11.5</v>
      </c>
      <c r="F40" s="31">
        <v>3.0000000000000001E-3</v>
      </c>
    </row>
    <row r="41" spans="1:6" x14ac:dyDescent="0.2">
      <c r="A41" s="32">
        <v>40773</v>
      </c>
      <c r="C41" s="59">
        <v>13.5</v>
      </c>
      <c r="D41" s="2">
        <v>9.5</v>
      </c>
      <c r="E41" s="60">
        <v>11.51</v>
      </c>
      <c r="F41" s="31">
        <v>1E-3</v>
      </c>
    </row>
    <row r="42" spans="1:6" x14ac:dyDescent="0.2">
      <c r="A42" s="32">
        <v>40774</v>
      </c>
      <c r="C42" s="59">
        <v>13.5</v>
      </c>
      <c r="D42" s="2">
        <v>9.5</v>
      </c>
      <c r="E42" s="60">
        <v>11.53</v>
      </c>
      <c r="F42" s="31">
        <v>2E-3</v>
      </c>
    </row>
    <row r="43" spans="1:6" x14ac:dyDescent="0.2">
      <c r="A43" s="32">
        <v>40777</v>
      </c>
      <c r="C43" s="59">
        <v>13</v>
      </c>
      <c r="D43" s="2">
        <v>9.5</v>
      </c>
      <c r="E43" s="60">
        <v>11.56</v>
      </c>
      <c r="F43" s="31">
        <v>2E-3</v>
      </c>
    </row>
    <row r="44" spans="1:6" x14ac:dyDescent="0.2">
      <c r="A44" s="32">
        <v>40778</v>
      </c>
      <c r="C44" s="59">
        <v>13.5</v>
      </c>
      <c r="D44" s="2">
        <v>9.5</v>
      </c>
      <c r="E44" s="60">
        <v>11.55</v>
      </c>
      <c r="F44" s="31">
        <v>-1E-3</v>
      </c>
    </row>
    <row r="45" spans="1:6" x14ac:dyDescent="0.2">
      <c r="A45" s="32">
        <v>40779</v>
      </c>
      <c r="C45" s="59">
        <v>13.5</v>
      </c>
      <c r="D45" s="2">
        <v>9.5</v>
      </c>
      <c r="E45" s="60">
        <v>11.54</v>
      </c>
      <c r="F45" s="31">
        <v>0</v>
      </c>
    </row>
    <row r="46" spans="1:6" x14ac:dyDescent="0.2">
      <c r="A46" s="32">
        <v>40780</v>
      </c>
      <c r="C46" s="59">
        <v>13.5</v>
      </c>
      <c r="D46" s="2">
        <v>9.5</v>
      </c>
      <c r="E46" s="60">
        <v>11.54</v>
      </c>
      <c r="F46" s="31">
        <v>0</v>
      </c>
    </row>
    <row r="47" spans="1:6" x14ac:dyDescent="0.2">
      <c r="A47" s="32">
        <v>40781</v>
      </c>
      <c r="C47" s="59">
        <v>13.5</v>
      </c>
      <c r="D47" s="2">
        <v>9.5</v>
      </c>
      <c r="E47" s="60">
        <v>11.56</v>
      </c>
      <c r="F47" s="31">
        <v>2E-3</v>
      </c>
    </row>
    <row r="48" spans="1:6" x14ac:dyDescent="0.2">
      <c r="A48" s="32">
        <v>40784</v>
      </c>
      <c r="C48" s="59">
        <v>13.5</v>
      </c>
      <c r="D48" s="2">
        <v>9.5</v>
      </c>
      <c r="E48" s="60">
        <v>11.55</v>
      </c>
      <c r="F48" s="31">
        <v>-1E-3</v>
      </c>
    </row>
    <row r="49" spans="1:6" x14ac:dyDescent="0.2">
      <c r="A49" s="32">
        <v>40785</v>
      </c>
      <c r="C49" s="59">
        <v>13.5</v>
      </c>
      <c r="D49" s="2">
        <v>9.5</v>
      </c>
      <c r="E49" s="60">
        <v>11.57</v>
      </c>
      <c r="F49" s="31">
        <v>2E-3</v>
      </c>
    </row>
    <row r="50" spans="1:6" x14ac:dyDescent="0.2">
      <c r="A50" s="32">
        <v>40786</v>
      </c>
      <c r="C50" s="59">
        <v>13.5</v>
      </c>
      <c r="D50" s="2">
        <v>9.5</v>
      </c>
      <c r="E50" s="60">
        <v>11.58</v>
      </c>
      <c r="F50" s="31">
        <v>0</v>
      </c>
    </row>
    <row r="51" spans="1:6" x14ac:dyDescent="0.2">
      <c r="A51" s="32">
        <v>40787</v>
      </c>
      <c r="C51" s="59">
        <v>13.5</v>
      </c>
      <c r="D51" s="2">
        <v>9.5</v>
      </c>
      <c r="E51" s="60">
        <v>11.57</v>
      </c>
      <c r="F51" s="31">
        <v>0</v>
      </c>
    </row>
    <row r="52" spans="1:6" x14ac:dyDescent="0.2">
      <c r="A52" s="32">
        <v>40788</v>
      </c>
      <c r="C52" s="59">
        <v>13.5</v>
      </c>
      <c r="D52" s="2">
        <v>9.5</v>
      </c>
      <c r="E52" s="60">
        <v>11.58</v>
      </c>
      <c r="F52" s="31">
        <v>0</v>
      </c>
    </row>
    <row r="53" spans="1:6" x14ac:dyDescent="0.2">
      <c r="A53" s="32">
        <v>40791</v>
      </c>
      <c r="C53" s="59">
        <v>13</v>
      </c>
      <c r="D53" s="2">
        <v>9.5</v>
      </c>
      <c r="E53" s="60">
        <v>11.59</v>
      </c>
      <c r="F53" s="31">
        <v>1E-3</v>
      </c>
    </row>
    <row r="54" spans="1:6" x14ac:dyDescent="0.2">
      <c r="A54" s="32">
        <v>40792</v>
      </c>
      <c r="C54" s="59">
        <v>13</v>
      </c>
      <c r="D54" s="2">
        <v>9.5</v>
      </c>
      <c r="E54" s="60">
        <v>11.62</v>
      </c>
      <c r="F54" s="31">
        <v>3.0000000000000001E-3</v>
      </c>
    </row>
    <row r="55" spans="1:6" x14ac:dyDescent="0.2">
      <c r="A55" s="32">
        <v>40793</v>
      </c>
      <c r="C55" s="61" t="s">
        <v>17</v>
      </c>
      <c r="D55" s="1" t="s">
        <v>17</v>
      </c>
      <c r="E55" s="62" t="s">
        <v>17</v>
      </c>
      <c r="F55" s="33" t="s">
        <v>17</v>
      </c>
    </row>
    <row r="56" spans="1:6" x14ac:dyDescent="0.2">
      <c r="A56" s="32">
        <v>40794</v>
      </c>
      <c r="C56" s="59">
        <v>13.5</v>
      </c>
      <c r="D56" s="2">
        <v>9.5</v>
      </c>
      <c r="E56" s="60">
        <v>11.61</v>
      </c>
      <c r="F56" s="31">
        <v>-1E-3</v>
      </c>
    </row>
    <row r="57" spans="1:6" x14ac:dyDescent="0.2">
      <c r="A57" s="32">
        <v>40795</v>
      </c>
      <c r="C57" s="59">
        <v>13.5</v>
      </c>
      <c r="D57" s="2">
        <v>9.5</v>
      </c>
      <c r="E57" s="60">
        <v>11.61</v>
      </c>
      <c r="F57" s="31">
        <v>-1E-3</v>
      </c>
    </row>
    <row r="58" spans="1:6" x14ac:dyDescent="0.2">
      <c r="A58" s="32">
        <v>40798</v>
      </c>
      <c r="C58" s="59">
        <v>13.8</v>
      </c>
      <c r="D58" s="2">
        <v>9.5</v>
      </c>
      <c r="E58" s="60">
        <v>11.64</v>
      </c>
      <c r="F58" s="31">
        <v>3.0000000000000001E-3</v>
      </c>
    </row>
    <row r="59" spans="1:6" x14ac:dyDescent="0.2">
      <c r="A59" s="32">
        <v>40799</v>
      </c>
      <c r="C59" s="59">
        <v>13.8</v>
      </c>
      <c r="D59" s="2">
        <v>9.5</v>
      </c>
      <c r="E59" s="60">
        <v>11.62</v>
      </c>
      <c r="F59" s="31">
        <v>-2E-3</v>
      </c>
    </row>
    <row r="60" spans="1:6" x14ac:dyDescent="0.2">
      <c r="A60" s="32">
        <v>40800</v>
      </c>
      <c r="C60" s="59">
        <v>13.8</v>
      </c>
      <c r="D60" s="2">
        <v>9.5</v>
      </c>
      <c r="E60" s="60">
        <v>11.62</v>
      </c>
      <c r="F60" s="31">
        <v>0</v>
      </c>
    </row>
    <row r="61" spans="1:6" x14ac:dyDescent="0.2">
      <c r="A61" s="32">
        <v>40801</v>
      </c>
      <c r="C61" s="59">
        <v>13.8</v>
      </c>
      <c r="D61" s="2">
        <v>9.5</v>
      </c>
      <c r="E61" s="60">
        <v>11.61</v>
      </c>
      <c r="F61" s="31">
        <v>0</v>
      </c>
    </row>
    <row r="62" spans="1:6" x14ac:dyDescent="0.2">
      <c r="A62" s="32">
        <v>40802</v>
      </c>
      <c r="C62" s="59">
        <v>13.8</v>
      </c>
      <c r="D62" s="2">
        <v>10</v>
      </c>
      <c r="E62" s="60">
        <v>11.62</v>
      </c>
      <c r="F62" s="31">
        <v>1E-3</v>
      </c>
    </row>
    <row r="63" spans="1:6" x14ac:dyDescent="0.2">
      <c r="A63" s="32">
        <v>40805</v>
      </c>
      <c r="C63" s="59">
        <v>13.85</v>
      </c>
      <c r="D63" s="2">
        <v>10</v>
      </c>
      <c r="E63" s="60">
        <v>11.64</v>
      </c>
      <c r="F63" s="31">
        <v>2E-3</v>
      </c>
    </row>
    <row r="64" spans="1:6" x14ac:dyDescent="0.2">
      <c r="A64" s="32">
        <v>40806</v>
      </c>
      <c r="C64" s="59">
        <v>13.85</v>
      </c>
      <c r="D64" s="2">
        <v>10</v>
      </c>
      <c r="E64" s="60">
        <v>11.66</v>
      </c>
      <c r="F64" s="31">
        <v>2E-3</v>
      </c>
    </row>
    <row r="65" spans="1:6" x14ac:dyDescent="0.2">
      <c r="A65" s="32">
        <v>40807</v>
      </c>
      <c r="C65" s="59">
        <v>13.85</v>
      </c>
      <c r="D65" s="2">
        <v>9.8000000000000007</v>
      </c>
      <c r="E65" s="60">
        <v>11.65</v>
      </c>
      <c r="F65" s="31">
        <v>-1E-3</v>
      </c>
    </row>
    <row r="66" spans="1:6" x14ac:dyDescent="0.2">
      <c r="A66" s="32">
        <v>40808</v>
      </c>
      <c r="C66" s="59">
        <v>13.85</v>
      </c>
      <c r="D66" s="2">
        <v>9.5</v>
      </c>
      <c r="E66" s="60">
        <v>11.64</v>
      </c>
      <c r="F66" s="31">
        <v>-1E-3</v>
      </c>
    </row>
    <row r="67" spans="1:6" x14ac:dyDescent="0.2">
      <c r="A67" s="32">
        <v>40809</v>
      </c>
      <c r="C67" s="59">
        <v>13.85</v>
      </c>
      <c r="D67" s="2">
        <v>9.5</v>
      </c>
      <c r="E67" s="60">
        <v>11.62</v>
      </c>
      <c r="F67" s="31">
        <v>-2E-3</v>
      </c>
    </row>
    <row r="68" spans="1:6" x14ac:dyDescent="0.2">
      <c r="A68" s="32">
        <v>40812</v>
      </c>
      <c r="C68" s="59">
        <v>13.5</v>
      </c>
      <c r="D68" s="2">
        <v>9.5</v>
      </c>
      <c r="E68" s="60">
        <v>11.61</v>
      </c>
      <c r="F68" s="31">
        <v>-1E-3</v>
      </c>
    </row>
    <row r="69" spans="1:6" x14ac:dyDescent="0.2">
      <c r="A69" s="32">
        <v>40813</v>
      </c>
      <c r="C69" s="59">
        <v>13.85</v>
      </c>
      <c r="D69" s="2">
        <v>9.5</v>
      </c>
      <c r="E69" s="60">
        <v>11.59</v>
      </c>
      <c r="F69" s="31">
        <v>-2E-3</v>
      </c>
    </row>
    <row r="70" spans="1:6" x14ac:dyDescent="0.2">
      <c r="A70" s="32">
        <v>40814</v>
      </c>
      <c r="C70" s="59">
        <v>13.85</v>
      </c>
      <c r="D70" s="2">
        <v>9.5</v>
      </c>
      <c r="E70" s="60">
        <v>11.59</v>
      </c>
      <c r="F70" s="31">
        <v>0</v>
      </c>
    </row>
    <row r="71" spans="1:6" x14ac:dyDescent="0.2">
      <c r="A71" s="32">
        <v>40815</v>
      </c>
      <c r="C71" s="59">
        <v>13.85</v>
      </c>
      <c r="D71" s="2">
        <v>9.5</v>
      </c>
      <c r="E71" s="60">
        <v>11.58</v>
      </c>
      <c r="F71" s="31">
        <f>E71/E70-1</f>
        <v>-8.6281276962896225E-4</v>
      </c>
    </row>
    <row r="72" spans="1:6" x14ac:dyDescent="0.2">
      <c r="A72" s="32">
        <v>40816</v>
      </c>
      <c r="C72" s="59">
        <v>13.85</v>
      </c>
      <c r="D72" s="2">
        <v>10</v>
      </c>
      <c r="E72" s="60">
        <v>11.54</v>
      </c>
      <c r="F72" s="31">
        <f>E72/E71-1</f>
        <v>-3.4542314335060942E-3</v>
      </c>
    </row>
    <row r="73" spans="1:6" x14ac:dyDescent="0.2">
      <c r="A73" s="32">
        <v>40819</v>
      </c>
      <c r="C73" s="59">
        <v>14</v>
      </c>
      <c r="D73" s="2">
        <v>9.8000000000000007</v>
      </c>
      <c r="E73" s="60">
        <v>11.52</v>
      </c>
      <c r="F73" s="31">
        <f>E73/E72-1</f>
        <v>-1.7331022530329143E-3</v>
      </c>
    </row>
    <row r="74" spans="1:6" x14ac:dyDescent="0.2">
      <c r="A74" s="32">
        <v>40820</v>
      </c>
      <c r="C74" s="59">
        <v>14</v>
      </c>
      <c r="D74" s="2">
        <v>9.8000000000000007</v>
      </c>
      <c r="E74" s="60">
        <v>11.51</v>
      </c>
      <c r="F74" s="31">
        <f t="shared" ref="F74:F91" si="0">E74/E73-1</f>
        <v>-8.6805555555558023E-4</v>
      </c>
    </row>
    <row r="75" spans="1:6" x14ac:dyDescent="0.2">
      <c r="A75" s="32">
        <v>40821</v>
      </c>
      <c r="C75" s="59">
        <v>14</v>
      </c>
      <c r="D75" s="2">
        <v>9.8000000000000007</v>
      </c>
      <c r="E75" s="60">
        <v>11.51</v>
      </c>
      <c r="F75" s="31">
        <f t="shared" si="0"/>
        <v>0</v>
      </c>
    </row>
    <row r="76" spans="1:6" x14ac:dyDescent="0.2">
      <c r="A76" s="32">
        <v>40822</v>
      </c>
      <c r="C76" s="59">
        <v>14</v>
      </c>
      <c r="D76" s="2">
        <v>9.8000000000000007</v>
      </c>
      <c r="E76" s="60">
        <v>11.5</v>
      </c>
      <c r="F76" s="31">
        <f t="shared" si="0"/>
        <v>-8.6880973066894018E-4</v>
      </c>
    </row>
    <row r="77" spans="1:6" x14ac:dyDescent="0.2">
      <c r="A77" s="32">
        <v>40823</v>
      </c>
      <c r="C77" s="59">
        <v>14</v>
      </c>
      <c r="D77" s="2">
        <v>9.8000000000000007</v>
      </c>
      <c r="E77" s="60">
        <v>11.5</v>
      </c>
      <c r="F77" s="31">
        <f t="shared" si="0"/>
        <v>0</v>
      </c>
    </row>
    <row r="78" spans="1:6" x14ac:dyDescent="0.2">
      <c r="A78" s="32">
        <v>40826</v>
      </c>
      <c r="C78" s="59">
        <v>14</v>
      </c>
      <c r="D78" s="2">
        <v>9.6</v>
      </c>
      <c r="E78" s="60">
        <v>11.5</v>
      </c>
      <c r="F78" s="31">
        <f t="shared" si="0"/>
        <v>0</v>
      </c>
    </row>
    <row r="79" spans="1:6" x14ac:dyDescent="0.2">
      <c r="A79" s="32">
        <v>40827</v>
      </c>
      <c r="C79" s="59">
        <v>14</v>
      </c>
      <c r="D79" s="2">
        <v>9.6</v>
      </c>
      <c r="E79" s="60">
        <v>11.48</v>
      </c>
      <c r="F79" s="31">
        <f t="shared" si="0"/>
        <v>-1.7391304347825765E-3</v>
      </c>
    </row>
    <row r="80" spans="1:6" x14ac:dyDescent="0.2">
      <c r="A80" s="32">
        <v>40828</v>
      </c>
      <c r="C80" s="59">
        <v>14</v>
      </c>
      <c r="D80" s="2">
        <v>9.6</v>
      </c>
      <c r="E80" s="60">
        <v>11.46</v>
      </c>
      <c r="F80" s="31">
        <f t="shared" si="0"/>
        <v>-1.7421602787456303E-3</v>
      </c>
    </row>
    <row r="81" spans="1:6" x14ac:dyDescent="0.2">
      <c r="A81" s="32">
        <v>40829</v>
      </c>
      <c r="C81" s="59">
        <v>14</v>
      </c>
      <c r="D81" s="2">
        <v>9.6</v>
      </c>
      <c r="E81" s="60">
        <v>11.46</v>
      </c>
      <c r="F81" s="31">
        <f t="shared" si="0"/>
        <v>0</v>
      </c>
    </row>
    <row r="82" spans="1:6" x14ac:dyDescent="0.2">
      <c r="A82" s="32">
        <v>40830</v>
      </c>
      <c r="C82" s="59">
        <v>14</v>
      </c>
      <c r="D82" s="2">
        <v>9.6</v>
      </c>
      <c r="E82" s="60">
        <v>11.45</v>
      </c>
      <c r="F82" s="31">
        <f t="shared" si="0"/>
        <v>-8.7260034904024231E-4</v>
      </c>
    </row>
    <row r="83" spans="1:6" x14ac:dyDescent="0.2">
      <c r="A83" s="32">
        <v>40833</v>
      </c>
      <c r="C83" s="59">
        <v>13.5</v>
      </c>
      <c r="D83" s="2">
        <v>9.6</v>
      </c>
      <c r="E83" s="60">
        <v>11.46</v>
      </c>
      <c r="F83" s="31">
        <f t="shared" si="0"/>
        <v>8.7336244541491581E-4</v>
      </c>
    </row>
    <row r="84" spans="1:6" x14ac:dyDescent="0.2">
      <c r="A84" s="32">
        <v>40834</v>
      </c>
      <c r="C84" s="59">
        <v>14</v>
      </c>
      <c r="D84" s="2">
        <v>9.6</v>
      </c>
      <c r="E84" s="60">
        <v>11.45</v>
      </c>
      <c r="F84" s="31">
        <f t="shared" si="0"/>
        <v>-8.7260034904024231E-4</v>
      </c>
    </row>
    <row r="85" spans="1:6" x14ac:dyDescent="0.2">
      <c r="A85" s="32">
        <v>40835</v>
      </c>
      <c r="C85" s="59">
        <v>14</v>
      </c>
      <c r="D85" s="2">
        <v>9.6</v>
      </c>
      <c r="E85" s="60">
        <v>11.44</v>
      </c>
      <c r="F85" s="31">
        <f t="shared" si="0"/>
        <v>-8.7336244541480479E-4</v>
      </c>
    </row>
    <row r="86" spans="1:6" x14ac:dyDescent="0.2">
      <c r="A86" s="32">
        <v>40836</v>
      </c>
      <c r="C86" s="59">
        <v>14</v>
      </c>
      <c r="D86" s="2">
        <v>9.6</v>
      </c>
      <c r="E86" s="60">
        <v>11.43</v>
      </c>
      <c r="F86" s="31">
        <f t="shared" si="0"/>
        <v>-8.7412587412583065E-4</v>
      </c>
    </row>
    <row r="87" spans="1:6" x14ac:dyDescent="0.2">
      <c r="A87" s="32">
        <v>40837</v>
      </c>
      <c r="C87" s="59">
        <v>14</v>
      </c>
      <c r="D87" s="2">
        <v>9.6</v>
      </c>
      <c r="E87" s="60">
        <v>11.41</v>
      </c>
      <c r="F87" s="31">
        <f t="shared" si="0"/>
        <v>-1.7497812773402677E-3</v>
      </c>
    </row>
    <row r="88" spans="1:6" x14ac:dyDescent="0.2">
      <c r="A88" s="32">
        <v>40840</v>
      </c>
      <c r="C88" s="59">
        <v>14</v>
      </c>
      <c r="D88" s="2">
        <v>9.6</v>
      </c>
      <c r="E88" s="60">
        <v>11.39</v>
      </c>
      <c r="F88" s="31">
        <f t="shared" si="0"/>
        <v>-1.7528483786152238E-3</v>
      </c>
    </row>
    <row r="89" spans="1:6" x14ac:dyDescent="0.2">
      <c r="A89" s="32">
        <v>40841</v>
      </c>
      <c r="C89" s="59">
        <v>14</v>
      </c>
      <c r="D89" s="2">
        <v>9.6</v>
      </c>
      <c r="E89" s="60">
        <v>11.37</v>
      </c>
      <c r="F89" s="31">
        <f t="shared" si="0"/>
        <v>-1.7559262510975504E-3</v>
      </c>
    </row>
    <row r="90" spans="1:6" x14ac:dyDescent="0.2">
      <c r="A90" s="32">
        <v>40842</v>
      </c>
      <c r="C90" s="59">
        <v>14</v>
      </c>
      <c r="D90" s="2">
        <v>9.6</v>
      </c>
      <c r="E90" s="60">
        <v>11.36</v>
      </c>
      <c r="F90" s="31">
        <f t="shared" si="0"/>
        <v>-8.7950747581355682E-4</v>
      </c>
    </row>
    <row r="91" spans="1:6" x14ac:dyDescent="0.2">
      <c r="A91" s="32">
        <v>40843</v>
      </c>
      <c r="C91" s="59">
        <v>14</v>
      </c>
      <c r="D91" s="2">
        <v>9.6</v>
      </c>
      <c r="E91" s="60">
        <v>11.35</v>
      </c>
      <c r="F91" s="31">
        <f t="shared" si="0"/>
        <v>-8.8028169014087165E-4</v>
      </c>
    </row>
    <row r="92" spans="1:6" x14ac:dyDescent="0.2">
      <c r="A92" s="32">
        <v>40844</v>
      </c>
      <c r="C92" s="59">
        <v>14</v>
      </c>
      <c r="D92" s="2">
        <v>9.6</v>
      </c>
      <c r="E92" s="60">
        <v>11.35</v>
      </c>
      <c r="F92" s="31">
        <f>E92/E91-1</f>
        <v>0</v>
      </c>
    </row>
    <row r="93" spans="1:6" x14ac:dyDescent="0.2">
      <c r="A93" s="32">
        <v>40847</v>
      </c>
      <c r="C93" s="59">
        <v>14</v>
      </c>
      <c r="D93" s="2">
        <v>9.5</v>
      </c>
      <c r="E93" s="60">
        <v>11.33</v>
      </c>
      <c r="F93" s="31">
        <f>E93/E92-1</f>
        <v>-1.7621145374449032E-3</v>
      </c>
    </row>
    <row r="94" spans="1:6" x14ac:dyDescent="0.2">
      <c r="A94" s="32">
        <v>40848</v>
      </c>
      <c r="C94" s="59">
        <v>14</v>
      </c>
      <c r="D94" s="2">
        <v>9.5</v>
      </c>
      <c r="E94" s="60">
        <v>11.31</v>
      </c>
      <c r="F94" s="31">
        <f>E94/E93-1</f>
        <v>-1.765225066195919E-3</v>
      </c>
    </row>
    <row r="95" spans="1:6" x14ac:dyDescent="0.2">
      <c r="A95" s="32">
        <v>40849</v>
      </c>
      <c r="C95" s="59" t="s">
        <v>17</v>
      </c>
      <c r="D95" s="2" t="s">
        <v>17</v>
      </c>
      <c r="E95" s="60" t="s">
        <v>17</v>
      </c>
      <c r="F95" s="31"/>
    </row>
    <row r="96" spans="1:6" x14ac:dyDescent="0.2">
      <c r="A96" s="32">
        <v>40850</v>
      </c>
      <c r="C96" s="59">
        <v>14</v>
      </c>
      <c r="D96" s="2">
        <v>9.5</v>
      </c>
      <c r="E96" s="60">
        <v>11.3</v>
      </c>
      <c r="F96" s="31">
        <f>E96/E94-1</f>
        <v>-8.8417329796641742E-4</v>
      </c>
    </row>
    <row r="97" spans="1:6" x14ac:dyDescent="0.2">
      <c r="A97" s="32">
        <v>40851</v>
      </c>
      <c r="C97" s="59">
        <v>14</v>
      </c>
      <c r="D97" s="2">
        <v>9.5</v>
      </c>
      <c r="E97" s="60">
        <v>11.3</v>
      </c>
      <c r="F97" s="31">
        <f t="shared" ref="F97:F112" si="1">E97/E96-1</f>
        <v>0</v>
      </c>
    </row>
    <row r="98" spans="1:6" x14ac:dyDescent="0.2">
      <c r="A98" s="32">
        <v>40854</v>
      </c>
      <c r="C98" s="59">
        <v>14</v>
      </c>
      <c r="D98" s="2">
        <v>9.4</v>
      </c>
      <c r="E98" s="60">
        <v>11.27</v>
      </c>
      <c r="F98" s="31">
        <f t="shared" si="1"/>
        <v>-2.6548672566372167E-3</v>
      </c>
    </row>
    <row r="99" spans="1:6" x14ac:dyDescent="0.2">
      <c r="A99" s="32">
        <v>40855</v>
      </c>
      <c r="C99" s="59">
        <v>14</v>
      </c>
      <c r="D99" s="2">
        <v>9.4</v>
      </c>
      <c r="E99" s="60">
        <v>11.23</v>
      </c>
      <c r="F99" s="31">
        <f t="shared" si="1"/>
        <v>-3.549245785270605E-3</v>
      </c>
    </row>
    <row r="100" spans="1:6" x14ac:dyDescent="0.2">
      <c r="A100" s="32">
        <v>40856</v>
      </c>
      <c r="C100" s="59">
        <v>14</v>
      </c>
      <c r="D100" s="2">
        <v>9.4</v>
      </c>
      <c r="E100" s="60">
        <v>11.19</v>
      </c>
      <c r="F100" s="31">
        <f t="shared" si="1"/>
        <v>-3.5618878005343468E-3</v>
      </c>
    </row>
    <row r="101" spans="1:6" x14ac:dyDescent="0.2">
      <c r="A101" s="32">
        <v>40857</v>
      </c>
      <c r="C101" s="59">
        <v>13.5</v>
      </c>
      <c r="D101" s="2">
        <v>9.3000000000000007</v>
      </c>
      <c r="E101" s="60">
        <v>11.15</v>
      </c>
      <c r="F101" s="31">
        <f t="shared" si="1"/>
        <v>-3.5746201966040392E-3</v>
      </c>
    </row>
    <row r="102" spans="1:6" x14ac:dyDescent="0.2">
      <c r="A102" s="32">
        <v>40858</v>
      </c>
      <c r="C102" s="59">
        <v>13.5</v>
      </c>
      <c r="D102" s="2">
        <v>9.3000000000000007</v>
      </c>
      <c r="E102" s="60">
        <v>11.13</v>
      </c>
      <c r="F102" s="31">
        <f t="shared" si="1"/>
        <v>-1.7937219730941312E-3</v>
      </c>
    </row>
    <row r="103" spans="1:6" x14ac:dyDescent="0.2">
      <c r="A103" s="32">
        <v>40861</v>
      </c>
      <c r="C103" s="59">
        <v>13.5</v>
      </c>
      <c r="D103" s="2">
        <v>9.3000000000000007</v>
      </c>
      <c r="E103" s="60">
        <v>11.12</v>
      </c>
      <c r="F103" s="31">
        <f t="shared" si="1"/>
        <v>-8.9847259658593082E-4</v>
      </c>
    </row>
    <row r="104" spans="1:6" x14ac:dyDescent="0.2">
      <c r="A104" s="32">
        <v>40862</v>
      </c>
      <c r="C104" s="63" t="s">
        <v>17</v>
      </c>
      <c r="D104" t="s">
        <v>17</v>
      </c>
      <c r="E104" s="42" t="s">
        <v>17</v>
      </c>
      <c r="F104" s="31"/>
    </row>
    <row r="105" spans="1:6" x14ac:dyDescent="0.2">
      <c r="A105" s="32">
        <v>40863</v>
      </c>
      <c r="C105" s="59">
        <v>13.5</v>
      </c>
      <c r="D105" s="2">
        <v>9.1999999999999993</v>
      </c>
      <c r="E105" s="60">
        <v>11.08</v>
      </c>
      <c r="F105" s="31">
        <f>E105/E103-1</f>
        <v>-3.597122302158251E-3</v>
      </c>
    </row>
    <row r="106" spans="1:6" x14ac:dyDescent="0.2">
      <c r="A106" s="32">
        <v>40864</v>
      </c>
      <c r="C106" s="59">
        <v>13.5</v>
      </c>
      <c r="D106" s="2">
        <v>9.1999999999999993</v>
      </c>
      <c r="E106" s="60">
        <v>11.06</v>
      </c>
      <c r="F106" s="31">
        <f t="shared" si="1"/>
        <v>-1.8050541516244634E-3</v>
      </c>
    </row>
    <row r="107" spans="1:6" x14ac:dyDescent="0.2">
      <c r="A107" s="32">
        <v>40865</v>
      </c>
      <c r="C107" s="59">
        <v>13.5</v>
      </c>
      <c r="D107" s="2">
        <v>9.1999999999999993</v>
      </c>
      <c r="E107" s="60">
        <v>11.05</v>
      </c>
      <c r="F107" s="31">
        <f t="shared" si="1"/>
        <v>-9.0415913200725395E-4</v>
      </c>
    </row>
    <row r="108" spans="1:6" x14ac:dyDescent="0.2">
      <c r="A108" s="32">
        <v>40868</v>
      </c>
      <c r="C108" s="59">
        <v>13.5</v>
      </c>
      <c r="D108" s="2">
        <v>9.1999999999999993</v>
      </c>
      <c r="E108" s="60">
        <v>11.02</v>
      </c>
      <c r="F108" s="31">
        <f t="shared" si="1"/>
        <v>-2.714932126696934E-3</v>
      </c>
    </row>
    <row r="109" spans="1:6" x14ac:dyDescent="0.2">
      <c r="A109" s="32">
        <v>40869</v>
      </c>
      <c r="C109" s="59">
        <v>13.5</v>
      </c>
      <c r="D109" s="2">
        <v>9.1999999999999993</v>
      </c>
      <c r="E109" s="60">
        <v>10.99</v>
      </c>
      <c r="F109" s="31">
        <f t="shared" si="1"/>
        <v>-2.7223230490017736E-3</v>
      </c>
    </row>
    <row r="110" spans="1:6" x14ac:dyDescent="0.2">
      <c r="A110" s="32">
        <v>40870</v>
      </c>
      <c r="C110" s="59">
        <v>13.5</v>
      </c>
      <c r="D110" s="2">
        <v>9.1999999999999993</v>
      </c>
      <c r="E110" s="60">
        <v>10.97</v>
      </c>
      <c r="F110" s="31">
        <f t="shared" si="1"/>
        <v>-1.8198362147406888E-3</v>
      </c>
    </row>
    <row r="111" spans="1:6" x14ac:dyDescent="0.2">
      <c r="A111" s="32">
        <v>40871</v>
      </c>
      <c r="C111" s="59">
        <v>13.5</v>
      </c>
      <c r="D111" s="2">
        <v>9.1999999999999993</v>
      </c>
      <c r="E111" s="60">
        <v>10.96</v>
      </c>
      <c r="F111" s="31">
        <f t="shared" si="1"/>
        <v>-9.1157702825883646E-4</v>
      </c>
    </row>
    <row r="112" spans="1:6" x14ac:dyDescent="0.2">
      <c r="A112" s="32">
        <v>40872</v>
      </c>
      <c r="C112" s="59">
        <v>13.5</v>
      </c>
      <c r="D112" s="2">
        <v>9.1999999999999993</v>
      </c>
      <c r="E112" s="60">
        <v>10.94</v>
      </c>
      <c r="F112" s="31">
        <f t="shared" si="1"/>
        <v>-1.8248175182482562E-3</v>
      </c>
    </row>
    <row r="113" spans="1:6" x14ac:dyDescent="0.2">
      <c r="A113" s="32">
        <v>40875</v>
      </c>
      <c r="C113" s="59">
        <v>13.5</v>
      </c>
      <c r="D113" s="2">
        <v>9.1</v>
      </c>
      <c r="E113" s="60">
        <v>10.92</v>
      </c>
      <c r="F113" s="31">
        <f>E113/E112-1</f>
        <v>-1.8281535648994041E-3</v>
      </c>
    </row>
    <row r="114" spans="1:6" x14ac:dyDescent="0.2">
      <c r="A114" s="32">
        <v>40876</v>
      </c>
      <c r="C114" s="59">
        <v>13.5</v>
      </c>
      <c r="D114" s="2">
        <v>9.1</v>
      </c>
      <c r="E114" s="60">
        <v>10.87</v>
      </c>
      <c r="F114" s="31">
        <f t="shared" ref="F114:F121" si="2">E114/E113-1</f>
        <v>-4.5787545787546735E-3</v>
      </c>
    </row>
    <row r="115" spans="1:6" x14ac:dyDescent="0.2">
      <c r="A115" s="32">
        <v>40877</v>
      </c>
      <c r="C115" s="59">
        <v>13.5</v>
      </c>
      <c r="D115" s="2">
        <v>9.1</v>
      </c>
      <c r="E115" s="60">
        <v>10.85</v>
      </c>
      <c r="F115" s="31">
        <f t="shared" si="2"/>
        <v>-1.8399264029438367E-3</v>
      </c>
    </row>
    <row r="116" spans="1:6" x14ac:dyDescent="0.2">
      <c r="A116" s="32">
        <v>40878</v>
      </c>
      <c r="C116" s="59">
        <v>13.5</v>
      </c>
      <c r="D116" s="2">
        <v>9.1</v>
      </c>
      <c r="E116" s="60">
        <v>10.84</v>
      </c>
      <c r="F116" s="31">
        <f t="shared" si="2"/>
        <v>-9.2165898617513342E-4</v>
      </c>
    </row>
    <row r="117" spans="1:6" x14ac:dyDescent="0.2">
      <c r="A117" s="32">
        <v>40879</v>
      </c>
      <c r="C117" s="59">
        <v>13.5</v>
      </c>
      <c r="D117" s="2">
        <v>9.1</v>
      </c>
      <c r="E117" s="60">
        <v>10.83</v>
      </c>
      <c r="F117" s="31">
        <f t="shared" si="2"/>
        <v>-9.2250922509218292E-4</v>
      </c>
    </row>
    <row r="118" spans="1:6" x14ac:dyDescent="0.2">
      <c r="A118" s="32">
        <v>40882</v>
      </c>
      <c r="C118" s="59">
        <v>13.5</v>
      </c>
      <c r="D118" s="2">
        <v>9</v>
      </c>
      <c r="E118" s="60">
        <v>10.82</v>
      </c>
      <c r="F118" s="31">
        <f t="shared" si="2"/>
        <v>-9.2336103416434945E-4</v>
      </c>
    </row>
    <row r="119" spans="1:6" x14ac:dyDescent="0.2">
      <c r="A119" s="32">
        <v>40883</v>
      </c>
      <c r="C119" s="59">
        <v>13.5</v>
      </c>
      <c r="D119" s="2">
        <v>9</v>
      </c>
      <c r="E119" s="60">
        <v>10.79</v>
      </c>
      <c r="F119" s="31">
        <f t="shared" si="2"/>
        <v>-2.7726432532348966E-3</v>
      </c>
    </row>
    <row r="120" spans="1:6" x14ac:dyDescent="0.2">
      <c r="A120" s="32">
        <v>40884</v>
      </c>
      <c r="C120" s="59">
        <v>13.5</v>
      </c>
      <c r="D120" s="2">
        <v>9</v>
      </c>
      <c r="E120" s="60">
        <v>10.78</v>
      </c>
      <c r="F120" s="31">
        <f t="shared" si="2"/>
        <v>-9.26784059314123E-4</v>
      </c>
    </row>
    <row r="121" spans="1:6" x14ac:dyDescent="0.2">
      <c r="A121" s="32">
        <v>40885</v>
      </c>
      <c r="C121" s="59">
        <v>13.5</v>
      </c>
      <c r="D121" s="2">
        <v>9</v>
      </c>
      <c r="E121" s="60">
        <v>10.76</v>
      </c>
      <c r="F121" s="31">
        <f t="shared" si="2"/>
        <v>-1.8552875695732052E-3</v>
      </c>
    </row>
    <row r="122" spans="1:6" x14ac:dyDescent="0.2">
      <c r="A122" s="32">
        <v>40886</v>
      </c>
      <c r="C122" s="59">
        <v>13.5</v>
      </c>
      <c r="D122" s="2">
        <v>9</v>
      </c>
      <c r="E122" s="60">
        <v>10.76</v>
      </c>
      <c r="F122" s="31">
        <f>E122/E121-1</f>
        <v>0</v>
      </c>
    </row>
    <row r="123" spans="1:6" x14ac:dyDescent="0.2">
      <c r="A123" s="32">
        <v>40889</v>
      </c>
      <c r="C123" s="59">
        <v>13.5</v>
      </c>
      <c r="D123" s="2">
        <v>9</v>
      </c>
      <c r="E123" s="60">
        <v>10.72</v>
      </c>
      <c r="F123" s="31">
        <f t="shared" ref="F123:F168" si="3">E123/E122-1</f>
        <v>-3.7174721189590088E-3</v>
      </c>
    </row>
    <row r="124" spans="1:6" x14ac:dyDescent="0.2">
      <c r="A124" s="32">
        <v>40890</v>
      </c>
      <c r="C124" s="59">
        <v>13.5</v>
      </c>
      <c r="D124" s="2">
        <v>9</v>
      </c>
      <c r="E124" s="60">
        <v>10.68</v>
      </c>
      <c r="F124" s="31">
        <f t="shared" si="3"/>
        <v>-3.7313432835821558E-3</v>
      </c>
    </row>
    <row r="125" spans="1:6" x14ac:dyDescent="0.2">
      <c r="A125" s="32">
        <v>40891</v>
      </c>
      <c r="C125" s="59">
        <v>13.5</v>
      </c>
      <c r="D125" s="2">
        <v>7.2</v>
      </c>
      <c r="E125" s="60">
        <v>10.59</v>
      </c>
      <c r="F125" s="31">
        <f t="shared" si="3"/>
        <v>-8.4269662921347965E-3</v>
      </c>
    </row>
    <row r="126" spans="1:6" x14ac:dyDescent="0.2">
      <c r="A126" s="32">
        <v>40892</v>
      </c>
      <c r="C126" s="59">
        <v>13.5</v>
      </c>
      <c r="D126" s="2">
        <v>8.9</v>
      </c>
      <c r="E126" s="60">
        <v>10.57</v>
      </c>
      <c r="F126" s="31">
        <f t="shared" si="3"/>
        <v>-1.8885741265344258E-3</v>
      </c>
    </row>
    <row r="127" spans="1:6" x14ac:dyDescent="0.2">
      <c r="A127" s="32">
        <v>40893</v>
      </c>
      <c r="C127" s="59">
        <v>13.5</v>
      </c>
      <c r="D127" s="2">
        <v>8.9</v>
      </c>
      <c r="E127" s="60">
        <v>10.57</v>
      </c>
      <c r="F127" s="31">
        <f t="shared" si="3"/>
        <v>0</v>
      </c>
    </row>
    <row r="128" spans="1:6" x14ac:dyDescent="0.2">
      <c r="A128" s="32">
        <v>40896</v>
      </c>
      <c r="C128" s="59">
        <v>13.5</v>
      </c>
      <c r="D128" s="2">
        <v>8.9</v>
      </c>
      <c r="E128" s="60">
        <v>10.58</v>
      </c>
      <c r="F128" s="31">
        <f t="shared" si="3"/>
        <v>9.4607379375588607E-4</v>
      </c>
    </row>
    <row r="129" spans="1:6" x14ac:dyDescent="0.2">
      <c r="A129" s="32">
        <v>40897</v>
      </c>
      <c r="C129" s="59">
        <v>13.5</v>
      </c>
      <c r="D129" s="2">
        <v>8.8000000000000007</v>
      </c>
      <c r="E129" s="60">
        <v>10.56</v>
      </c>
      <c r="F129" s="31">
        <f t="shared" si="3"/>
        <v>-1.890359168241873E-3</v>
      </c>
    </row>
    <row r="130" spans="1:6" x14ac:dyDescent="0.2">
      <c r="A130" s="32">
        <v>40898</v>
      </c>
      <c r="C130" s="59">
        <v>13.5</v>
      </c>
      <c r="D130" s="2">
        <v>8.8000000000000007</v>
      </c>
      <c r="E130" s="60">
        <v>10.55</v>
      </c>
      <c r="F130" s="31">
        <f t="shared" si="3"/>
        <v>-9.4696969696972388E-4</v>
      </c>
    </row>
    <row r="131" spans="1:6" x14ac:dyDescent="0.2">
      <c r="A131" s="32">
        <v>40899</v>
      </c>
      <c r="C131" s="59">
        <v>13.5</v>
      </c>
      <c r="D131" s="2">
        <v>8.8000000000000007</v>
      </c>
      <c r="E131" s="60">
        <v>10.57</v>
      </c>
      <c r="F131" s="31">
        <f t="shared" si="3"/>
        <v>1.8957345971564177E-3</v>
      </c>
    </row>
    <row r="132" spans="1:6" x14ac:dyDescent="0.2">
      <c r="A132" s="32">
        <v>40900</v>
      </c>
      <c r="C132" s="59">
        <v>13.5</v>
      </c>
      <c r="D132" s="2">
        <v>8.8000000000000007</v>
      </c>
      <c r="E132" s="60">
        <v>10.56</v>
      </c>
      <c r="F132" s="31">
        <f t="shared" si="3"/>
        <v>-9.4607379375588607E-4</v>
      </c>
    </row>
    <row r="133" spans="1:6" x14ac:dyDescent="0.2">
      <c r="A133" s="32">
        <v>40903</v>
      </c>
      <c r="C133" s="59">
        <v>13.5</v>
      </c>
      <c r="D133" s="2">
        <v>8.6</v>
      </c>
      <c r="E133" s="60">
        <v>10.33</v>
      </c>
      <c r="F133" s="31">
        <f t="shared" si="3"/>
        <v>-2.1780303030303094E-2</v>
      </c>
    </row>
    <row r="134" spans="1:6" x14ac:dyDescent="0.2">
      <c r="A134" s="32">
        <v>40904</v>
      </c>
      <c r="C134" s="59">
        <v>12.65</v>
      </c>
      <c r="D134" s="2">
        <v>8.9</v>
      </c>
      <c r="E134" s="60">
        <v>10.33</v>
      </c>
      <c r="F134" s="31">
        <f t="shared" si="3"/>
        <v>0</v>
      </c>
    </row>
    <row r="135" spans="1:6" x14ac:dyDescent="0.2">
      <c r="A135" s="32">
        <v>40905</v>
      </c>
      <c r="C135" s="59">
        <v>12.65</v>
      </c>
      <c r="D135" s="2">
        <v>8.8000000000000007</v>
      </c>
      <c r="E135" s="60">
        <v>10.32</v>
      </c>
      <c r="F135" s="31">
        <f t="shared" si="3"/>
        <v>-9.6805421103585143E-4</v>
      </c>
    </row>
    <row r="136" spans="1:6" x14ac:dyDescent="0.2">
      <c r="A136" s="32">
        <v>40906</v>
      </c>
      <c r="C136" s="59">
        <v>12.65</v>
      </c>
      <c r="D136" s="2">
        <v>8.8000000000000007</v>
      </c>
      <c r="E136" s="60">
        <v>10.31</v>
      </c>
      <c r="F136" s="31">
        <f t="shared" si="3"/>
        <v>-9.6899224806201723E-4</v>
      </c>
    </row>
    <row r="137" spans="1:6" x14ac:dyDescent="0.2">
      <c r="A137" s="32">
        <v>40907</v>
      </c>
      <c r="C137" s="59"/>
      <c r="D137" s="2"/>
      <c r="E137" s="60"/>
      <c r="F137" s="31"/>
    </row>
    <row r="138" spans="1:6" x14ac:dyDescent="0.2">
      <c r="A138" s="32">
        <v>40910</v>
      </c>
      <c r="C138" s="59">
        <v>12.65</v>
      </c>
      <c r="D138" s="2">
        <v>8.8000000000000007</v>
      </c>
      <c r="E138" s="60">
        <v>10.31</v>
      </c>
      <c r="F138" s="31">
        <f>E138/E136-1</f>
        <v>0</v>
      </c>
    </row>
    <row r="139" spans="1:6" x14ac:dyDescent="0.2">
      <c r="A139" s="32">
        <v>40911</v>
      </c>
      <c r="C139" s="59">
        <v>12.65</v>
      </c>
      <c r="D139" s="2">
        <v>8.6</v>
      </c>
      <c r="E139" s="60">
        <v>10.3</v>
      </c>
      <c r="F139" s="31">
        <f t="shared" si="3"/>
        <v>-9.6993210475260216E-4</v>
      </c>
    </row>
    <row r="140" spans="1:6" x14ac:dyDescent="0.2">
      <c r="A140" s="32">
        <v>40912</v>
      </c>
      <c r="C140" s="59">
        <v>12.65</v>
      </c>
      <c r="D140" s="2">
        <v>8.6</v>
      </c>
      <c r="E140" s="60">
        <v>10.3</v>
      </c>
      <c r="F140" s="31">
        <f t="shared" si="3"/>
        <v>0</v>
      </c>
    </row>
    <row r="141" spans="1:6" x14ac:dyDescent="0.2">
      <c r="A141" s="32">
        <v>40913</v>
      </c>
      <c r="C141" s="59">
        <v>12.65</v>
      </c>
      <c r="D141" s="2">
        <v>8.6</v>
      </c>
      <c r="E141" s="60">
        <v>10.26</v>
      </c>
      <c r="F141" s="31">
        <f t="shared" si="3"/>
        <v>-3.8834951456311328E-3</v>
      </c>
    </row>
    <row r="142" spans="1:6" x14ac:dyDescent="0.2">
      <c r="A142" s="32">
        <v>40914</v>
      </c>
      <c r="C142" s="59">
        <v>13</v>
      </c>
      <c r="D142" s="2">
        <v>8.6</v>
      </c>
      <c r="E142" s="60">
        <v>10.24</v>
      </c>
      <c r="F142" s="31">
        <f t="shared" si="3"/>
        <v>-1.9493177387913674E-3</v>
      </c>
    </row>
    <row r="143" spans="1:6" x14ac:dyDescent="0.2">
      <c r="A143" s="32">
        <v>40917</v>
      </c>
      <c r="C143" s="59">
        <v>12.65</v>
      </c>
      <c r="D143" s="2">
        <v>8.6</v>
      </c>
      <c r="E143" s="60">
        <v>10.23</v>
      </c>
      <c r="F143" s="31">
        <f t="shared" si="3"/>
        <v>-9.765625E-4</v>
      </c>
    </row>
    <row r="144" spans="1:6" x14ac:dyDescent="0.2">
      <c r="A144" s="32">
        <v>40918</v>
      </c>
      <c r="C144" s="59">
        <v>12.65</v>
      </c>
      <c r="D144" s="2">
        <v>8.5</v>
      </c>
      <c r="E144" s="60">
        <v>10.24</v>
      </c>
      <c r="F144" s="31">
        <f t="shared" si="3"/>
        <v>9.7751710654936375E-4</v>
      </c>
    </row>
    <row r="145" spans="1:6" x14ac:dyDescent="0.2">
      <c r="A145" s="32">
        <v>40919</v>
      </c>
      <c r="C145" s="59">
        <v>12.65</v>
      </c>
      <c r="D145" s="2">
        <v>8.5</v>
      </c>
      <c r="E145" s="60">
        <v>10.23</v>
      </c>
      <c r="F145" s="31">
        <f t="shared" si="3"/>
        <v>-9.765625E-4</v>
      </c>
    </row>
    <row r="146" spans="1:6" x14ac:dyDescent="0.2">
      <c r="A146" s="32">
        <v>40920</v>
      </c>
      <c r="C146" s="59">
        <v>12.65</v>
      </c>
      <c r="D146" s="2">
        <v>8.5</v>
      </c>
      <c r="E146" s="60">
        <v>10.199999999999999</v>
      </c>
      <c r="F146" s="31">
        <f>E146/E145-1</f>
        <v>-2.9325513196482023E-3</v>
      </c>
    </row>
    <row r="147" spans="1:6" x14ac:dyDescent="0.2">
      <c r="A147" s="32">
        <v>40921</v>
      </c>
      <c r="C147" s="59">
        <v>12.65</v>
      </c>
      <c r="D147" s="2">
        <v>8.5</v>
      </c>
      <c r="E147" s="60">
        <v>10.199999999999999</v>
      </c>
      <c r="F147" s="31">
        <f t="shared" si="3"/>
        <v>0</v>
      </c>
    </row>
    <row r="148" spans="1:6" x14ac:dyDescent="0.2">
      <c r="A148" s="32">
        <v>40924</v>
      </c>
      <c r="C148" s="59">
        <v>12.65</v>
      </c>
      <c r="D148" s="2">
        <v>8.5</v>
      </c>
      <c r="E148" s="60">
        <v>10.19</v>
      </c>
      <c r="F148" s="31">
        <f t="shared" si="3"/>
        <v>-9.8039215686274161E-4</v>
      </c>
    </row>
    <row r="149" spans="1:6" x14ac:dyDescent="0.2">
      <c r="A149" s="32">
        <v>40925</v>
      </c>
      <c r="C149" s="59">
        <v>12.65</v>
      </c>
      <c r="D149" s="2">
        <v>8.5</v>
      </c>
      <c r="E149" s="60">
        <v>10.17</v>
      </c>
      <c r="F149" s="31">
        <f t="shared" si="3"/>
        <v>-1.9627085377821318E-3</v>
      </c>
    </row>
    <row r="150" spans="1:6" x14ac:dyDescent="0.2">
      <c r="A150" s="32">
        <v>40926</v>
      </c>
      <c r="C150" s="59">
        <v>12.65</v>
      </c>
      <c r="D150" s="2">
        <v>8.5</v>
      </c>
      <c r="E150" s="60">
        <v>10.17</v>
      </c>
      <c r="F150" s="31">
        <f t="shared" si="3"/>
        <v>0</v>
      </c>
    </row>
    <row r="151" spans="1:6" x14ac:dyDescent="0.2">
      <c r="A151" s="32">
        <v>40927</v>
      </c>
      <c r="C151" s="59">
        <v>12.65</v>
      </c>
      <c r="D151" s="2">
        <v>8.5</v>
      </c>
      <c r="E151" s="60">
        <v>10.17</v>
      </c>
      <c r="F151" s="31">
        <f t="shared" si="3"/>
        <v>0</v>
      </c>
    </row>
    <row r="152" spans="1:6" x14ac:dyDescent="0.2">
      <c r="A152" s="32">
        <v>40928</v>
      </c>
      <c r="C152" s="59">
        <v>12.65</v>
      </c>
      <c r="D152" s="2">
        <v>8.5</v>
      </c>
      <c r="E152" s="60">
        <v>10.17</v>
      </c>
      <c r="F152" s="31">
        <f t="shared" si="3"/>
        <v>0</v>
      </c>
    </row>
    <row r="153" spans="1:6" x14ac:dyDescent="0.2">
      <c r="A153" s="32">
        <v>40929</v>
      </c>
      <c r="C153" s="59">
        <v>12.65</v>
      </c>
      <c r="D153" s="2">
        <v>8.5</v>
      </c>
      <c r="E153" s="60">
        <v>10.15</v>
      </c>
      <c r="F153" s="31">
        <f t="shared" si="3"/>
        <v>-1.9665683382497079E-3</v>
      </c>
    </row>
    <row r="154" spans="1:6" x14ac:dyDescent="0.2">
      <c r="A154" s="32">
        <v>40932</v>
      </c>
      <c r="C154" s="59">
        <v>12.65</v>
      </c>
      <c r="D154" s="2">
        <v>8.5</v>
      </c>
      <c r="E154" s="60">
        <v>10.130000000000001</v>
      </c>
      <c r="F154" s="31">
        <f t="shared" si="3"/>
        <v>-1.9704433497536034E-3</v>
      </c>
    </row>
    <row r="155" spans="1:6" x14ac:dyDescent="0.2">
      <c r="A155" s="32">
        <v>40933</v>
      </c>
      <c r="C155" s="59">
        <v>12.5</v>
      </c>
      <c r="D155" s="2">
        <v>8.6</v>
      </c>
      <c r="E155" s="60">
        <v>10.23</v>
      </c>
      <c r="F155" s="31">
        <f t="shared" si="3"/>
        <v>9.8716683119446369E-3</v>
      </c>
    </row>
    <row r="156" spans="1:6" x14ac:dyDescent="0.2">
      <c r="A156" s="32">
        <v>40934</v>
      </c>
      <c r="C156" s="59">
        <v>12.65</v>
      </c>
      <c r="D156" s="2">
        <v>8.6</v>
      </c>
      <c r="E156" s="60">
        <v>10.220000000000001</v>
      </c>
      <c r="F156" s="31">
        <f t="shared" si="3"/>
        <v>-9.7751710654936375E-4</v>
      </c>
    </row>
    <row r="157" spans="1:6" x14ac:dyDescent="0.2">
      <c r="A157" s="32">
        <v>40935</v>
      </c>
      <c r="C157" s="59">
        <v>12.65</v>
      </c>
      <c r="D157" s="2">
        <v>8.5</v>
      </c>
      <c r="E157" s="60">
        <v>10.199999999999999</v>
      </c>
      <c r="F157" s="31">
        <f t="shared" si="3"/>
        <v>-1.9569471624267809E-3</v>
      </c>
    </row>
    <row r="158" spans="1:6" x14ac:dyDescent="0.2">
      <c r="A158" s="32">
        <v>40938</v>
      </c>
      <c r="C158" s="59">
        <v>12.5</v>
      </c>
      <c r="D158" s="2">
        <v>8.5</v>
      </c>
      <c r="E158" s="60">
        <v>10.210000000000001</v>
      </c>
      <c r="F158" s="31">
        <f t="shared" si="3"/>
        <v>9.8039215686296366E-4</v>
      </c>
    </row>
    <row r="159" spans="1:6" x14ac:dyDescent="0.2">
      <c r="A159" s="32">
        <v>40939</v>
      </c>
      <c r="C159" s="59">
        <v>12.5</v>
      </c>
      <c r="D159" s="2">
        <v>8.5</v>
      </c>
      <c r="E159" s="60">
        <v>10.18</v>
      </c>
      <c r="F159" s="31">
        <f t="shared" si="3"/>
        <v>-2.9382957884428462E-3</v>
      </c>
    </row>
    <row r="160" spans="1:6" x14ac:dyDescent="0.2">
      <c r="A160" s="32">
        <v>40940</v>
      </c>
      <c r="C160" s="59">
        <v>12.5</v>
      </c>
      <c r="D160" s="2">
        <v>8.5</v>
      </c>
      <c r="E160" s="60">
        <v>10.18</v>
      </c>
      <c r="F160" s="31">
        <f t="shared" si="3"/>
        <v>0</v>
      </c>
    </row>
    <row r="161" spans="1:6" x14ac:dyDescent="0.2">
      <c r="A161" s="32">
        <v>40941</v>
      </c>
      <c r="C161" s="59">
        <v>12.5</v>
      </c>
      <c r="D161" s="2">
        <v>8.5</v>
      </c>
      <c r="E161" s="60">
        <v>10.18</v>
      </c>
      <c r="F161" s="31">
        <f t="shared" si="3"/>
        <v>0</v>
      </c>
    </row>
    <row r="162" spans="1:6" x14ac:dyDescent="0.2">
      <c r="A162" s="32">
        <v>40942</v>
      </c>
      <c r="C162" s="59">
        <v>12.5</v>
      </c>
      <c r="D162" s="2">
        <v>8.5</v>
      </c>
      <c r="E162" s="60">
        <v>10.199999999999999</v>
      </c>
      <c r="F162" s="31">
        <f t="shared" si="3"/>
        <v>1.9646365422396617E-3</v>
      </c>
    </row>
    <row r="163" spans="1:6" x14ac:dyDescent="0.2">
      <c r="A163" s="32">
        <v>40945</v>
      </c>
      <c r="C163" s="59">
        <v>12.5</v>
      </c>
      <c r="D163" s="2">
        <v>8.5</v>
      </c>
      <c r="E163" s="60">
        <v>10.199999999999999</v>
      </c>
      <c r="F163" s="31">
        <f t="shared" si="3"/>
        <v>0</v>
      </c>
    </row>
    <row r="164" spans="1:6" x14ac:dyDescent="0.2">
      <c r="A164" s="32">
        <v>40946</v>
      </c>
      <c r="C164" s="59">
        <v>12.5</v>
      </c>
      <c r="D164" s="2">
        <v>8.5</v>
      </c>
      <c r="E164" s="60">
        <v>10.220000000000001</v>
      </c>
      <c r="F164" s="31">
        <f t="shared" si="3"/>
        <v>1.9607843137257053E-3</v>
      </c>
    </row>
    <row r="165" spans="1:6" x14ac:dyDescent="0.2">
      <c r="A165" s="32">
        <v>40947</v>
      </c>
      <c r="C165" s="59">
        <v>12.5</v>
      </c>
      <c r="D165" s="2">
        <v>8.6999999999999993</v>
      </c>
      <c r="E165" s="60">
        <v>10.24</v>
      </c>
      <c r="F165" s="31">
        <f t="shared" si="3"/>
        <v>1.9569471624265589E-3</v>
      </c>
    </row>
    <row r="166" spans="1:6" x14ac:dyDescent="0.2">
      <c r="A166" s="32">
        <v>40948</v>
      </c>
      <c r="C166" s="59">
        <v>12.5</v>
      </c>
      <c r="D166" s="2">
        <v>8.6999999999999993</v>
      </c>
      <c r="E166" s="60">
        <v>10.24</v>
      </c>
      <c r="F166" s="31">
        <f t="shared" si="3"/>
        <v>0</v>
      </c>
    </row>
    <row r="167" spans="1:6" x14ac:dyDescent="0.2">
      <c r="A167" s="32">
        <v>40949</v>
      </c>
      <c r="C167" s="59">
        <v>12.5</v>
      </c>
      <c r="D167" s="2">
        <v>8.6999999999999993</v>
      </c>
      <c r="E167" s="60">
        <v>10.23</v>
      </c>
      <c r="F167" s="31">
        <f t="shared" si="3"/>
        <v>-9.765625E-4</v>
      </c>
    </row>
    <row r="168" spans="1:6" x14ac:dyDescent="0.2">
      <c r="A168" s="32">
        <v>40952</v>
      </c>
      <c r="C168" s="59">
        <v>12.2</v>
      </c>
      <c r="D168" s="2">
        <v>8.6999999999999993</v>
      </c>
      <c r="E168" s="60">
        <v>10.220000000000001</v>
      </c>
      <c r="F168" s="31">
        <f t="shared" si="3"/>
        <v>-9.7751710654936375E-4</v>
      </c>
    </row>
    <row r="169" spans="1:6" x14ac:dyDescent="0.2">
      <c r="A169" s="32">
        <v>40953</v>
      </c>
      <c r="C169" s="59">
        <v>12.2</v>
      </c>
      <c r="D169" s="2">
        <v>8.6999999999999993</v>
      </c>
      <c r="E169" s="60">
        <v>10.210000000000001</v>
      </c>
      <c r="F169" s="31">
        <f>E169/E168-1</f>
        <v>-9.7847358121327943E-4</v>
      </c>
    </row>
    <row r="170" spans="1:6" x14ac:dyDescent="0.2">
      <c r="A170" s="32">
        <v>40954</v>
      </c>
      <c r="C170" s="59">
        <v>12.2</v>
      </c>
      <c r="D170" s="2">
        <v>8.6999999999999993</v>
      </c>
      <c r="E170" s="60">
        <v>10.220000000000001</v>
      </c>
      <c r="F170" s="31">
        <f>E170/E169-1</f>
        <v>9.7943192948091173E-4</v>
      </c>
    </row>
    <row r="171" spans="1:6" x14ac:dyDescent="0.2">
      <c r="A171" s="32">
        <v>40955</v>
      </c>
      <c r="C171" s="59">
        <v>12.2</v>
      </c>
      <c r="D171" s="2">
        <v>8.6999999999999993</v>
      </c>
      <c r="E171" s="60">
        <v>10.23</v>
      </c>
      <c r="F171" s="31">
        <f>E171/E170-1</f>
        <v>9.7847358121327943E-4</v>
      </c>
    </row>
    <row r="172" spans="1:6" x14ac:dyDescent="0.2">
      <c r="A172" s="32">
        <v>40956</v>
      </c>
      <c r="C172" s="59">
        <v>12.2</v>
      </c>
      <c r="D172" s="2">
        <v>8.6999999999999993</v>
      </c>
      <c r="E172" s="60">
        <v>10.23</v>
      </c>
      <c r="F172" s="31">
        <f t="shared" ref="F172:F204" si="4">E172/E171-1</f>
        <v>0</v>
      </c>
    </row>
    <row r="173" spans="1:6" x14ac:dyDescent="0.2">
      <c r="A173" s="32">
        <v>40959</v>
      </c>
      <c r="C173" s="59" t="s">
        <v>17</v>
      </c>
      <c r="D173" s="6" t="s">
        <v>17</v>
      </c>
      <c r="E173" s="60" t="s">
        <v>17</v>
      </c>
      <c r="F173" s="31" t="s">
        <v>17</v>
      </c>
    </row>
    <row r="174" spans="1:6" x14ac:dyDescent="0.2">
      <c r="A174" s="32">
        <v>40960</v>
      </c>
      <c r="C174" s="59" t="s">
        <v>17</v>
      </c>
      <c r="D174" s="6" t="s">
        <v>17</v>
      </c>
      <c r="E174" s="60" t="s">
        <v>17</v>
      </c>
      <c r="F174" s="31" t="s">
        <v>17</v>
      </c>
    </row>
    <row r="175" spans="1:6" x14ac:dyDescent="0.2">
      <c r="A175" s="32">
        <v>40961</v>
      </c>
      <c r="C175" s="59">
        <v>12.2</v>
      </c>
      <c r="D175" s="2">
        <v>8.6999999999999993</v>
      </c>
      <c r="E175" s="60">
        <v>10.23</v>
      </c>
      <c r="F175" s="31">
        <v>0</v>
      </c>
    </row>
    <row r="176" spans="1:6" x14ac:dyDescent="0.2">
      <c r="A176" s="32">
        <v>40962</v>
      </c>
      <c r="C176" s="59">
        <v>12.5</v>
      </c>
      <c r="D176" s="2">
        <v>8.6</v>
      </c>
      <c r="E176" s="60">
        <v>10.26</v>
      </c>
      <c r="F176" s="31">
        <f t="shared" si="4"/>
        <v>2.9325513196480912E-3</v>
      </c>
    </row>
    <row r="177" spans="1:6" x14ac:dyDescent="0.2">
      <c r="A177" s="32">
        <v>40963</v>
      </c>
      <c r="C177" s="59">
        <v>12.5</v>
      </c>
      <c r="D177" s="2">
        <v>8.6</v>
      </c>
      <c r="E177" s="60">
        <v>10.26</v>
      </c>
      <c r="F177" s="31">
        <f t="shared" si="4"/>
        <v>0</v>
      </c>
    </row>
    <row r="178" spans="1:6" x14ac:dyDescent="0.2">
      <c r="A178" s="32">
        <v>40966</v>
      </c>
      <c r="C178" s="59">
        <v>12.5</v>
      </c>
      <c r="D178" s="2">
        <v>8.6</v>
      </c>
      <c r="E178" s="60">
        <v>10.27</v>
      </c>
      <c r="F178" s="31">
        <f t="shared" si="4"/>
        <v>9.746588693957392E-4</v>
      </c>
    </row>
    <row r="179" spans="1:6" x14ac:dyDescent="0.2">
      <c r="A179" s="32">
        <v>40967</v>
      </c>
      <c r="C179" s="59">
        <v>12.5</v>
      </c>
      <c r="D179" s="2">
        <v>8.6999999999999993</v>
      </c>
      <c r="E179" s="60">
        <v>10.27</v>
      </c>
      <c r="F179" s="31">
        <f t="shared" si="4"/>
        <v>0</v>
      </c>
    </row>
    <row r="180" spans="1:6" x14ac:dyDescent="0.2">
      <c r="A180" s="32">
        <v>40968</v>
      </c>
      <c r="C180" s="59">
        <v>12.5</v>
      </c>
      <c r="D180" s="2">
        <v>8.6999999999999993</v>
      </c>
      <c r="E180" s="60">
        <v>10.27</v>
      </c>
      <c r="F180" s="31">
        <f t="shared" si="4"/>
        <v>0</v>
      </c>
    </row>
    <row r="181" spans="1:6" x14ac:dyDescent="0.2">
      <c r="A181" s="32">
        <v>40969</v>
      </c>
      <c r="C181" s="59">
        <v>12.5</v>
      </c>
      <c r="D181" s="2">
        <v>8.6</v>
      </c>
      <c r="E181" s="60">
        <v>10.29</v>
      </c>
      <c r="F181" s="31">
        <f t="shared" si="4"/>
        <v>1.9474196689386325E-3</v>
      </c>
    </row>
    <row r="182" spans="1:6" x14ac:dyDescent="0.2">
      <c r="A182" s="32">
        <v>40970</v>
      </c>
      <c r="C182" s="59">
        <v>12.5</v>
      </c>
      <c r="D182" s="2">
        <v>8.6</v>
      </c>
      <c r="E182" s="60">
        <v>10.3</v>
      </c>
      <c r="F182" s="31">
        <f t="shared" si="4"/>
        <v>9.7181729834816544E-4</v>
      </c>
    </row>
    <row r="183" spans="1:6" x14ac:dyDescent="0.2">
      <c r="A183" s="32">
        <v>40973</v>
      </c>
      <c r="C183" s="59">
        <v>12.5</v>
      </c>
      <c r="D183" s="2">
        <v>8.6</v>
      </c>
      <c r="E183" s="60">
        <v>10.3</v>
      </c>
      <c r="F183" s="31">
        <f t="shared" si="4"/>
        <v>0</v>
      </c>
    </row>
    <row r="184" spans="1:6" x14ac:dyDescent="0.2">
      <c r="A184" s="32">
        <v>40974</v>
      </c>
      <c r="C184" s="59">
        <v>12.5</v>
      </c>
      <c r="D184" s="2">
        <v>8.6999999999999993</v>
      </c>
      <c r="E184" s="60">
        <v>10.3</v>
      </c>
      <c r="F184" s="31">
        <f t="shared" si="4"/>
        <v>0</v>
      </c>
    </row>
    <row r="185" spans="1:6" x14ac:dyDescent="0.2">
      <c r="A185" s="32">
        <v>40975</v>
      </c>
      <c r="C185" s="59">
        <v>12.5</v>
      </c>
      <c r="D185" s="2">
        <v>8.6999999999999993</v>
      </c>
      <c r="E185" s="60">
        <v>10.3</v>
      </c>
      <c r="F185" s="31">
        <f t="shared" si="4"/>
        <v>0</v>
      </c>
    </row>
    <row r="186" spans="1:6" x14ac:dyDescent="0.2">
      <c r="A186" s="32">
        <v>40976</v>
      </c>
      <c r="C186" s="59">
        <v>12.5</v>
      </c>
      <c r="D186" s="2">
        <v>8.6</v>
      </c>
      <c r="E186" s="60">
        <v>10.3</v>
      </c>
      <c r="F186" s="31">
        <f t="shared" si="4"/>
        <v>0</v>
      </c>
    </row>
    <row r="187" spans="1:6" x14ac:dyDescent="0.2">
      <c r="A187" s="32">
        <v>40977</v>
      </c>
      <c r="C187" s="59">
        <v>12.5</v>
      </c>
      <c r="D187" s="2">
        <v>8.6</v>
      </c>
      <c r="E187" s="60">
        <v>10.32</v>
      </c>
      <c r="F187" s="31">
        <f t="shared" si="4"/>
        <v>1.9417475728153999E-3</v>
      </c>
    </row>
    <row r="188" spans="1:6" x14ac:dyDescent="0.2">
      <c r="A188" s="32">
        <v>40980</v>
      </c>
      <c r="C188" s="59">
        <v>12.5</v>
      </c>
      <c r="D188" s="2">
        <v>8.6</v>
      </c>
      <c r="E188" s="60">
        <v>10.32</v>
      </c>
      <c r="F188" s="31">
        <f t="shared" si="4"/>
        <v>0</v>
      </c>
    </row>
    <row r="189" spans="1:6" x14ac:dyDescent="0.2">
      <c r="A189" s="32">
        <v>40981</v>
      </c>
      <c r="C189" s="59">
        <v>12.2</v>
      </c>
      <c r="D189" s="2">
        <v>8.9</v>
      </c>
      <c r="E189" s="60">
        <v>10.3</v>
      </c>
      <c r="F189" s="31">
        <f t="shared" si="4"/>
        <v>-1.9379844961240345E-3</v>
      </c>
    </row>
    <row r="190" spans="1:6" x14ac:dyDescent="0.2">
      <c r="A190" s="32">
        <v>40982</v>
      </c>
      <c r="C190" s="59">
        <v>12.2</v>
      </c>
      <c r="D190" s="2">
        <v>8.9</v>
      </c>
      <c r="E190" s="60">
        <v>10.31</v>
      </c>
      <c r="F190" s="31">
        <f t="shared" si="4"/>
        <v>9.7087378640781097E-4</v>
      </c>
    </row>
    <row r="191" spans="1:6" x14ac:dyDescent="0.2">
      <c r="A191" s="32">
        <v>40983</v>
      </c>
      <c r="C191" s="59">
        <v>12.5</v>
      </c>
      <c r="D191" s="2">
        <v>8.6</v>
      </c>
      <c r="E191" s="60">
        <v>10.31</v>
      </c>
      <c r="F191" s="31">
        <f t="shared" si="4"/>
        <v>0</v>
      </c>
    </row>
    <row r="192" spans="1:6" x14ac:dyDescent="0.2">
      <c r="A192" s="32">
        <v>40984</v>
      </c>
      <c r="C192" s="59">
        <v>12.5</v>
      </c>
      <c r="D192" s="2">
        <v>8.6</v>
      </c>
      <c r="E192" s="60">
        <v>10.31</v>
      </c>
      <c r="F192" s="31">
        <f t="shared" si="4"/>
        <v>0</v>
      </c>
    </row>
    <row r="193" spans="1:6" x14ac:dyDescent="0.2">
      <c r="A193" s="32">
        <v>40987</v>
      </c>
      <c r="C193" s="59">
        <v>12.9</v>
      </c>
      <c r="D193" s="2">
        <v>8.5</v>
      </c>
      <c r="E193" s="60">
        <v>10.3</v>
      </c>
      <c r="F193" s="31">
        <f t="shared" si="4"/>
        <v>-9.6993210475260216E-4</v>
      </c>
    </row>
    <row r="194" spans="1:6" x14ac:dyDescent="0.2">
      <c r="A194" s="32">
        <v>40988</v>
      </c>
      <c r="C194" s="59">
        <v>12.9</v>
      </c>
      <c r="D194" s="2">
        <v>8.5</v>
      </c>
      <c r="E194" s="60">
        <v>10.29</v>
      </c>
      <c r="F194" s="31">
        <f t="shared" si="4"/>
        <v>-9.7087378640792199E-4</v>
      </c>
    </row>
    <row r="195" spans="1:6" x14ac:dyDescent="0.2">
      <c r="A195" s="32">
        <v>40989</v>
      </c>
      <c r="C195" s="59">
        <v>12.9</v>
      </c>
      <c r="D195" s="2">
        <v>8.5</v>
      </c>
      <c r="E195" s="60">
        <v>10.29</v>
      </c>
      <c r="F195" s="31">
        <f t="shared" si="4"/>
        <v>0</v>
      </c>
    </row>
    <row r="196" spans="1:6" x14ac:dyDescent="0.2">
      <c r="A196" s="32">
        <v>40990</v>
      </c>
      <c r="C196" s="59">
        <v>12.9</v>
      </c>
      <c r="D196" s="2">
        <v>8.5</v>
      </c>
      <c r="E196" s="60">
        <v>10.29</v>
      </c>
      <c r="F196" s="31">
        <f t="shared" si="4"/>
        <v>0</v>
      </c>
    </row>
    <row r="197" spans="1:6" x14ac:dyDescent="0.2">
      <c r="A197" s="32">
        <v>40991</v>
      </c>
      <c r="C197" s="59">
        <v>12.9</v>
      </c>
      <c r="D197" s="2">
        <v>8.5</v>
      </c>
      <c r="E197" s="60">
        <v>10.29</v>
      </c>
      <c r="F197" s="31">
        <f t="shared" si="4"/>
        <v>0</v>
      </c>
    </row>
    <row r="198" spans="1:6" x14ac:dyDescent="0.2">
      <c r="A198" s="32">
        <v>40994</v>
      </c>
      <c r="C198" s="59">
        <v>12.9</v>
      </c>
      <c r="D198" s="2">
        <v>8.5</v>
      </c>
      <c r="E198" s="60">
        <v>10.29</v>
      </c>
      <c r="F198" s="31">
        <f t="shared" si="4"/>
        <v>0</v>
      </c>
    </row>
    <row r="199" spans="1:6" x14ac:dyDescent="0.2">
      <c r="A199" s="32">
        <v>40995</v>
      </c>
      <c r="C199" s="59">
        <v>12.9</v>
      </c>
      <c r="D199" s="2">
        <v>8.5</v>
      </c>
      <c r="E199" s="60">
        <v>10.29</v>
      </c>
      <c r="F199" s="31">
        <f t="shared" si="4"/>
        <v>0</v>
      </c>
    </row>
    <row r="200" spans="1:6" x14ac:dyDescent="0.2">
      <c r="A200" s="32">
        <v>40996</v>
      </c>
      <c r="C200" s="59">
        <v>12.9</v>
      </c>
      <c r="D200" s="2">
        <v>8.5</v>
      </c>
      <c r="E200" s="60">
        <v>10.29</v>
      </c>
      <c r="F200" s="31">
        <f t="shared" si="4"/>
        <v>0</v>
      </c>
    </row>
    <row r="201" spans="1:6" x14ac:dyDescent="0.2">
      <c r="A201" s="32">
        <v>40997</v>
      </c>
      <c r="C201" s="59">
        <v>12.9</v>
      </c>
      <c r="D201" s="2">
        <v>8.5</v>
      </c>
      <c r="E201" s="60">
        <v>10.29</v>
      </c>
      <c r="F201" s="31">
        <f t="shared" si="4"/>
        <v>0</v>
      </c>
    </row>
    <row r="202" spans="1:6" x14ac:dyDescent="0.2">
      <c r="A202" s="32">
        <v>40998</v>
      </c>
      <c r="C202" s="59">
        <v>12.9</v>
      </c>
      <c r="D202" s="2">
        <v>8.5</v>
      </c>
      <c r="E202" s="60">
        <v>10.29</v>
      </c>
      <c r="F202" s="31">
        <f t="shared" si="4"/>
        <v>0</v>
      </c>
    </row>
    <row r="203" spans="1:6" x14ac:dyDescent="0.2">
      <c r="A203" s="32">
        <v>41001</v>
      </c>
      <c r="C203" s="59">
        <v>12.5</v>
      </c>
      <c r="D203" s="2">
        <v>8.6</v>
      </c>
      <c r="E203" s="60">
        <v>10.3</v>
      </c>
      <c r="F203" s="31">
        <f t="shared" si="4"/>
        <v>9.7181729834816544E-4</v>
      </c>
    </row>
    <row r="204" spans="1:6" x14ac:dyDescent="0.2">
      <c r="A204" s="32">
        <v>41002</v>
      </c>
      <c r="C204" s="59">
        <v>12.9</v>
      </c>
      <c r="D204" s="2">
        <v>8.5</v>
      </c>
      <c r="E204" s="60">
        <v>10.29</v>
      </c>
      <c r="F204" s="31">
        <f t="shared" si="4"/>
        <v>-9.7087378640792199E-4</v>
      </c>
    </row>
    <row r="205" spans="1:6" x14ac:dyDescent="0.2">
      <c r="A205" s="32">
        <v>41003</v>
      </c>
      <c r="C205" s="59">
        <v>12.9</v>
      </c>
      <c r="D205" s="2">
        <v>8.6</v>
      </c>
      <c r="E205" s="60">
        <v>10.29</v>
      </c>
      <c r="F205" s="31">
        <f>E205/E204-1</f>
        <v>0</v>
      </c>
    </row>
    <row r="206" spans="1:6" x14ac:dyDescent="0.2">
      <c r="A206" s="32">
        <v>41004</v>
      </c>
      <c r="C206" s="59">
        <v>12.9</v>
      </c>
      <c r="D206" s="2">
        <v>8.6</v>
      </c>
      <c r="E206" s="60">
        <v>10.29</v>
      </c>
      <c r="F206" s="31">
        <f>E206/E205-1</f>
        <v>0</v>
      </c>
    </row>
    <row r="207" spans="1:6" x14ac:dyDescent="0.2">
      <c r="A207" s="32">
        <v>41005</v>
      </c>
      <c r="C207" s="59" t="s">
        <v>17</v>
      </c>
      <c r="D207" s="2" t="s">
        <v>17</v>
      </c>
      <c r="E207" s="60" t="s">
        <v>17</v>
      </c>
      <c r="F207" s="31" t="s">
        <v>17</v>
      </c>
    </row>
    <row r="208" spans="1:6" x14ac:dyDescent="0.2">
      <c r="A208" s="32">
        <v>41008</v>
      </c>
      <c r="C208" s="59">
        <v>12.2</v>
      </c>
      <c r="D208" s="2">
        <v>8.6999999999999993</v>
      </c>
      <c r="E208" s="60">
        <v>10.3</v>
      </c>
      <c r="F208" s="31">
        <f>E208/E206-1</f>
        <v>9.7181729834816544E-4</v>
      </c>
    </row>
    <row r="209" spans="1:6" x14ac:dyDescent="0.2">
      <c r="A209" s="32">
        <v>41009</v>
      </c>
      <c r="C209" s="59">
        <v>12.9</v>
      </c>
      <c r="D209" s="2">
        <v>8.6</v>
      </c>
      <c r="E209" s="60">
        <v>10.31</v>
      </c>
      <c r="F209" s="31">
        <f t="shared" ref="F209:F270" si="5">E209/E208-1</f>
        <v>9.7087378640781097E-4</v>
      </c>
    </row>
    <row r="210" spans="1:6" x14ac:dyDescent="0.2">
      <c r="A210" s="32">
        <v>41010</v>
      </c>
      <c r="C210" s="59">
        <v>12.9</v>
      </c>
      <c r="D210" s="2">
        <v>8.6</v>
      </c>
      <c r="E210" s="60">
        <v>10.31</v>
      </c>
      <c r="F210" s="31">
        <f t="shared" si="5"/>
        <v>0</v>
      </c>
    </row>
    <row r="211" spans="1:6" x14ac:dyDescent="0.2">
      <c r="A211" s="32">
        <v>41011</v>
      </c>
      <c r="C211" s="59">
        <v>12.5</v>
      </c>
      <c r="D211" s="2">
        <v>8.6</v>
      </c>
      <c r="E211" s="60">
        <v>10.3</v>
      </c>
      <c r="F211" s="31">
        <f t="shared" si="5"/>
        <v>-9.6993210475260216E-4</v>
      </c>
    </row>
    <row r="212" spans="1:6" x14ac:dyDescent="0.2">
      <c r="A212" s="32">
        <v>41012</v>
      </c>
      <c r="C212" s="59">
        <v>12.9</v>
      </c>
      <c r="D212" s="2">
        <v>8.6</v>
      </c>
      <c r="E212" s="60">
        <v>10.31</v>
      </c>
      <c r="F212" s="31">
        <f t="shared" si="5"/>
        <v>9.7087378640781097E-4</v>
      </c>
    </row>
    <row r="213" spans="1:6" x14ac:dyDescent="0.2">
      <c r="A213" s="32">
        <v>41015</v>
      </c>
      <c r="C213" s="59">
        <v>12.5</v>
      </c>
      <c r="D213" s="2">
        <v>8.6</v>
      </c>
      <c r="E213" s="60">
        <v>10.29</v>
      </c>
      <c r="F213" s="31">
        <f t="shared" si="5"/>
        <v>-1.9398642095054264E-3</v>
      </c>
    </row>
    <row r="214" spans="1:6" x14ac:dyDescent="0.2">
      <c r="A214" s="32">
        <v>41016</v>
      </c>
      <c r="C214" s="59">
        <v>12.5</v>
      </c>
      <c r="D214" s="2">
        <v>8.6</v>
      </c>
      <c r="E214" s="60">
        <v>10.29</v>
      </c>
      <c r="F214" s="31">
        <f t="shared" si="5"/>
        <v>0</v>
      </c>
    </row>
    <row r="215" spans="1:6" x14ac:dyDescent="0.2">
      <c r="A215" s="32">
        <v>41017</v>
      </c>
      <c r="C215" s="59">
        <v>12.5</v>
      </c>
      <c r="D215" s="2">
        <v>8.6</v>
      </c>
      <c r="E215" s="60">
        <v>10.29</v>
      </c>
      <c r="F215" s="31">
        <f t="shared" si="5"/>
        <v>0</v>
      </c>
    </row>
    <row r="216" spans="1:6" x14ac:dyDescent="0.2">
      <c r="A216" s="32">
        <v>41018</v>
      </c>
      <c r="C216" s="59">
        <v>12.5</v>
      </c>
      <c r="D216" s="2">
        <v>8.6</v>
      </c>
      <c r="E216" s="60">
        <v>10.29</v>
      </c>
      <c r="F216" s="31">
        <f t="shared" si="5"/>
        <v>0</v>
      </c>
    </row>
    <row r="217" spans="1:6" x14ac:dyDescent="0.2">
      <c r="A217" s="32">
        <v>41019</v>
      </c>
      <c r="C217" s="59">
        <v>12.5</v>
      </c>
      <c r="D217" s="2">
        <v>8.6</v>
      </c>
      <c r="E217" s="60">
        <v>10.29</v>
      </c>
      <c r="F217" s="31">
        <f t="shared" si="5"/>
        <v>0</v>
      </c>
    </row>
    <row r="218" spans="1:6" x14ac:dyDescent="0.2">
      <c r="A218" s="32">
        <v>41022</v>
      </c>
      <c r="C218" s="59">
        <v>12.5</v>
      </c>
      <c r="D218" s="2">
        <v>8.3000000000000007</v>
      </c>
      <c r="E218" s="60">
        <v>10.29</v>
      </c>
      <c r="F218" s="31">
        <f t="shared" si="5"/>
        <v>0</v>
      </c>
    </row>
    <row r="219" spans="1:6" x14ac:dyDescent="0.2">
      <c r="A219" s="32">
        <v>41023</v>
      </c>
      <c r="C219" s="59">
        <v>12.5</v>
      </c>
      <c r="D219" s="2">
        <v>8.5</v>
      </c>
      <c r="E219" s="60">
        <v>10.3</v>
      </c>
      <c r="F219" s="31">
        <f t="shared" si="5"/>
        <v>9.7181729834816544E-4</v>
      </c>
    </row>
    <row r="220" spans="1:6" x14ac:dyDescent="0.2">
      <c r="A220" s="32">
        <v>41024</v>
      </c>
      <c r="C220" s="59">
        <v>12.9</v>
      </c>
      <c r="D220" s="2">
        <v>8.6</v>
      </c>
      <c r="E220" s="60">
        <v>10.3</v>
      </c>
      <c r="F220" s="31">
        <f t="shared" si="5"/>
        <v>0</v>
      </c>
    </row>
    <row r="221" spans="1:6" x14ac:dyDescent="0.2">
      <c r="A221" s="32">
        <v>41025</v>
      </c>
      <c r="C221" s="59">
        <v>12.9</v>
      </c>
      <c r="D221" s="2">
        <v>8.6</v>
      </c>
      <c r="E221" s="60">
        <v>10.306699999999999</v>
      </c>
      <c r="F221" s="31">
        <f t="shared" si="5"/>
        <v>6.5048543689316674E-4</v>
      </c>
    </row>
    <row r="222" spans="1:6" x14ac:dyDescent="0.2">
      <c r="A222" s="32">
        <v>41026</v>
      </c>
      <c r="C222" s="59">
        <v>12.9</v>
      </c>
      <c r="D222" s="2">
        <v>8.6</v>
      </c>
      <c r="E222" s="60">
        <v>10.303599999999999</v>
      </c>
      <c r="F222" s="31">
        <f t="shared" si="5"/>
        <v>-3.007752238834982E-4</v>
      </c>
    </row>
    <row r="223" spans="1:6" x14ac:dyDescent="0.2">
      <c r="A223" s="32">
        <v>41029</v>
      </c>
      <c r="C223" s="59">
        <v>12.9</v>
      </c>
      <c r="D223" s="2">
        <v>8.6</v>
      </c>
      <c r="E223" s="60">
        <v>10.303599999999999</v>
      </c>
      <c r="F223" s="31">
        <f t="shared" si="5"/>
        <v>0</v>
      </c>
    </row>
    <row r="224" spans="1:6" x14ac:dyDescent="0.2">
      <c r="A224" s="32">
        <v>41031</v>
      </c>
      <c r="C224" s="59">
        <v>12.9</v>
      </c>
      <c r="D224" s="2">
        <v>8.6</v>
      </c>
      <c r="E224" s="60">
        <v>10.2964</v>
      </c>
      <c r="F224" s="31">
        <f t="shared" si="5"/>
        <v>-6.9878489071772965E-4</v>
      </c>
    </row>
    <row r="225" spans="1:6" x14ac:dyDescent="0.2">
      <c r="A225" s="32">
        <v>41032</v>
      </c>
      <c r="C225" s="59">
        <v>12.9</v>
      </c>
      <c r="D225" s="2">
        <v>8.6</v>
      </c>
      <c r="E225" s="60">
        <v>10.3</v>
      </c>
      <c r="F225" s="31">
        <f t="shared" si="5"/>
        <v>3.4963676624855111E-4</v>
      </c>
    </row>
    <row r="226" spans="1:6" x14ac:dyDescent="0.2">
      <c r="A226" s="32">
        <v>41033</v>
      </c>
      <c r="C226" s="59">
        <v>12.9</v>
      </c>
      <c r="D226" s="2">
        <v>8.6</v>
      </c>
      <c r="E226" s="60">
        <v>10.3</v>
      </c>
      <c r="F226" s="31">
        <f t="shared" si="5"/>
        <v>0</v>
      </c>
    </row>
    <row r="227" spans="1:6" x14ac:dyDescent="0.2">
      <c r="A227" s="32">
        <v>41036</v>
      </c>
      <c r="C227" s="59">
        <v>12.5</v>
      </c>
      <c r="D227" s="2">
        <v>8.6</v>
      </c>
      <c r="E227" s="60">
        <v>10.2875</v>
      </c>
      <c r="F227" s="31">
        <f t="shared" si="5"/>
        <v>-1.2135922330097637E-3</v>
      </c>
    </row>
    <row r="228" spans="1:6" x14ac:dyDescent="0.2">
      <c r="A228" s="32">
        <v>41037</v>
      </c>
      <c r="C228" s="59">
        <v>12.5</v>
      </c>
      <c r="D228" s="2">
        <v>8.6</v>
      </c>
      <c r="E228" s="60">
        <v>10.293900000000001</v>
      </c>
      <c r="F228" s="31">
        <f t="shared" si="5"/>
        <v>6.2211421628211028E-4</v>
      </c>
    </row>
    <row r="229" spans="1:6" x14ac:dyDescent="0.2">
      <c r="A229" s="32">
        <v>41038</v>
      </c>
      <c r="C229" s="59">
        <v>12.5</v>
      </c>
      <c r="D229" s="2">
        <v>8.5</v>
      </c>
      <c r="E229" s="60">
        <v>10.293900000000001</v>
      </c>
      <c r="F229" s="31">
        <f t="shared" si="5"/>
        <v>0</v>
      </c>
    </row>
    <row r="230" spans="1:6" x14ac:dyDescent="0.2">
      <c r="A230" s="32">
        <v>41039</v>
      </c>
      <c r="C230" s="59">
        <v>12.5</v>
      </c>
      <c r="D230" s="2">
        <v>8.5</v>
      </c>
      <c r="E230" s="60">
        <v>10.293799999999999</v>
      </c>
      <c r="F230" s="31">
        <f t="shared" si="5"/>
        <v>-9.7144911065383255E-6</v>
      </c>
    </row>
    <row r="231" spans="1:6" x14ac:dyDescent="0.2">
      <c r="A231" s="32">
        <v>41040</v>
      </c>
      <c r="C231" s="59">
        <v>12.5</v>
      </c>
      <c r="D231" s="2">
        <v>8.5</v>
      </c>
      <c r="E231" s="60">
        <v>10.2875</v>
      </c>
      <c r="F231" s="31">
        <f t="shared" si="5"/>
        <v>-6.1201888515416414E-4</v>
      </c>
    </row>
    <row r="232" spans="1:6" x14ac:dyDescent="0.2">
      <c r="A232" s="32">
        <v>41043</v>
      </c>
      <c r="C232" s="59">
        <v>12.9</v>
      </c>
      <c r="D232" s="2">
        <v>8.5</v>
      </c>
      <c r="E232" s="60">
        <v>10.2813</v>
      </c>
      <c r="F232" s="31">
        <f t="shared" si="5"/>
        <v>-6.0267314702311392E-4</v>
      </c>
    </row>
    <row r="233" spans="1:6" x14ac:dyDescent="0.2">
      <c r="A233" s="32">
        <v>41044</v>
      </c>
      <c r="C233" s="59">
        <v>12.9</v>
      </c>
      <c r="D233" s="2">
        <v>8.5</v>
      </c>
      <c r="E233" s="60">
        <v>10.293799999999999</v>
      </c>
      <c r="F233" s="31">
        <f t="shared" si="5"/>
        <v>1.2157995584214376E-3</v>
      </c>
    </row>
    <row r="234" spans="1:6" x14ac:dyDescent="0.2">
      <c r="A234" s="32">
        <v>41045</v>
      </c>
      <c r="C234" s="59">
        <v>12.9</v>
      </c>
      <c r="D234" s="2">
        <v>8.5</v>
      </c>
      <c r="E234" s="60">
        <v>10.3</v>
      </c>
      <c r="F234" s="31">
        <f t="shared" si="5"/>
        <v>6.0230429967567112E-4</v>
      </c>
    </row>
    <row r="235" spans="1:6" x14ac:dyDescent="0.2">
      <c r="A235" s="32">
        <v>41046</v>
      </c>
      <c r="C235" s="59">
        <v>12.9</v>
      </c>
      <c r="D235" s="2">
        <v>8.5</v>
      </c>
      <c r="E235" s="60">
        <v>10.3</v>
      </c>
      <c r="F235" s="31">
        <f t="shared" si="5"/>
        <v>0</v>
      </c>
    </row>
    <row r="236" spans="1:6" x14ac:dyDescent="0.2">
      <c r="A236" s="32">
        <v>41047</v>
      </c>
      <c r="C236" s="59">
        <v>12.9</v>
      </c>
      <c r="D236" s="2">
        <v>8.8000000000000007</v>
      </c>
      <c r="E236" s="60">
        <v>10.32</v>
      </c>
      <c r="F236" s="31">
        <f t="shared" si="5"/>
        <v>1.9417475728153999E-3</v>
      </c>
    </row>
    <row r="237" spans="1:6" x14ac:dyDescent="0.2">
      <c r="A237" s="32">
        <v>41050</v>
      </c>
      <c r="C237" s="59">
        <v>12.9</v>
      </c>
      <c r="D237" s="2">
        <v>8.8000000000000007</v>
      </c>
      <c r="E237" s="60">
        <v>10.32</v>
      </c>
      <c r="F237" s="31">
        <f t="shared" si="5"/>
        <v>0</v>
      </c>
    </row>
    <row r="238" spans="1:6" x14ac:dyDescent="0.2">
      <c r="A238" s="32">
        <v>41051</v>
      </c>
      <c r="C238" s="59">
        <v>12.9</v>
      </c>
      <c r="D238" s="2">
        <v>8.8000000000000007</v>
      </c>
      <c r="E238" s="60">
        <v>10.3233</v>
      </c>
      <c r="F238" s="31">
        <f t="shared" si="5"/>
        <v>3.1976744186046346E-4</v>
      </c>
    </row>
    <row r="239" spans="1:6" x14ac:dyDescent="0.2">
      <c r="A239" s="32">
        <v>41052</v>
      </c>
      <c r="C239" s="59">
        <v>12.9</v>
      </c>
      <c r="D239" s="2">
        <v>8.8000000000000007</v>
      </c>
      <c r="E239" s="60">
        <v>10.33</v>
      </c>
      <c r="F239" s="31">
        <f t="shared" si="5"/>
        <v>6.4901727160893152E-4</v>
      </c>
    </row>
    <row r="240" spans="1:6" x14ac:dyDescent="0.2">
      <c r="A240" s="32">
        <v>41053</v>
      </c>
      <c r="C240" s="59">
        <v>12.9</v>
      </c>
      <c r="D240" s="2">
        <v>8.8000000000000007</v>
      </c>
      <c r="E240" s="60">
        <v>10.33</v>
      </c>
      <c r="F240" s="31">
        <f t="shared" si="5"/>
        <v>0</v>
      </c>
    </row>
    <row r="241" spans="1:6" x14ac:dyDescent="0.2">
      <c r="A241" s="32">
        <v>41054</v>
      </c>
      <c r="C241" s="59">
        <v>12.9</v>
      </c>
      <c r="D241" s="2">
        <v>8.8000000000000007</v>
      </c>
      <c r="E241" s="60">
        <v>10.3286</v>
      </c>
      <c r="F241" s="31">
        <f t="shared" si="5"/>
        <v>-1.3552758954504807E-4</v>
      </c>
    </row>
    <row r="242" spans="1:6" x14ac:dyDescent="0.2">
      <c r="A242" s="32">
        <v>41057</v>
      </c>
      <c r="C242" s="59">
        <v>12.9</v>
      </c>
      <c r="D242" s="2">
        <v>9</v>
      </c>
      <c r="E242" s="60">
        <v>10.333299999999999</v>
      </c>
      <c r="F242" s="31">
        <f t="shared" si="5"/>
        <v>4.5504715063016121E-4</v>
      </c>
    </row>
    <row r="243" spans="1:6" x14ac:dyDescent="0.2">
      <c r="A243" s="32">
        <v>41058</v>
      </c>
      <c r="C243" s="59">
        <v>12.9</v>
      </c>
      <c r="D243" s="2">
        <v>9</v>
      </c>
      <c r="E243" s="60">
        <v>10.33</v>
      </c>
      <c r="F243" s="31">
        <f t="shared" si="5"/>
        <v>-3.1935586888987011E-4</v>
      </c>
    </row>
    <row r="244" spans="1:6" x14ac:dyDescent="0.2">
      <c r="A244" s="32">
        <v>41059</v>
      </c>
      <c r="C244" s="59">
        <v>12.9</v>
      </c>
      <c r="D244" s="2">
        <v>9</v>
      </c>
      <c r="E244" s="42">
        <v>10.3346</v>
      </c>
      <c r="F244" s="31">
        <f t="shared" si="5"/>
        <v>4.453049370765072E-4</v>
      </c>
    </row>
    <row r="245" spans="1:6" x14ac:dyDescent="0.2">
      <c r="A245" s="32">
        <v>41060</v>
      </c>
      <c r="C245" s="59">
        <v>12.9</v>
      </c>
      <c r="D245" s="2">
        <v>9</v>
      </c>
      <c r="E245" s="42">
        <v>10.3346</v>
      </c>
      <c r="F245" s="31">
        <f t="shared" si="5"/>
        <v>0</v>
      </c>
    </row>
    <row r="246" spans="1:6" x14ac:dyDescent="0.2">
      <c r="A246" s="32">
        <v>41061</v>
      </c>
      <c r="C246" s="59">
        <v>12.9</v>
      </c>
      <c r="D246" s="2">
        <v>9</v>
      </c>
      <c r="E246" s="42">
        <v>10.3346</v>
      </c>
      <c r="F246" s="31">
        <f t="shared" si="5"/>
        <v>0</v>
      </c>
    </row>
    <row r="247" spans="1:6" x14ac:dyDescent="0.2">
      <c r="A247" s="32">
        <v>41064</v>
      </c>
      <c r="C247" s="59">
        <v>12.9</v>
      </c>
      <c r="D247" s="2">
        <v>9</v>
      </c>
      <c r="E247" s="42">
        <v>10.3423</v>
      </c>
      <c r="F247" s="31">
        <f t="shared" si="5"/>
        <v>7.4506995916623353E-4</v>
      </c>
    </row>
    <row r="248" spans="1:6" x14ac:dyDescent="0.2">
      <c r="A248" s="32">
        <v>41065</v>
      </c>
      <c r="C248" s="59">
        <v>12.9</v>
      </c>
      <c r="D248" s="2">
        <v>8.9</v>
      </c>
      <c r="E248" s="42">
        <v>10.346399999999999</v>
      </c>
      <c r="F248" s="31">
        <f t="shared" si="5"/>
        <v>3.9643019444413063E-4</v>
      </c>
    </row>
    <row r="249" spans="1:6" x14ac:dyDescent="0.2">
      <c r="A249" s="32">
        <v>41066</v>
      </c>
      <c r="C249" s="59">
        <v>12.9</v>
      </c>
      <c r="D249" s="2">
        <v>8.9</v>
      </c>
      <c r="E249" s="42">
        <v>10.346399999999999</v>
      </c>
      <c r="F249" s="31">
        <f t="shared" si="5"/>
        <v>0</v>
      </c>
    </row>
    <row r="250" spans="1:6" x14ac:dyDescent="0.2">
      <c r="A250" s="32">
        <v>41068</v>
      </c>
      <c r="C250" s="59">
        <v>12.9</v>
      </c>
      <c r="D250" s="2">
        <v>8.9</v>
      </c>
      <c r="E250" s="42">
        <v>10.3538</v>
      </c>
      <c r="F250" s="31">
        <f t="shared" si="5"/>
        <v>7.1522461919126812E-4</v>
      </c>
    </row>
    <row r="251" spans="1:6" x14ac:dyDescent="0.2">
      <c r="A251" s="32">
        <v>41071</v>
      </c>
      <c r="C251" s="59">
        <v>12.9</v>
      </c>
      <c r="D251" s="2">
        <v>8.9</v>
      </c>
      <c r="E251" s="42">
        <v>10.3538</v>
      </c>
      <c r="F251" s="31">
        <f t="shared" si="5"/>
        <v>0</v>
      </c>
    </row>
    <row r="252" spans="1:6" x14ac:dyDescent="0.2">
      <c r="A252" s="32">
        <v>41072</v>
      </c>
      <c r="C252" s="59">
        <v>12.9</v>
      </c>
      <c r="D252" s="2">
        <v>8.4</v>
      </c>
      <c r="E252" s="42">
        <v>10.357699999999999</v>
      </c>
      <c r="F252" s="31">
        <f t="shared" si="5"/>
        <v>3.7667329869228716E-4</v>
      </c>
    </row>
    <row r="253" spans="1:6" x14ac:dyDescent="0.2">
      <c r="A253" s="32">
        <v>41073</v>
      </c>
      <c r="C253" s="59">
        <v>12.9</v>
      </c>
      <c r="D253" s="2">
        <v>8.4</v>
      </c>
      <c r="E253" s="42">
        <v>10.365399999999999</v>
      </c>
      <c r="F253" s="31">
        <f t="shared" si="5"/>
        <v>7.4340828562324823E-4</v>
      </c>
    </row>
    <row r="254" spans="1:6" x14ac:dyDescent="0.2">
      <c r="A254" s="32">
        <v>41074</v>
      </c>
      <c r="C254" s="59">
        <v>12.9</v>
      </c>
      <c r="D254" s="2">
        <v>8.4</v>
      </c>
      <c r="E254" s="42">
        <v>10.365399999999999</v>
      </c>
      <c r="F254" s="31">
        <f t="shared" si="5"/>
        <v>0</v>
      </c>
    </row>
    <row r="255" spans="1:6" x14ac:dyDescent="0.2">
      <c r="A255" s="32">
        <v>41075</v>
      </c>
      <c r="C255" s="59">
        <v>12.9</v>
      </c>
      <c r="D255" s="2">
        <v>9</v>
      </c>
      <c r="E255" s="42">
        <v>10.375</v>
      </c>
      <c r="F255" s="31">
        <f t="shared" si="5"/>
        <v>9.2615818009922357E-4</v>
      </c>
    </row>
    <row r="256" spans="1:6" x14ac:dyDescent="0.2">
      <c r="A256" s="32">
        <v>41078</v>
      </c>
      <c r="C256" s="59">
        <v>12.9</v>
      </c>
      <c r="D256" s="2">
        <v>9</v>
      </c>
      <c r="E256" s="42">
        <v>10.379200000000001</v>
      </c>
      <c r="F256" s="31">
        <f t="shared" si="5"/>
        <v>4.0481927710844801E-4</v>
      </c>
    </row>
    <row r="257" spans="1:6" x14ac:dyDescent="0.2">
      <c r="A257" s="32">
        <v>41079</v>
      </c>
      <c r="C257" s="59">
        <v>12.9</v>
      </c>
      <c r="D257" s="2">
        <v>9</v>
      </c>
      <c r="E257" s="42">
        <v>10.380800000000001</v>
      </c>
      <c r="F257" s="31">
        <f t="shared" si="5"/>
        <v>1.5415446277167177E-4</v>
      </c>
    </row>
    <row r="258" spans="1:6" x14ac:dyDescent="0.2">
      <c r="A258" s="32">
        <v>41080</v>
      </c>
      <c r="C258" s="59">
        <v>12.9</v>
      </c>
      <c r="D258" s="2">
        <v>9</v>
      </c>
      <c r="E258" s="42">
        <v>10.380800000000001</v>
      </c>
      <c r="F258" s="31">
        <f t="shared" si="5"/>
        <v>0</v>
      </c>
    </row>
    <row r="259" spans="1:6" x14ac:dyDescent="0.2">
      <c r="A259" s="32">
        <v>41081</v>
      </c>
      <c r="C259" s="59">
        <v>12.5</v>
      </c>
      <c r="D259" s="2">
        <v>9</v>
      </c>
      <c r="E259" s="42">
        <v>10.3786</v>
      </c>
      <c r="F259" s="31">
        <f t="shared" si="5"/>
        <v>-2.1192971639949487E-4</v>
      </c>
    </row>
    <row r="260" spans="1:6" x14ac:dyDescent="0.2">
      <c r="A260" s="32">
        <v>41082</v>
      </c>
      <c r="C260" s="59">
        <v>12.5</v>
      </c>
      <c r="D260" s="2">
        <v>9</v>
      </c>
      <c r="E260" s="42">
        <v>10.3786</v>
      </c>
      <c r="F260" s="31">
        <f t="shared" si="5"/>
        <v>0</v>
      </c>
    </row>
    <row r="261" spans="1:6" x14ac:dyDescent="0.2">
      <c r="A261" s="32">
        <v>41085</v>
      </c>
      <c r="C261" s="59">
        <v>12.9</v>
      </c>
      <c r="D261" s="2">
        <v>9</v>
      </c>
      <c r="E261" s="42">
        <v>10.392300000000001</v>
      </c>
      <c r="F261" s="31">
        <f t="shared" si="5"/>
        <v>1.3200238953230414E-3</v>
      </c>
    </row>
    <row r="262" spans="1:6" x14ac:dyDescent="0.2">
      <c r="A262" s="32">
        <v>41086</v>
      </c>
      <c r="C262" s="59">
        <v>13.5</v>
      </c>
      <c r="D262" s="2">
        <v>9</v>
      </c>
      <c r="E262" s="42">
        <v>10.4071</v>
      </c>
      <c r="F262" s="31">
        <f t="shared" si="5"/>
        <v>1.4241313280023427E-3</v>
      </c>
    </row>
    <row r="263" spans="1:6" x14ac:dyDescent="0.2">
      <c r="A263" s="32">
        <v>41087</v>
      </c>
      <c r="C263" s="59">
        <v>13.5</v>
      </c>
      <c r="D263" s="2">
        <v>9</v>
      </c>
      <c r="E263" s="42">
        <v>10.4077</v>
      </c>
      <c r="F263" s="31">
        <f t="shared" si="5"/>
        <v>5.7652948467934451E-5</v>
      </c>
    </row>
    <row r="264" spans="1:6" x14ac:dyDescent="0.2">
      <c r="A264" s="32">
        <v>41088</v>
      </c>
      <c r="C264" s="59">
        <v>13.5</v>
      </c>
      <c r="D264" s="2">
        <v>9</v>
      </c>
      <c r="E264" s="42">
        <v>10.4192</v>
      </c>
      <c r="F264" s="31">
        <f t="shared" si="5"/>
        <v>1.1049511419429781E-3</v>
      </c>
    </row>
    <row r="265" spans="1:6" x14ac:dyDescent="0.2">
      <c r="A265" s="32">
        <v>41089</v>
      </c>
      <c r="C265" s="59">
        <v>13.5</v>
      </c>
      <c r="D265" s="2">
        <v>9</v>
      </c>
      <c r="E265" s="42">
        <v>10.4192</v>
      </c>
      <c r="F265" s="31">
        <f t="shared" si="5"/>
        <v>0</v>
      </c>
    </row>
    <row r="266" spans="1:6" x14ac:dyDescent="0.2">
      <c r="A266" s="32">
        <v>41092</v>
      </c>
      <c r="C266" s="59">
        <v>12.9</v>
      </c>
      <c r="D266" s="2">
        <v>9.1999999999999993</v>
      </c>
      <c r="E266" s="42">
        <v>10.438499999999999</v>
      </c>
      <c r="F266" s="31">
        <f t="shared" si="5"/>
        <v>1.8523495085993602E-3</v>
      </c>
    </row>
    <row r="267" spans="1:6" x14ac:dyDescent="0.2">
      <c r="A267" s="32">
        <v>41093</v>
      </c>
      <c r="C267" s="59">
        <v>13.5</v>
      </c>
      <c r="D267" s="2">
        <v>8.8000000000000007</v>
      </c>
      <c r="E267" s="42">
        <v>10.45</v>
      </c>
      <c r="F267" s="31">
        <f t="shared" si="5"/>
        <v>1.1016908559657868E-3</v>
      </c>
    </row>
    <row r="268" spans="1:6" x14ac:dyDescent="0.2">
      <c r="A268" s="32">
        <v>41094</v>
      </c>
      <c r="C268" s="59">
        <v>13.5</v>
      </c>
      <c r="D268" s="2">
        <v>8.8000000000000007</v>
      </c>
      <c r="E268" s="42">
        <v>10.45</v>
      </c>
      <c r="F268" s="31">
        <f t="shared" si="5"/>
        <v>0</v>
      </c>
    </row>
    <row r="269" spans="1:6" x14ac:dyDescent="0.2">
      <c r="A269" s="32">
        <v>41095</v>
      </c>
      <c r="C269" s="59">
        <v>13.5</v>
      </c>
      <c r="D269" s="2">
        <v>8.8000000000000007</v>
      </c>
      <c r="E269" s="42">
        <v>10.457700000000001</v>
      </c>
      <c r="F269" s="31">
        <f t="shared" si="5"/>
        <v>7.3684210526336891E-4</v>
      </c>
    </row>
    <row r="270" spans="1:6" x14ac:dyDescent="0.2">
      <c r="A270" s="32">
        <v>41096</v>
      </c>
      <c r="C270" s="59">
        <v>12.9</v>
      </c>
      <c r="D270" s="2">
        <v>8.8000000000000007</v>
      </c>
      <c r="E270" s="42">
        <v>10.46</v>
      </c>
      <c r="F270" s="31">
        <f t="shared" si="5"/>
        <v>2.1993363741557026E-4</v>
      </c>
    </row>
    <row r="271" spans="1:6" x14ac:dyDescent="0.2">
      <c r="A271" s="32">
        <v>41099</v>
      </c>
      <c r="C271" s="63" t="s">
        <v>17</v>
      </c>
      <c r="D271" t="s">
        <v>17</v>
      </c>
      <c r="E271" s="42" t="s">
        <v>17</v>
      </c>
      <c r="F271" s="31" t="s">
        <v>17</v>
      </c>
    </row>
    <row r="272" spans="1:6" x14ac:dyDescent="0.2">
      <c r="A272" s="32">
        <v>41100</v>
      </c>
      <c r="C272" s="59">
        <v>13.5</v>
      </c>
      <c r="D272" s="2">
        <v>8.8000000000000007</v>
      </c>
      <c r="E272" s="42">
        <v>10.4733</v>
      </c>
      <c r="F272" s="31">
        <f>E272/E270-1</f>
        <v>1.2715105162524054E-3</v>
      </c>
    </row>
    <row r="273" spans="1:6" x14ac:dyDescent="0.2">
      <c r="A273" s="32">
        <v>41101</v>
      </c>
      <c r="C273" s="59">
        <v>13.5</v>
      </c>
      <c r="D273" s="2">
        <v>8.8000000000000007</v>
      </c>
      <c r="E273" s="42">
        <v>10.4733</v>
      </c>
      <c r="F273" s="31">
        <f t="shared" ref="F273:F336" si="6">E273/E272-1</f>
        <v>0</v>
      </c>
    </row>
    <row r="274" spans="1:6" x14ac:dyDescent="0.2">
      <c r="A274" s="32">
        <v>41102</v>
      </c>
      <c r="C274" s="59">
        <v>12.9</v>
      </c>
      <c r="D274" s="2">
        <v>8.8000000000000007</v>
      </c>
      <c r="E274" s="42">
        <v>10.481999999999999</v>
      </c>
      <c r="F274" s="31">
        <f t="shared" si="6"/>
        <v>8.3068373864958467E-4</v>
      </c>
    </row>
    <row r="275" spans="1:6" x14ac:dyDescent="0.2">
      <c r="A275" s="32">
        <v>41103</v>
      </c>
      <c r="C275" s="59">
        <v>13.5</v>
      </c>
      <c r="D275" s="2">
        <v>8.8000000000000007</v>
      </c>
      <c r="E275" s="42">
        <v>10.486700000000001</v>
      </c>
      <c r="F275" s="31">
        <f t="shared" si="6"/>
        <v>4.4838771226873853E-4</v>
      </c>
    </row>
    <row r="276" spans="1:6" x14ac:dyDescent="0.2">
      <c r="A276" s="32">
        <v>41106</v>
      </c>
      <c r="C276" s="59">
        <v>13.5</v>
      </c>
      <c r="D276" s="2">
        <v>8.8000000000000007</v>
      </c>
      <c r="E276" s="42">
        <v>10.4857</v>
      </c>
      <c r="F276" s="31">
        <f t="shared" si="6"/>
        <v>-9.5358883156926311E-5</v>
      </c>
    </row>
    <row r="277" spans="1:6" x14ac:dyDescent="0.2">
      <c r="A277" s="32">
        <v>41107</v>
      </c>
      <c r="C277" s="59">
        <v>13.5</v>
      </c>
      <c r="D277" s="2">
        <v>8.8000000000000007</v>
      </c>
      <c r="E277" s="42">
        <v>10.4933</v>
      </c>
      <c r="F277" s="31">
        <f t="shared" si="6"/>
        <v>7.2479662778834886E-4</v>
      </c>
    </row>
    <row r="278" spans="1:6" x14ac:dyDescent="0.2">
      <c r="A278" s="32">
        <v>41108</v>
      </c>
      <c r="C278" s="59">
        <v>13.5</v>
      </c>
      <c r="D278" s="2">
        <v>8.8000000000000007</v>
      </c>
      <c r="E278" s="42">
        <v>10.5</v>
      </c>
      <c r="F278" s="31">
        <f t="shared" si="6"/>
        <v>6.3850266360443442E-4</v>
      </c>
    </row>
    <row r="279" spans="1:6" x14ac:dyDescent="0.2">
      <c r="A279" s="32">
        <v>41109</v>
      </c>
      <c r="C279" s="59">
        <v>12.9</v>
      </c>
      <c r="D279" s="2">
        <v>8.8000000000000007</v>
      </c>
      <c r="E279" s="42">
        <v>10.4938</v>
      </c>
      <c r="F279" s="31">
        <f t="shared" si="6"/>
        <v>-5.904761904761413E-4</v>
      </c>
    </row>
    <row r="280" spans="1:6" x14ac:dyDescent="0.2">
      <c r="A280" s="32">
        <v>41110</v>
      </c>
      <c r="C280" s="59">
        <v>12.9</v>
      </c>
      <c r="D280" s="2">
        <v>8.8000000000000007</v>
      </c>
      <c r="E280" s="42">
        <v>10.4938</v>
      </c>
      <c r="F280" s="31">
        <f t="shared" si="6"/>
        <v>0</v>
      </c>
    </row>
    <row r="281" spans="1:6" x14ac:dyDescent="0.2">
      <c r="A281" s="32">
        <v>41113</v>
      </c>
      <c r="C281" s="59">
        <v>13.5</v>
      </c>
      <c r="D281" s="2">
        <v>8.8000000000000007</v>
      </c>
      <c r="E281" s="42">
        <v>10.5</v>
      </c>
      <c r="F281" s="31">
        <f t="shared" si="6"/>
        <v>5.9082505860597045E-4</v>
      </c>
    </row>
    <row r="282" spans="1:6" x14ac:dyDescent="0.2">
      <c r="A282" s="32">
        <v>41114</v>
      </c>
      <c r="C282" s="59">
        <v>12.9</v>
      </c>
      <c r="D282" s="2">
        <v>8.8000000000000007</v>
      </c>
      <c r="E282" s="42">
        <v>10.4933</v>
      </c>
      <c r="F282" s="31">
        <f t="shared" si="6"/>
        <v>-6.3809523809532642E-4</v>
      </c>
    </row>
    <row r="283" spans="1:6" x14ac:dyDescent="0.2">
      <c r="A283" s="32">
        <v>41115</v>
      </c>
      <c r="C283" s="59">
        <v>13.5</v>
      </c>
      <c r="D283" s="2">
        <v>8.8000000000000007</v>
      </c>
      <c r="E283" s="42">
        <v>10.487500000000001</v>
      </c>
      <c r="F283" s="31">
        <f t="shared" si="6"/>
        <v>-5.5273364909025346E-4</v>
      </c>
    </row>
    <row r="284" spans="1:6" x14ac:dyDescent="0.2">
      <c r="A284" s="32">
        <v>41116</v>
      </c>
      <c r="C284" s="59">
        <v>13.5</v>
      </c>
      <c r="D284" s="2">
        <v>8.8000000000000007</v>
      </c>
      <c r="E284" s="42">
        <v>10.5</v>
      </c>
      <c r="F284" s="31">
        <f t="shared" si="6"/>
        <v>1.1918951132299238E-3</v>
      </c>
    </row>
    <row r="285" spans="1:6" x14ac:dyDescent="0.2">
      <c r="A285" s="32">
        <v>41117</v>
      </c>
      <c r="C285" s="59">
        <v>13.5</v>
      </c>
      <c r="D285" s="2">
        <v>8.8000000000000007</v>
      </c>
      <c r="E285" s="42">
        <v>10.5</v>
      </c>
      <c r="F285" s="31">
        <f t="shared" si="6"/>
        <v>0</v>
      </c>
    </row>
    <row r="286" spans="1:6" x14ac:dyDescent="0.2">
      <c r="A286" s="32">
        <v>41120</v>
      </c>
      <c r="C286" s="59">
        <v>13.5</v>
      </c>
      <c r="D286" s="2">
        <v>8.8000000000000007</v>
      </c>
      <c r="E286" s="42">
        <v>10.511799999999999</v>
      </c>
      <c r="F286" s="31">
        <f t="shared" si="6"/>
        <v>1.1238095238095269E-3</v>
      </c>
    </row>
    <row r="287" spans="1:6" x14ac:dyDescent="0.2">
      <c r="A287" s="32">
        <v>41121</v>
      </c>
      <c r="C287" s="59">
        <v>13.5</v>
      </c>
      <c r="D287" s="2">
        <v>8.8000000000000007</v>
      </c>
      <c r="E287" s="42">
        <v>10.505800000000001</v>
      </c>
      <c r="F287" s="31">
        <f t="shared" si="6"/>
        <v>-5.7078711543201432E-4</v>
      </c>
    </row>
    <row r="288" spans="1:6" x14ac:dyDescent="0.2">
      <c r="A288" s="32">
        <v>41122</v>
      </c>
      <c r="C288" s="59">
        <v>13.5</v>
      </c>
      <c r="D288" s="2">
        <v>8.8000000000000007</v>
      </c>
      <c r="E288" s="42">
        <v>10.5031</v>
      </c>
      <c r="F288" s="31">
        <f t="shared" si="6"/>
        <v>-2.5700089474389731E-4</v>
      </c>
    </row>
    <row r="289" spans="1:6" x14ac:dyDescent="0.2">
      <c r="A289" s="32">
        <v>41123</v>
      </c>
      <c r="C289" s="59">
        <v>13.5</v>
      </c>
      <c r="D289" s="2">
        <v>8.8000000000000007</v>
      </c>
      <c r="E289" s="42">
        <v>10.5063</v>
      </c>
      <c r="F289" s="31">
        <f t="shared" si="6"/>
        <v>3.0467195399452862E-4</v>
      </c>
    </row>
    <row r="290" spans="1:6" x14ac:dyDescent="0.2">
      <c r="A290" s="32">
        <v>41124</v>
      </c>
      <c r="C290" s="59">
        <v>13.5</v>
      </c>
      <c r="D290" s="2">
        <v>8.8000000000000007</v>
      </c>
      <c r="E290" s="42">
        <v>10.5</v>
      </c>
      <c r="F290" s="31">
        <f t="shared" si="6"/>
        <v>-5.9964021587044503E-4</v>
      </c>
    </row>
    <row r="291" spans="1:6" x14ac:dyDescent="0.2">
      <c r="A291" s="32">
        <v>41127</v>
      </c>
      <c r="C291" s="59">
        <v>13.5</v>
      </c>
      <c r="D291" s="2">
        <v>8.8000000000000007</v>
      </c>
      <c r="E291" s="42">
        <v>10.511799999999999</v>
      </c>
      <c r="F291" s="31">
        <f t="shared" si="6"/>
        <v>1.1238095238095269E-3</v>
      </c>
    </row>
    <row r="292" spans="1:6" x14ac:dyDescent="0.2">
      <c r="A292" s="32">
        <v>41128</v>
      </c>
      <c r="C292" s="59">
        <v>13.5</v>
      </c>
      <c r="D292" s="2">
        <v>8.8000000000000007</v>
      </c>
      <c r="E292" s="42">
        <v>10.515599999999999</v>
      </c>
      <c r="F292" s="31">
        <f t="shared" si="6"/>
        <v>3.6149850644040527E-4</v>
      </c>
    </row>
    <row r="293" spans="1:6" x14ac:dyDescent="0.2">
      <c r="A293" s="32">
        <v>41129</v>
      </c>
      <c r="C293" s="59">
        <v>13.5</v>
      </c>
      <c r="D293" s="2">
        <v>8.8000000000000007</v>
      </c>
      <c r="E293" s="42">
        <v>10.515599999999999</v>
      </c>
      <c r="F293" s="31">
        <f t="shared" si="6"/>
        <v>0</v>
      </c>
    </row>
    <row r="294" spans="1:6" x14ac:dyDescent="0.2">
      <c r="A294" s="32">
        <v>41130</v>
      </c>
      <c r="C294" s="59">
        <v>13.5</v>
      </c>
      <c r="D294" s="2">
        <v>8.8000000000000007</v>
      </c>
      <c r="E294" s="42">
        <v>10.515599999999999</v>
      </c>
      <c r="F294" s="31">
        <f t="shared" si="6"/>
        <v>0</v>
      </c>
    </row>
    <row r="295" spans="1:6" x14ac:dyDescent="0.2">
      <c r="A295" s="32">
        <v>41131</v>
      </c>
      <c r="C295" s="59">
        <v>13.5</v>
      </c>
      <c r="D295" s="2">
        <v>8.8000000000000007</v>
      </c>
      <c r="E295" s="42">
        <v>10.518800000000001</v>
      </c>
      <c r="F295" s="31">
        <f t="shared" si="6"/>
        <v>3.0430978736362135E-4</v>
      </c>
    </row>
    <row r="296" spans="1:6" x14ac:dyDescent="0.2">
      <c r="A296" s="32">
        <v>41134</v>
      </c>
      <c r="C296" s="59">
        <v>13.5</v>
      </c>
      <c r="D296" s="2">
        <v>8.8000000000000007</v>
      </c>
      <c r="E296" s="42">
        <v>10.5176</v>
      </c>
      <c r="F296" s="31">
        <f t="shared" si="6"/>
        <v>-1.1408145415836568E-4</v>
      </c>
    </row>
    <row r="297" spans="1:6" x14ac:dyDescent="0.2">
      <c r="A297" s="32">
        <v>41135</v>
      </c>
      <c r="C297" s="59">
        <v>13.5</v>
      </c>
      <c r="D297" s="2">
        <v>8.8000000000000007</v>
      </c>
      <c r="E297" s="42">
        <v>10.5235</v>
      </c>
      <c r="F297" s="31">
        <f t="shared" si="6"/>
        <v>5.6096447858822174E-4</v>
      </c>
    </row>
    <row r="298" spans="1:6" x14ac:dyDescent="0.2">
      <c r="A298" s="32">
        <v>41136</v>
      </c>
      <c r="C298" s="59">
        <v>13.5</v>
      </c>
      <c r="D298" s="2">
        <v>8.8000000000000007</v>
      </c>
      <c r="E298" s="42">
        <v>10.682399999999999</v>
      </c>
      <c r="F298" s="31">
        <f t="shared" si="6"/>
        <v>1.5099539126716355E-2</v>
      </c>
    </row>
    <row r="299" spans="1:6" x14ac:dyDescent="0.2">
      <c r="A299" s="32">
        <v>41137</v>
      </c>
      <c r="C299" s="59">
        <v>13.5</v>
      </c>
      <c r="D299" s="2">
        <v>8.8000000000000007</v>
      </c>
      <c r="E299" s="42">
        <v>10.682399999999999</v>
      </c>
      <c r="F299" s="31">
        <f t="shared" si="6"/>
        <v>0</v>
      </c>
    </row>
    <row r="300" spans="1:6" x14ac:dyDescent="0.2">
      <c r="A300" s="32">
        <v>41138</v>
      </c>
      <c r="C300" s="59">
        <v>13.5</v>
      </c>
      <c r="D300" s="2">
        <v>8.8000000000000007</v>
      </c>
      <c r="E300" s="42">
        <v>10.6944</v>
      </c>
      <c r="F300" s="31">
        <f t="shared" si="6"/>
        <v>1.1233430689732149E-3</v>
      </c>
    </row>
    <row r="301" spans="1:6" x14ac:dyDescent="0.2">
      <c r="A301" s="32">
        <v>41141</v>
      </c>
      <c r="C301" s="59">
        <v>13.5</v>
      </c>
      <c r="D301" s="2">
        <v>8.8000000000000007</v>
      </c>
      <c r="E301" s="42">
        <v>10.6944</v>
      </c>
      <c r="F301" s="31">
        <f t="shared" si="6"/>
        <v>0</v>
      </c>
    </row>
    <row r="302" spans="1:6" x14ac:dyDescent="0.2">
      <c r="A302" s="32">
        <v>41142</v>
      </c>
      <c r="C302" s="59">
        <v>13.5</v>
      </c>
      <c r="D302" s="2">
        <v>9</v>
      </c>
      <c r="E302" s="42">
        <v>10.6875</v>
      </c>
      <c r="F302" s="31">
        <f t="shared" si="6"/>
        <v>-6.4519748653502074E-4</v>
      </c>
    </row>
    <row r="303" spans="1:6" x14ac:dyDescent="0.2">
      <c r="A303" s="32">
        <v>41143</v>
      </c>
      <c r="C303" s="59">
        <v>13.5</v>
      </c>
      <c r="D303" s="2">
        <v>9</v>
      </c>
      <c r="E303" s="42">
        <v>10.6875</v>
      </c>
      <c r="F303" s="31">
        <f t="shared" si="6"/>
        <v>0</v>
      </c>
    </row>
    <row r="304" spans="1:6" x14ac:dyDescent="0.2">
      <c r="A304" s="32">
        <v>41144</v>
      </c>
      <c r="C304" s="59">
        <v>13.5</v>
      </c>
      <c r="D304" s="2">
        <v>9</v>
      </c>
      <c r="E304" s="42">
        <v>10.6813</v>
      </c>
      <c r="F304" s="31">
        <f t="shared" si="6"/>
        <v>-5.8011695906434735E-4</v>
      </c>
    </row>
    <row r="305" spans="1:6" x14ac:dyDescent="0.2">
      <c r="A305" s="32">
        <v>41145</v>
      </c>
      <c r="C305" s="59">
        <v>13.5</v>
      </c>
      <c r="D305" s="2">
        <v>9</v>
      </c>
      <c r="E305" s="42">
        <v>10.6813</v>
      </c>
      <c r="F305" s="31">
        <f t="shared" si="6"/>
        <v>0</v>
      </c>
    </row>
    <row r="306" spans="1:6" x14ac:dyDescent="0.2">
      <c r="A306" s="32">
        <v>41148</v>
      </c>
      <c r="C306" s="59">
        <v>13.5</v>
      </c>
      <c r="D306" s="2">
        <v>8.8000000000000007</v>
      </c>
      <c r="E306" s="42">
        <v>10.6875</v>
      </c>
      <c r="F306" s="31">
        <f t="shared" si="6"/>
        <v>5.8045369009396275E-4</v>
      </c>
    </row>
    <row r="307" spans="1:6" x14ac:dyDescent="0.2">
      <c r="A307" s="32">
        <v>41149</v>
      </c>
      <c r="C307" s="59">
        <v>13.5</v>
      </c>
      <c r="D307" s="2">
        <v>8.9</v>
      </c>
      <c r="E307" s="42">
        <v>10.69</v>
      </c>
      <c r="F307" s="31">
        <f t="shared" si="6"/>
        <v>2.339181286550307E-4</v>
      </c>
    </row>
    <row r="308" spans="1:6" x14ac:dyDescent="0.2">
      <c r="A308" s="32">
        <v>41150</v>
      </c>
      <c r="C308" s="59">
        <v>13.5</v>
      </c>
      <c r="D308" s="2">
        <v>8.77</v>
      </c>
      <c r="E308" s="42">
        <v>10.69</v>
      </c>
      <c r="F308" s="31">
        <f t="shared" si="6"/>
        <v>0</v>
      </c>
    </row>
    <row r="309" spans="1:6" x14ac:dyDescent="0.2">
      <c r="A309" s="32">
        <v>41151</v>
      </c>
      <c r="C309" s="59">
        <v>13.5</v>
      </c>
      <c r="D309" s="2">
        <v>8.8000000000000007</v>
      </c>
      <c r="E309" s="42">
        <v>10.696899999999999</v>
      </c>
      <c r="F309" s="31">
        <f t="shared" si="6"/>
        <v>6.4546304957913136E-4</v>
      </c>
    </row>
    <row r="310" spans="1:6" x14ac:dyDescent="0.2">
      <c r="A310" s="32">
        <v>41152</v>
      </c>
      <c r="C310" s="59">
        <v>13.5</v>
      </c>
      <c r="D310" s="2">
        <v>8.8000000000000007</v>
      </c>
      <c r="E310" s="42">
        <v>10.696899999999999</v>
      </c>
      <c r="F310" s="31">
        <f t="shared" si="6"/>
        <v>0</v>
      </c>
    </row>
    <row r="311" spans="1:6" x14ac:dyDescent="0.2">
      <c r="A311" s="32">
        <v>41155</v>
      </c>
      <c r="C311" s="59">
        <v>13.5</v>
      </c>
      <c r="D311" s="2">
        <v>8.8000000000000007</v>
      </c>
      <c r="E311" s="42">
        <v>10.7094</v>
      </c>
      <c r="F311" s="31">
        <f t="shared" si="6"/>
        <v>1.1685628546589388E-3</v>
      </c>
    </row>
    <row r="312" spans="1:6" x14ac:dyDescent="0.2">
      <c r="A312" s="32">
        <v>41156</v>
      </c>
      <c r="C312" s="59">
        <v>13.5</v>
      </c>
      <c r="D312" s="2">
        <v>8.8000000000000007</v>
      </c>
      <c r="E312" s="42">
        <v>10.7156</v>
      </c>
      <c r="F312" s="31">
        <f t="shared" si="6"/>
        <v>5.789306590471277E-4</v>
      </c>
    </row>
    <row r="313" spans="1:6" x14ac:dyDescent="0.2">
      <c r="A313" s="32">
        <v>41157</v>
      </c>
      <c r="C313" s="59">
        <v>13.5</v>
      </c>
      <c r="D313" s="2">
        <v>8.8000000000000007</v>
      </c>
      <c r="E313" s="42">
        <v>10.7133</v>
      </c>
      <c r="F313" s="31">
        <f t="shared" si="6"/>
        <v>-2.1464033745188793E-4</v>
      </c>
    </row>
    <row r="314" spans="1:6" x14ac:dyDescent="0.2">
      <c r="A314" s="32">
        <v>41158</v>
      </c>
      <c r="C314" s="59">
        <v>13.5</v>
      </c>
      <c r="D314" s="2">
        <v>8.8000000000000007</v>
      </c>
      <c r="E314" s="42">
        <v>10.7094</v>
      </c>
      <c r="F314" s="31">
        <f t="shared" si="6"/>
        <v>-3.6403349108116156E-4</v>
      </c>
    </row>
    <row r="315" spans="1:6" x14ac:dyDescent="0.2">
      <c r="A315" s="32">
        <v>41162</v>
      </c>
      <c r="C315" s="59">
        <v>13.5</v>
      </c>
      <c r="D315" s="2">
        <v>8.8000000000000007</v>
      </c>
      <c r="E315" s="42">
        <v>10.716699999999999</v>
      </c>
      <c r="F315" s="31">
        <f t="shared" si="6"/>
        <v>6.8164416307170406E-4</v>
      </c>
    </row>
    <row r="316" spans="1:6" x14ac:dyDescent="0.2">
      <c r="A316" s="32">
        <v>41163</v>
      </c>
      <c r="C316" s="59">
        <v>13.5</v>
      </c>
      <c r="D316" s="2">
        <v>8.8000000000000007</v>
      </c>
      <c r="E316" s="42">
        <v>10.73</v>
      </c>
      <c r="F316" s="31">
        <f t="shared" si="6"/>
        <v>1.2410536825702145E-3</v>
      </c>
    </row>
    <row r="317" spans="1:6" x14ac:dyDescent="0.2">
      <c r="A317" s="32">
        <v>41164</v>
      </c>
      <c r="C317" s="59">
        <v>13.5</v>
      </c>
      <c r="D317" s="2">
        <v>8.8000000000000007</v>
      </c>
      <c r="E317" s="42">
        <v>10.73</v>
      </c>
      <c r="F317" s="31">
        <f t="shared" si="6"/>
        <v>0</v>
      </c>
    </row>
    <row r="318" spans="1:6" x14ac:dyDescent="0.2">
      <c r="A318" s="32">
        <v>41165</v>
      </c>
      <c r="C318" s="59">
        <v>13.5</v>
      </c>
      <c r="D318" s="2">
        <v>8.8000000000000007</v>
      </c>
      <c r="E318" s="42">
        <v>10.7393</v>
      </c>
      <c r="F318" s="31">
        <f t="shared" si="6"/>
        <v>8.6672879776328315E-4</v>
      </c>
    </row>
    <row r="319" spans="1:6" x14ac:dyDescent="0.2">
      <c r="A319" s="32">
        <v>41166</v>
      </c>
      <c r="C319" s="59">
        <v>13.5</v>
      </c>
      <c r="D319" s="2">
        <v>8.8000000000000007</v>
      </c>
      <c r="E319" s="42">
        <v>10.74</v>
      </c>
      <c r="F319" s="31">
        <f t="shared" si="6"/>
        <v>6.5181157058669115E-5</v>
      </c>
    </row>
    <row r="320" spans="1:6" x14ac:dyDescent="0.2">
      <c r="A320" s="32">
        <v>41169</v>
      </c>
      <c r="C320" s="59">
        <v>13.5</v>
      </c>
      <c r="D320" s="2">
        <v>8.8000000000000007</v>
      </c>
      <c r="E320" s="42">
        <v>10.757099999999999</v>
      </c>
      <c r="F320" s="31">
        <f t="shared" si="6"/>
        <v>1.5921787709496371E-3</v>
      </c>
    </row>
    <row r="321" spans="1:6" x14ac:dyDescent="0.2">
      <c r="A321" s="32">
        <v>41170</v>
      </c>
      <c r="C321" s="59">
        <v>13.5</v>
      </c>
      <c r="D321" s="2">
        <v>9.1</v>
      </c>
      <c r="E321" s="42">
        <v>10.7821</v>
      </c>
      <c r="F321" s="31">
        <f t="shared" si="6"/>
        <v>2.3240464437441766E-3</v>
      </c>
    </row>
    <row r="322" spans="1:6" x14ac:dyDescent="0.2">
      <c r="A322" s="32">
        <v>41171</v>
      </c>
      <c r="C322" s="59">
        <v>13.5</v>
      </c>
      <c r="D322" s="2">
        <v>9.1999999999999993</v>
      </c>
      <c r="E322" s="42">
        <v>10.792899999999999</v>
      </c>
      <c r="F322" s="31">
        <f t="shared" si="6"/>
        <v>1.0016601589670771E-3</v>
      </c>
    </row>
    <row r="323" spans="1:6" x14ac:dyDescent="0.2">
      <c r="A323" s="32">
        <v>41172</v>
      </c>
      <c r="C323" s="59">
        <v>13.5</v>
      </c>
      <c r="D323" s="2">
        <v>9.1999999999999993</v>
      </c>
      <c r="E323" s="42">
        <v>10.796900000000001</v>
      </c>
      <c r="F323" s="31">
        <f t="shared" si="6"/>
        <v>3.7061401476901068E-4</v>
      </c>
    </row>
    <row r="324" spans="1:6" x14ac:dyDescent="0.2">
      <c r="A324" s="32">
        <v>41173</v>
      </c>
      <c r="C324" s="59">
        <v>13.5</v>
      </c>
      <c r="D324" s="2">
        <v>9.1999999999999993</v>
      </c>
      <c r="E324" s="42">
        <v>10.796900000000001</v>
      </c>
      <c r="F324" s="31">
        <f t="shared" si="6"/>
        <v>0</v>
      </c>
    </row>
    <row r="325" spans="1:6" x14ac:dyDescent="0.2">
      <c r="A325" s="32">
        <v>41176</v>
      </c>
      <c r="C325" s="59">
        <v>13.5</v>
      </c>
      <c r="D325" s="2">
        <v>9.1999999999999993</v>
      </c>
      <c r="E325" s="42">
        <v>10.803100000000001</v>
      </c>
      <c r="F325" s="31">
        <f t="shared" si="6"/>
        <v>5.7423890190699822E-4</v>
      </c>
    </row>
    <row r="326" spans="1:6" x14ac:dyDescent="0.2">
      <c r="A326" s="32">
        <v>41177</v>
      </c>
      <c r="C326" s="59">
        <v>13.5</v>
      </c>
      <c r="D326" s="2">
        <v>9.1999999999999993</v>
      </c>
      <c r="E326" s="42">
        <v>10.8063</v>
      </c>
      <c r="F326" s="31">
        <f t="shared" si="6"/>
        <v>2.9621127269030545E-4</v>
      </c>
    </row>
    <row r="327" spans="1:6" x14ac:dyDescent="0.2">
      <c r="A327" s="32">
        <v>41178</v>
      </c>
      <c r="C327" s="59">
        <v>13.5</v>
      </c>
      <c r="D327" s="2">
        <v>9.4</v>
      </c>
      <c r="E327" s="42">
        <v>10.8133</v>
      </c>
      <c r="F327" s="31">
        <f t="shared" si="6"/>
        <v>6.4777028215012855E-4</v>
      </c>
    </row>
    <row r="328" spans="1:6" x14ac:dyDescent="0.2">
      <c r="A328" s="32">
        <v>41179</v>
      </c>
      <c r="C328" s="59">
        <v>13.5</v>
      </c>
      <c r="D328" s="2">
        <v>9.4</v>
      </c>
      <c r="E328" s="42">
        <v>10.824999999999999</v>
      </c>
      <c r="F328" s="31">
        <f t="shared" si="6"/>
        <v>1.0820008692997707E-3</v>
      </c>
    </row>
    <row r="329" spans="1:6" x14ac:dyDescent="0.2">
      <c r="A329" s="32">
        <v>41180</v>
      </c>
      <c r="C329" s="59">
        <v>13.5</v>
      </c>
      <c r="D329" s="2">
        <v>9.4</v>
      </c>
      <c r="E329" s="42">
        <v>10.832100000000001</v>
      </c>
      <c r="F329" s="31">
        <f t="shared" si="6"/>
        <v>6.5588914549663535E-4</v>
      </c>
    </row>
    <row r="330" spans="1:6" x14ac:dyDescent="0.2">
      <c r="A330" s="32">
        <v>41183</v>
      </c>
      <c r="C330" s="59">
        <v>13.5</v>
      </c>
      <c r="D330" s="2">
        <v>9.5</v>
      </c>
      <c r="E330" s="42">
        <v>10.8393</v>
      </c>
      <c r="F330" s="31">
        <f t="shared" si="6"/>
        <v>6.6469105713573562E-4</v>
      </c>
    </row>
    <row r="331" spans="1:6" x14ac:dyDescent="0.2">
      <c r="A331" s="32">
        <v>41184</v>
      </c>
      <c r="C331" s="59">
        <v>13.5</v>
      </c>
      <c r="D331" s="2">
        <v>9.5</v>
      </c>
      <c r="E331" s="42">
        <v>10.9214</v>
      </c>
      <c r="F331" s="31">
        <f t="shared" si="6"/>
        <v>7.5742898526658387E-3</v>
      </c>
    </row>
    <row r="332" spans="1:6" x14ac:dyDescent="0.2">
      <c r="A332" s="32">
        <v>41185</v>
      </c>
      <c r="C332" s="59">
        <v>13.5</v>
      </c>
      <c r="D332" s="2">
        <v>9.5</v>
      </c>
      <c r="E332" s="42">
        <v>10.9214</v>
      </c>
      <c r="F332" s="31">
        <f t="shared" si="6"/>
        <v>0</v>
      </c>
    </row>
    <row r="333" spans="1:6" x14ac:dyDescent="0.2">
      <c r="A333" s="32">
        <v>41186</v>
      </c>
      <c r="C333" s="59">
        <v>13.5</v>
      </c>
      <c r="D333" s="2">
        <v>9.5</v>
      </c>
      <c r="E333" s="42">
        <v>10.971399999999999</v>
      </c>
      <c r="F333" s="31">
        <f t="shared" si="6"/>
        <v>4.5781676341860589E-3</v>
      </c>
    </row>
    <row r="334" spans="1:6" x14ac:dyDescent="0.2">
      <c r="A334" s="32">
        <v>41187</v>
      </c>
      <c r="C334" s="59">
        <v>13.5</v>
      </c>
      <c r="D334" s="2">
        <v>9.5</v>
      </c>
      <c r="E334" s="42">
        <v>10.973100000000001</v>
      </c>
      <c r="F334" s="31">
        <f t="shared" si="6"/>
        <v>1.5494832017814986E-4</v>
      </c>
    </row>
    <row r="335" spans="1:6" x14ac:dyDescent="0.2">
      <c r="A335" s="32">
        <v>41190</v>
      </c>
      <c r="C335" s="59">
        <v>13.1</v>
      </c>
      <c r="D335" s="2">
        <v>9.5</v>
      </c>
      <c r="E335" s="42">
        <v>11.0038</v>
      </c>
      <c r="F335" s="31">
        <f t="shared" si="6"/>
        <v>2.7977508634751125E-3</v>
      </c>
    </row>
    <row r="336" spans="1:6" x14ac:dyDescent="0.2">
      <c r="A336" s="32">
        <v>41191</v>
      </c>
      <c r="C336" s="59">
        <v>13.1</v>
      </c>
      <c r="D336" s="2">
        <v>9.6999999999999993</v>
      </c>
      <c r="E336" s="42">
        <v>11.0192</v>
      </c>
      <c r="F336" s="31">
        <f t="shared" si="6"/>
        <v>1.3995165306530666E-3</v>
      </c>
    </row>
    <row r="337" spans="1:6" x14ac:dyDescent="0.2">
      <c r="A337" s="32">
        <v>41192</v>
      </c>
      <c r="C337" s="59">
        <v>13.1</v>
      </c>
      <c r="D337" s="2">
        <v>9.6999999999999993</v>
      </c>
      <c r="E337" s="42">
        <v>11.061500000000001</v>
      </c>
      <c r="F337" s="31">
        <f>E337/E336-1</f>
        <v>3.8387541745317222E-3</v>
      </c>
    </row>
    <row r="338" spans="1:6" x14ac:dyDescent="0.2">
      <c r="A338" s="32">
        <v>41193</v>
      </c>
      <c r="C338" s="59">
        <v>13.1</v>
      </c>
      <c r="D338" s="2">
        <v>9.6999999999999993</v>
      </c>
      <c r="E338" s="42">
        <v>11.0846</v>
      </c>
      <c r="F338" s="31">
        <f>E338/E337-1</f>
        <v>2.0883243683045283E-3</v>
      </c>
    </row>
    <row r="339" spans="1:6" x14ac:dyDescent="0.2">
      <c r="A339" s="32">
        <v>41194</v>
      </c>
      <c r="C339" s="63" t="s">
        <v>18</v>
      </c>
      <c r="D339" t="s">
        <v>18</v>
      </c>
      <c r="E339" s="42" t="s">
        <v>18</v>
      </c>
      <c r="F339" s="31"/>
    </row>
    <row r="340" spans="1:6" x14ac:dyDescent="0.2">
      <c r="A340" s="32">
        <v>41197</v>
      </c>
      <c r="C340" s="59">
        <v>13</v>
      </c>
      <c r="D340" s="2">
        <v>9.6999999999999993</v>
      </c>
      <c r="E340" s="42">
        <v>11.1038</v>
      </c>
      <c r="F340" s="31">
        <f>E340/E338-1</f>
        <v>1.7321328690254045E-3</v>
      </c>
    </row>
    <row r="341" spans="1:6" x14ac:dyDescent="0.2">
      <c r="A341" s="32">
        <v>41198</v>
      </c>
      <c r="C341" s="59">
        <v>13.5</v>
      </c>
      <c r="D341" s="2">
        <v>9.6999999999999993</v>
      </c>
      <c r="E341" s="42">
        <v>11.119199999999999</v>
      </c>
      <c r="F341" s="31">
        <f t="shared" ref="F341:F364" si="7">E341/E340-1</f>
        <v>1.3869125884831135E-3</v>
      </c>
    </row>
    <row r="342" spans="1:6" x14ac:dyDescent="0.2">
      <c r="A342" s="32">
        <v>41199</v>
      </c>
      <c r="C342" s="59">
        <v>13.5</v>
      </c>
      <c r="D342" s="2">
        <v>9.8000000000000007</v>
      </c>
      <c r="E342" s="42">
        <v>11.142300000000001</v>
      </c>
      <c r="F342" s="31">
        <f t="shared" si="7"/>
        <v>2.077487589035254E-3</v>
      </c>
    </row>
    <row r="343" spans="1:6" x14ac:dyDescent="0.2">
      <c r="A343" s="32">
        <v>41200</v>
      </c>
      <c r="C343" s="59">
        <v>13.5</v>
      </c>
      <c r="D343" s="2">
        <v>9.8000000000000007</v>
      </c>
      <c r="E343" s="42">
        <v>11.1625</v>
      </c>
      <c r="F343" s="31">
        <f t="shared" si="7"/>
        <v>1.8129111583784496E-3</v>
      </c>
    </row>
    <row r="344" spans="1:6" x14ac:dyDescent="0.2">
      <c r="A344" s="32">
        <v>41201</v>
      </c>
      <c r="C344" s="59">
        <v>13.5</v>
      </c>
      <c r="D344" s="2">
        <v>9.8000000000000007</v>
      </c>
      <c r="E344" s="42">
        <v>11.1625</v>
      </c>
      <c r="F344" s="31">
        <f t="shared" si="7"/>
        <v>0</v>
      </c>
    </row>
    <row r="345" spans="1:6" x14ac:dyDescent="0.2">
      <c r="A345" s="32">
        <v>41204</v>
      </c>
      <c r="C345" s="59">
        <v>13.5</v>
      </c>
      <c r="D345" s="2">
        <v>9.8000000000000007</v>
      </c>
      <c r="E345" s="42">
        <v>11.2654</v>
      </c>
      <c r="F345" s="31">
        <f t="shared" si="7"/>
        <v>9.2183650615902391E-3</v>
      </c>
    </row>
    <row r="346" spans="1:6" x14ac:dyDescent="0.2">
      <c r="A346" s="32">
        <v>41205</v>
      </c>
      <c r="C346" s="59">
        <v>13.5</v>
      </c>
      <c r="D346" s="2">
        <v>9.8000000000000007</v>
      </c>
      <c r="E346" s="42">
        <v>11.270799999999999</v>
      </c>
      <c r="F346" s="31">
        <f t="shared" si="7"/>
        <v>4.793438315551235E-4</v>
      </c>
    </row>
    <row r="347" spans="1:6" x14ac:dyDescent="0.2">
      <c r="A347" s="32">
        <v>41206</v>
      </c>
      <c r="C347" s="59">
        <v>13.5</v>
      </c>
      <c r="D347" s="2">
        <v>9.8000000000000007</v>
      </c>
      <c r="E347" s="42">
        <v>11.2818</v>
      </c>
      <c r="F347" s="31">
        <f t="shared" si="7"/>
        <v>9.7597331156618061E-4</v>
      </c>
    </row>
    <row r="348" spans="1:6" x14ac:dyDescent="0.2">
      <c r="A348" s="32">
        <v>41207</v>
      </c>
      <c r="C348" s="59">
        <v>13</v>
      </c>
      <c r="D348" s="2">
        <v>9.8000000000000007</v>
      </c>
      <c r="E348" s="42">
        <v>11.279199999999999</v>
      </c>
      <c r="F348" s="31">
        <f t="shared" si="7"/>
        <v>-2.3045967842016957E-4</v>
      </c>
    </row>
    <row r="349" spans="1:6" x14ac:dyDescent="0.2">
      <c r="A349" s="32">
        <v>41208</v>
      </c>
      <c r="C349" s="59">
        <v>14</v>
      </c>
      <c r="D349" s="2">
        <v>9.8000000000000007</v>
      </c>
      <c r="E349" s="42">
        <v>11.304500000000001</v>
      </c>
      <c r="F349" s="31">
        <f t="shared" si="7"/>
        <v>2.2430668841764145E-3</v>
      </c>
    </row>
    <row r="350" spans="1:6" x14ac:dyDescent="0.2">
      <c r="A350" s="32">
        <v>41211</v>
      </c>
      <c r="C350" s="59">
        <v>14.1</v>
      </c>
      <c r="D350" s="2">
        <v>10.199999999999999</v>
      </c>
      <c r="E350" s="42">
        <v>11.459099999999999</v>
      </c>
      <c r="F350" s="31">
        <f t="shared" si="7"/>
        <v>1.3675969746560934E-2</v>
      </c>
    </row>
    <row r="351" spans="1:6" x14ac:dyDescent="0.2">
      <c r="A351" s="32">
        <v>41212</v>
      </c>
      <c r="C351" s="59">
        <v>14.1</v>
      </c>
      <c r="D351" s="2">
        <v>10.199999999999999</v>
      </c>
      <c r="E351" s="42">
        <v>11.487500000000001</v>
      </c>
      <c r="F351" s="31">
        <f t="shared" si="7"/>
        <v>2.4783796284177928E-3</v>
      </c>
    </row>
    <row r="352" spans="1:6" x14ac:dyDescent="0.2">
      <c r="A352" s="32">
        <v>41213</v>
      </c>
      <c r="C352" s="59">
        <v>14.1</v>
      </c>
      <c r="D352" s="2">
        <v>10.199999999999999</v>
      </c>
      <c r="E352" s="42">
        <v>11.487500000000001</v>
      </c>
      <c r="F352" s="31">
        <f t="shared" si="7"/>
        <v>0</v>
      </c>
    </row>
    <row r="353" spans="1:6" x14ac:dyDescent="0.2">
      <c r="A353" s="32">
        <v>41214</v>
      </c>
      <c r="C353" s="59">
        <v>14.1</v>
      </c>
      <c r="D353" s="2">
        <v>10.199999999999999</v>
      </c>
      <c r="E353" s="42">
        <v>11.487500000000001</v>
      </c>
      <c r="F353" s="31">
        <f t="shared" si="7"/>
        <v>0</v>
      </c>
    </row>
    <row r="354" spans="1:6" x14ac:dyDescent="0.2">
      <c r="A354" s="32">
        <v>41215</v>
      </c>
      <c r="C354" s="63" t="s">
        <v>17</v>
      </c>
      <c r="D354" t="s">
        <v>17</v>
      </c>
      <c r="E354" s="42" t="s">
        <v>17</v>
      </c>
      <c r="F354" s="31" t="e">
        <f t="shared" si="7"/>
        <v>#VALUE!</v>
      </c>
    </row>
    <row r="355" spans="1:6" x14ac:dyDescent="0.2">
      <c r="A355" s="32">
        <v>41218</v>
      </c>
      <c r="C355" s="59">
        <v>14.1</v>
      </c>
      <c r="D355" s="2">
        <v>10.199999999999999</v>
      </c>
      <c r="E355" s="42">
        <v>11.529199999999999</v>
      </c>
      <c r="F355" s="31" t="e">
        <f t="shared" si="7"/>
        <v>#VALUE!</v>
      </c>
    </row>
    <row r="356" spans="1:6" x14ac:dyDescent="0.2">
      <c r="A356" s="32">
        <v>41219</v>
      </c>
      <c r="C356" s="59">
        <v>14.5</v>
      </c>
      <c r="D356" s="2">
        <v>10.199999999999999</v>
      </c>
      <c r="E356" s="42">
        <v>11.55</v>
      </c>
      <c r="F356" s="31">
        <f t="shared" si="7"/>
        <v>1.8041147694549675E-3</v>
      </c>
    </row>
    <row r="357" spans="1:6" x14ac:dyDescent="0.2">
      <c r="A357" s="32">
        <v>41220</v>
      </c>
      <c r="C357" s="59">
        <v>14.5</v>
      </c>
      <c r="D357" s="2">
        <v>10.199999999999999</v>
      </c>
      <c r="E357" s="42">
        <v>11.55</v>
      </c>
      <c r="F357" s="31">
        <f t="shared" si="7"/>
        <v>0</v>
      </c>
    </row>
    <row r="358" spans="1:6" x14ac:dyDescent="0.2">
      <c r="A358" s="32">
        <v>41221</v>
      </c>
      <c r="C358" s="59">
        <v>14.5</v>
      </c>
      <c r="D358" s="2">
        <v>10.199999999999999</v>
      </c>
      <c r="E358" s="42">
        <v>11.586399999999999</v>
      </c>
      <c r="F358" s="31">
        <f t="shared" si="7"/>
        <v>3.1515151515151274E-3</v>
      </c>
    </row>
    <row r="359" spans="1:6" x14ac:dyDescent="0.2">
      <c r="A359" s="32">
        <v>41222</v>
      </c>
      <c r="C359" s="59">
        <v>14.5</v>
      </c>
      <c r="D359" s="2">
        <v>10.199999999999999</v>
      </c>
      <c r="E359" s="42">
        <v>11.586399999999999</v>
      </c>
      <c r="F359" s="31">
        <f t="shared" si="7"/>
        <v>0</v>
      </c>
    </row>
    <row r="360" spans="1:6" x14ac:dyDescent="0.2">
      <c r="A360" s="32">
        <v>41225</v>
      </c>
      <c r="C360" s="59">
        <v>14.5</v>
      </c>
      <c r="D360" s="2">
        <v>10.199999999999999</v>
      </c>
      <c r="E360" s="42">
        <v>11.586399999999999</v>
      </c>
      <c r="F360" s="31">
        <f t="shared" si="7"/>
        <v>0</v>
      </c>
    </row>
    <row r="361" spans="1:6" x14ac:dyDescent="0.2">
      <c r="A361" s="32">
        <v>41226</v>
      </c>
      <c r="C361" s="59">
        <v>14.5</v>
      </c>
      <c r="D361" s="2">
        <v>10.6</v>
      </c>
      <c r="E361" s="42">
        <v>11.690899999999999</v>
      </c>
      <c r="F361" s="31">
        <f t="shared" si="7"/>
        <v>9.0191949181799291E-3</v>
      </c>
    </row>
    <row r="362" spans="1:6" x14ac:dyDescent="0.2">
      <c r="A362" s="32">
        <v>41227</v>
      </c>
      <c r="C362" s="59">
        <v>14.5</v>
      </c>
      <c r="D362" s="2">
        <v>10.6</v>
      </c>
      <c r="E362" s="42">
        <v>11.7364</v>
      </c>
      <c r="F362" s="31">
        <f t="shared" si="7"/>
        <v>3.8919159346157972E-3</v>
      </c>
    </row>
    <row r="363" spans="1:6" x14ac:dyDescent="0.2">
      <c r="A363" s="32">
        <v>41229</v>
      </c>
      <c r="C363" s="59">
        <v>14.5</v>
      </c>
      <c r="D363" s="2">
        <v>10.6</v>
      </c>
      <c r="E363" s="42">
        <v>11.75</v>
      </c>
      <c r="F363" s="31">
        <f t="shared" si="7"/>
        <v>1.1587880440340204E-3</v>
      </c>
    </row>
    <row r="364" spans="1:6" x14ac:dyDescent="0.2">
      <c r="A364" s="32">
        <v>41232</v>
      </c>
      <c r="C364" s="59">
        <v>14.6</v>
      </c>
      <c r="D364" s="2">
        <v>10.6</v>
      </c>
      <c r="E364" s="42">
        <v>11.7583</v>
      </c>
      <c r="F364" s="31">
        <f t="shared" si="7"/>
        <v>7.0638297872349654E-4</v>
      </c>
    </row>
    <row r="365" spans="1:6" x14ac:dyDescent="0.2">
      <c r="A365" s="32">
        <v>41233</v>
      </c>
      <c r="C365" s="63" t="s">
        <v>17</v>
      </c>
      <c r="D365" t="s">
        <v>17</v>
      </c>
      <c r="E365" s="42" t="s">
        <v>17</v>
      </c>
      <c r="F365" s="31" t="s">
        <v>17</v>
      </c>
    </row>
    <row r="366" spans="1:6" x14ac:dyDescent="0.2">
      <c r="A366" s="32">
        <v>41234</v>
      </c>
      <c r="C366" s="59">
        <v>14.6</v>
      </c>
      <c r="D366" s="2">
        <v>10.6</v>
      </c>
      <c r="E366" s="42">
        <v>11.7667</v>
      </c>
      <c r="F366" s="31">
        <f>E366/E364-1</f>
        <v>7.1438898480224999E-4</v>
      </c>
    </row>
    <row r="367" spans="1:6" x14ac:dyDescent="0.2">
      <c r="A367" s="32">
        <v>41235</v>
      </c>
      <c r="C367" s="59">
        <v>14.6</v>
      </c>
      <c r="D367" s="2">
        <v>10.6</v>
      </c>
      <c r="E367" s="42">
        <v>11.7667</v>
      </c>
      <c r="F367" s="31">
        <f t="shared" ref="F367:F430" si="8">E367/E366-1</f>
        <v>0</v>
      </c>
    </row>
    <row r="368" spans="1:6" x14ac:dyDescent="0.2">
      <c r="A368" s="32">
        <v>41236</v>
      </c>
      <c r="C368" s="59">
        <v>14.6</v>
      </c>
      <c r="D368" s="2">
        <v>10.6</v>
      </c>
      <c r="E368" s="42">
        <v>11.7667</v>
      </c>
      <c r="F368" s="31">
        <f t="shared" si="8"/>
        <v>0</v>
      </c>
    </row>
    <row r="369" spans="1:6" x14ac:dyDescent="0.2">
      <c r="A369" s="32">
        <v>41239</v>
      </c>
      <c r="C369" s="59">
        <v>14.6</v>
      </c>
      <c r="D369" s="2">
        <v>10.6</v>
      </c>
      <c r="E369" s="42">
        <v>11.7583</v>
      </c>
      <c r="F369" s="31">
        <f t="shared" si="8"/>
        <v>-7.1387899750996464E-4</v>
      </c>
    </row>
    <row r="370" spans="1:6" x14ac:dyDescent="0.2">
      <c r="A370" s="32">
        <v>41240</v>
      </c>
      <c r="C370" s="59">
        <v>14.6</v>
      </c>
      <c r="D370" s="2">
        <v>10.6</v>
      </c>
      <c r="E370" s="42">
        <v>11.7583</v>
      </c>
      <c r="F370" s="31">
        <f t="shared" si="8"/>
        <v>0</v>
      </c>
    </row>
    <row r="371" spans="1:6" x14ac:dyDescent="0.2">
      <c r="A371" s="32">
        <v>41241</v>
      </c>
      <c r="C371" s="59">
        <v>14.6</v>
      </c>
      <c r="D371" s="2">
        <v>10.6</v>
      </c>
      <c r="E371" s="42">
        <v>11.7583</v>
      </c>
      <c r="F371" s="31">
        <f t="shared" si="8"/>
        <v>0</v>
      </c>
    </row>
    <row r="372" spans="1:6" x14ac:dyDescent="0.2">
      <c r="A372" s="32">
        <v>41242</v>
      </c>
      <c r="C372" s="59">
        <v>14.6</v>
      </c>
      <c r="D372" s="2">
        <v>10.6</v>
      </c>
      <c r="E372" s="42">
        <v>11.745799999999999</v>
      </c>
      <c r="F372" s="31">
        <f t="shared" si="8"/>
        <v>-1.0630788464319751E-3</v>
      </c>
    </row>
    <row r="373" spans="1:6" x14ac:dyDescent="0.2">
      <c r="A373" s="32">
        <v>41243</v>
      </c>
      <c r="C373" s="59">
        <v>14.6</v>
      </c>
      <c r="D373" s="2">
        <v>10.6</v>
      </c>
      <c r="E373" s="42">
        <v>11.745799999999999</v>
      </c>
      <c r="F373" s="31">
        <f t="shared" si="8"/>
        <v>0</v>
      </c>
    </row>
    <row r="374" spans="1:6" x14ac:dyDescent="0.2">
      <c r="A374" s="32">
        <v>41246</v>
      </c>
      <c r="C374" s="59">
        <v>14.6</v>
      </c>
      <c r="D374" s="2">
        <v>10.6</v>
      </c>
      <c r="E374" s="42">
        <v>11.7346</v>
      </c>
      <c r="F374" s="31">
        <f t="shared" si="8"/>
        <v>-9.5353232644845853E-4</v>
      </c>
    </row>
    <row r="375" spans="1:6" x14ac:dyDescent="0.2">
      <c r="A375" s="32">
        <v>41247</v>
      </c>
      <c r="C375" s="59">
        <v>14.6</v>
      </c>
      <c r="D375" s="2">
        <v>10.6</v>
      </c>
      <c r="E375" s="42">
        <v>11.7308</v>
      </c>
      <c r="F375" s="31">
        <f t="shared" si="8"/>
        <v>-3.2382867758595779E-4</v>
      </c>
    </row>
    <row r="376" spans="1:6" x14ac:dyDescent="0.2">
      <c r="A376" s="32">
        <v>41248</v>
      </c>
      <c r="C376" s="59">
        <v>14.6</v>
      </c>
      <c r="D376" s="2">
        <v>10.6</v>
      </c>
      <c r="E376" s="42">
        <v>11.703799999999999</v>
      </c>
      <c r="F376" s="31">
        <f t="shared" si="8"/>
        <v>-2.3016333071914641E-3</v>
      </c>
    </row>
    <row r="377" spans="1:6" x14ac:dyDescent="0.2">
      <c r="A377" s="32">
        <v>41249</v>
      </c>
      <c r="C377" s="59">
        <v>14.6</v>
      </c>
      <c r="D377" s="2">
        <v>10.6</v>
      </c>
      <c r="E377" s="42">
        <v>11.703799999999999</v>
      </c>
      <c r="F377" s="31">
        <f t="shared" si="8"/>
        <v>0</v>
      </c>
    </row>
    <row r="378" spans="1:6" x14ac:dyDescent="0.2">
      <c r="A378" s="32">
        <v>41250</v>
      </c>
      <c r="C378" s="59">
        <v>14.6</v>
      </c>
      <c r="D378" s="2">
        <v>10.6</v>
      </c>
      <c r="E378" s="42">
        <v>11.696199999999999</v>
      </c>
      <c r="F378" s="31">
        <f t="shared" si="8"/>
        <v>-6.4936174575780381E-4</v>
      </c>
    </row>
    <row r="379" spans="1:6" x14ac:dyDescent="0.2">
      <c r="A379" s="32">
        <v>41253</v>
      </c>
      <c r="C379" s="59">
        <v>14.6</v>
      </c>
      <c r="D379" s="2">
        <v>10.6</v>
      </c>
      <c r="E379" s="42">
        <v>11.6731</v>
      </c>
      <c r="F379" s="31">
        <f t="shared" si="8"/>
        <v>-1.9750004274892152E-3</v>
      </c>
    </row>
    <row r="380" spans="1:6" x14ac:dyDescent="0.2">
      <c r="A380" s="32">
        <v>41254</v>
      </c>
      <c r="C380" s="59">
        <v>14.6</v>
      </c>
      <c r="D380" s="2">
        <v>10.6</v>
      </c>
      <c r="E380" s="42">
        <v>11.6692</v>
      </c>
      <c r="F380" s="31">
        <f t="shared" si="8"/>
        <v>-3.3410148118317995E-4</v>
      </c>
    </row>
    <row r="381" spans="1:6" x14ac:dyDescent="0.2">
      <c r="A381" s="32">
        <v>41255</v>
      </c>
      <c r="C381" s="59">
        <v>14.6</v>
      </c>
      <c r="D381" s="2">
        <v>10.6</v>
      </c>
      <c r="E381" s="42">
        <v>11.6607</v>
      </c>
      <c r="F381" s="31">
        <f t="shared" si="8"/>
        <v>-7.2841325883521435E-4</v>
      </c>
    </row>
    <row r="382" spans="1:6" x14ac:dyDescent="0.2">
      <c r="A382" s="32">
        <v>41256</v>
      </c>
      <c r="C382" s="59">
        <v>14.6</v>
      </c>
      <c r="D382" s="2">
        <v>10.5</v>
      </c>
      <c r="E382" s="42">
        <v>11.6607</v>
      </c>
      <c r="F382" s="31">
        <f t="shared" si="8"/>
        <v>0</v>
      </c>
    </row>
    <row r="383" spans="1:6" x14ac:dyDescent="0.2">
      <c r="A383" s="32">
        <v>41257</v>
      </c>
      <c r="C383" s="59">
        <v>14.6</v>
      </c>
      <c r="D383" s="2">
        <v>10.5</v>
      </c>
      <c r="E383" s="42">
        <v>11.653600000000001</v>
      </c>
      <c r="F383" s="31">
        <f t="shared" si="8"/>
        <v>-6.0888282864657306E-4</v>
      </c>
    </row>
    <row r="384" spans="1:6" x14ac:dyDescent="0.2">
      <c r="A384" s="32">
        <v>41260</v>
      </c>
      <c r="C384" s="59">
        <v>14.6</v>
      </c>
      <c r="D384" s="2">
        <v>10.5</v>
      </c>
      <c r="E384" s="42">
        <v>11.654299999999999</v>
      </c>
      <c r="F384" s="31">
        <f t="shared" si="8"/>
        <v>6.0067275348352211E-5</v>
      </c>
    </row>
    <row r="385" spans="1:6" x14ac:dyDescent="0.2">
      <c r="A385" s="32">
        <v>41261</v>
      </c>
      <c r="C385" s="59">
        <v>14.6</v>
      </c>
      <c r="D385" s="2">
        <v>10.5</v>
      </c>
      <c r="E385" s="42">
        <v>11.654299999999999</v>
      </c>
      <c r="F385" s="31">
        <f t="shared" si="8"/>
        <v>0</v>
      </c>
    </row>
    <row r="386" spans="1:6" x14ac:dyDescent="0.2">
      <c r="A386" s="32">
        <v>41262</v>
      </c>
      <c r="C386" s="59">
        <v>14.6</v>
      </c>
      <c r="D386" s="2">
        <v>10.5</v>
      </c>
      <c r="E386" s="42">
        <v>11.6508</v>
      </c>
      <c r="F386" s="31">
        <f t="shared" si="8"/>
        <v>-3.003183374375995E-4</v>
      </c>
    </row>
    <row r="387" spans="1:6" x14ac:dyDescent="0.2">
      <c r="A387" s="32">
        <v>41263</v>
      </c>
      <c r="C387" s="59">
        <v>14.6</v>
      </c>
      <c r="D387" s="2">
        <v>10.5</v>
      </c>
      <c r="E387" s="42">
        <v>11.654999999999999</v>
      </c>
      <c r="F387" s="31">
        <f t="shared" si="8"/>
        <v>3.6049026676265861E-4</v>
      </c>
    </row>
    <row r="388" spans="1:6" x14ac:dyDescent="0.2">
      <c r="A388" s="32">
        <v>41264</v>
      </c>
      <c r="C388" s="59">
        <v>14.6</v>
      </c>
      <c r="D388" s="2">
        <v>10.5</v>
      </c>
      <c r="E388" s="42">
        <v>11.6508</v>
      </c>
      <c r="F388" s="31">
        <f t="shared" si="8"/>
        <v>-3.6036036036024566E-4</v>
      </c>
    </row>
    <row r="389" spans="1:6" x14ac:dyDescent="0.2">
      <c r="A389" s="32">
        <v>41267</v>
      </c>
      <c r="C389" s="59" t="s">
        <v>17</v>
      </c>
      <c r="D389" s="2" t="s">
        <v>17</v>
      </c>
      <c r="E389" s="42" t="s">
        <v>17</v>
      </c>
      <c r="F389" s="31" t="s">
        <v>17</v>
      </c>
    </row>
    <row r="390" spans="1:6" x14ac:dyDescent="0.2">
      <c r="A390" s="32">
        <v>41269</v>
      </c>
      <c r="C390" s="59">
        <v>14.6</v>
      </c>
      <c r="D390" s="2">
        <v>10.5</v>
      </c>
      <c r="E390" s="42">
        <v>11.6508</v>
      </c>
      <c r="F390" s="31">
        <f>E390/E388-1</f>
        <v>0</v>
      </c>
    </row>
    <row r="391" spans="1:6" x14ac:dyDescent="0.2">
      <c r="A391" s="32">
        <v>41270</v>
      </c>
      <c r="C391" s="59">
        <v>14.6</v>
      </c>
      <c r="D391" s="2">
        <v>10.199999999999999</v>
      </c>
      <c r="E391" s="42">
        <v>11.630800000000001</v>
      </c>
      <c r="F391" s="31">
        <f t="shared" si="8"/>
        <v>-1.7166203179180828E-3</v>
      </c>
    </row>
    <row r="392" spans="1:6" x14ac:dyDescent="0.2">
      <c r="A392" s="32">
        <v>41271</v>
      </c>
      <c r="C392" s="59">
        <v>14.6</v>
      </c>
      <c r="D392" s="2">
        <v>10.199999999999999</v>
      </c>
      <c r="E392" s="42">
        <v>11.630800000000001</v>
      </c>
      <c r="F392" s="31">
        <f t="shared" si="8"/>
        <v>0</v>
      </c>
    </row>
    <row r="393" spans="1:6" x14ac:dyDescent="0.2">
      <c r="A393" s="32">
        <v>41274</v>
      </c>
      <c r="C393" s="59" t="s">
        <v>17</v>
      </c>
      <c r="D393" s="2" t="s">
        <v>17</v>
      </c>
      <c r="E393" s="42" t="s">
        <v>17</v>
      </c>
      <c r="F393" s="31" t="s">
        <v>17</v>
      </c>
    </row>
    <row r="394" spans="1:6" x14ac:dyDescent="0.2">
      <c r="A394" s="32">
        <v>41276</v>
      </c>
      <c r="C394" s="59">
        <v>14.6</v>
      </c>
      <c r="D394" s="2">
        <v>10.199999999999999</v>
      </c>
      <c r="E394" s="42">
        <v>11.630800000000001</v>
      </c>
      <c r="F394" s="31">
        <f>E394/E392-1</f>
        <v>0</v>
      </c>
    </row>
    <row r="395" spans="1:6" x14ac:dyDescent="0.2">
      <c r="A395" s="32">
        <v>41277</v>
      </c>
      <c r="C395" s="59">
        <v>14.6</v>
      </c>
      <c r="D395" s="2">
        <v>10.199999999999999</v>
      </c>
      <c r="E395" s="42">
        <v>11.630800000000001</v>
      </c>
      <c r="F395" s="31">
        <f t="shared" si="8"/>
        <v>0</v>
      </c>
    </row>
    <row r="396" spans="1:6" x14ac:dyDescent="0.2">
      <c r="A396" s="32">
        <v>41278</v>
      </c>
      <c r="C396" s="59">
        <v>14.6</v>
      </c>
      <c r="D396" s="2">
        <v>10.199999999999999</v>
      </c>
      <c r="E396" s="42">
        <v>11.629200000000001</v>
      </c>
      <c r="F396" s="31">
        <f t="shared" si="8"/>
        <v>-1.3756577363555067E-4</v>
      </c>
    </row>
    <row r="397" spans="1:6" x14ac:dyDescent="0.2">
      <c r="A397" s="32">
        <v>41281</v>
      </c>
      <c r="C397" s="59">
        <v>14.6</v>
      </c>
      <c r="D397" s="2">
        <v>10</v>
      </c>
      <c r="E397" s="42">
        <v>11.7136</v>
      </c>
      <c r="F397" s="31">
        <f t="shared" si="8"/>
        <v>7.2575929556633056E-3</v>
      </c>
    </row>
    <row r="398" spans="1:6" x14ac:dyDescent="0.2">
      <c r="A398" s="32">
        <v>41282</v>
      </c>
      <c r="C398" s="59">
        <v>14.6</v>
      </c>
      <c r="D398" s="2">
        <v>10</v>
      </c>
      <c r="E398" s="42">
        <v>11.707100000000001</v>
      </c>
      <c r="F398" s="31">
        <f t="shared" si="8"/>
        <v>-5.5491053134815171E-4</v>
      </c>
    </row>
    <row r="399" spans="1:6" x14ac:dyDescent="0.2">
      <c r="A399" s="32">
        <v>41283</v>
      </c>
      <c r="C399" s="59">
        <v>14.6</v>
      </c>
      <c r="D399" s="2">
        <v>10</v>
      </c>
      <c r="E399" s="42">
        <v>11.707100000000001</v>
      </c>
      <c r="F399" s="31">
        <f t="shared" si="8"/>
        <v>0</v>
      </c>
    </row>
    <row r="400" spans="1:6" x14ac:dyDescent="0.2">
      <c r="A400" s="32">
        <v>41284</v>
      </c>
      <c r="C400" s="59">
        <v>14.6</v>
      </c>
      <c r="D400" s="2">
        <v>10</v>
      </c>
      <c r="E400" s="42">
        <v>11.726699999999999</v>
      </c>
      <c r="F400" s="31">
        <f t="shared" si="8"/>
        <v>1.6741977090823923E-3</v>
      </c>
    </row>
    <row r="401" spans="1:6" x14ac:dyDescent="0.2">
      <c r="A401" s="32">
        <v>41285</v>
      </c>
      <c r="C401" s="59">
        <v>14.6</v>
      </c>
      <c r="D401" s="2">
        <v>10</v>
      </c>
      <c r="E401" s="42">
        <v>11.726699999999999</v>
      </c>
      <c r="F401" s="31">
        <f t="shared" si="8"/>
        <v>0</v>
      </c>
    </row>
    <row r="402" spans="1:6" x14ac:dyDescent="0.2">
      <c r="A402" s="32">
        <v>41288</v>
      </c>
      <c r="C402" s="59">
        <v>14.6</v>
      </c>
      <c r="D402" s="2">
        <v>10</v>
      </c>
      <c r="E402" s="42">
        <v>11.7</v>
      </c>
      <c r="F402" s="31">
        <f t="shared" si="8"/>
        <v>-2.276855381309284E-3</v>
      </c>
    </row>
    <row r="403" spans="1:6" x14ac:dyDescent="0.2">
      <c r="A403" s="32">
        <v>41289</v>
      </c>
      <c r="C403" s="59">
        <v>14.6</v>
      </c>
      <c r="D403" s="2">
        <v>9.8000000000000007</v>
      </c>
      <c r="E403" s="42">
        <v>11.6844</v>
      </c>
      <c r="F403" s="31">
        <f t="shared" si="8"/>
        <v>-1.3333333333332975E-3</v>
      </c>
    </row>
    <row r="404" spans="1:6" x14ac:dyDescent="0.2">
      <c r="A404" s="32">
        <v>41290</v>
      </c>
      <c r="C404" s="59">
        <v>14.6</v>
      </c>
      <c r="D404" s="2">
        <v>9.8000000000000007</v>
      </c>
      <c r="E404" s="42">
        <v>11.661799999999999</v>
      </c>
      <c r="F404" s="31">
        <f t="shared" si="8"/>
        <v>-1.9342028687823198E-3</v>
      </c>
    </row>
    <row r="405" spans="1:6" x14ac:dyDescent="0.2">
      <c r="A405" s="32">
        <v>41291</v>
      </c>
      <c r="C405" s="59">
        <v>14.6</v>
      </c>
      <c r="D405" s="2">
        <v>9.5</v>
      </c>
      <c r="E405" s="42">
        <v>11.6294</v>
      </c>
      <c r="F405" s="31">
        <f t="shared" si="8"/>
        <v>-2.7783018058961106E-3</v>
      </c>
    </row>
    <row r="406" spans="1:6" x14ac:dyDescent="0.2">
      <c r="A406" s="32">
        <v>41292</v>
      </c>
      <c r="C406" s="59">
        <v>14.6</v>
      </c>
      <c r="D406" s="2">
        <v>9.3000000000000007</v>
      </c>
      <c r="E406" s="42">
        <v>11.611800000000001</v>
      </c>
      <c r="F406" s="31">
        <f t="shared" si="8"/>
        <v>-1.513405678710833E-3</v>
      </c>
    </row>
    <row r="407" spans="1:6" x14ac:dyDescent="0.2">
      <c r="A407" s="32">
        <v>41295</v>
      </c>
      <c r="C407" s="59">
        <v>14.6</v>
      </c>
      <c r="D407" s="2">
        <v>9.3000000000000007</v>
      </c>
      <c r="E407" s="42">
        <v>11.6</v>
      </c>
      <c r="F407" s="31">
        <f t="shared" si="8"/>
        <v>-1.0162076508379858E-3</v>
      </c>
    </row>
    <row r="408" spans="1:6" x14ac:dyDescent="0.2">
      <c r="A408" s="32">
        <v>41296</v>
      </c>
      <c r="C408" s="59">
        <v>14.6</v>
      </c>
      <c r="D408" s="2">
        <v>9.3000000000000007</v>
      </c>
      <c r="E408" s="42">
        <v>11.552899999999999</v>
      </c>
      <c r="F408" s="31">
        <f t="shared" si="8"/>
        <v>-4.0603448275862153E-3</v>
      </c>
    </row>
    <row r="409" spans="1:6" x14ac:dyDescent="0.2">
      <c r="A409" s="32">
        <v>41297</v>
      </c>
      <c r="C409" s="59">
        <v>14.6</v>
      </c>
      <c r="D409" s="2">
        <v>9.3000000000000007</v>
      </c>
      <c r="E409" s="42">
        <v>11.55</v>
      </c>
      <c r="F409" s="31">
        <f t="shared" si="8"/>
        <v>-2.5101922461012727E-4</v>
      </c>
    </row>
    <row r="410" spans="1:6" x14ac:dyDescent="0.2">
      <c r="A410" s="32">
        <v>41298</v>
      </c>
      <c r="C410" s="59">
        <v>14.6</v>
      </c>
      <c r="D410" s="2">
        <v>9.3000000000000007</v>
      </c>
      <c r="E410" s="42">
        <v>11.5265</v>
      </c>
      <c r="F410" s="31">
        <f t="shared" si="8"/>
        <v>-2.0346320346320557E-3</v>
      </c>
    </row>
    <row r="411" spans="1:6" x14ac:dyDescent="0.2">
      <c r="A411" s="32">
        <v>41299</v>
      </c>
      <c r="C411" s="59">
        <v>14.6</v>
      </c>
      <c r="D411" s="2">
        <v>9.5</v>
      </c>
      <c r="E411" s="42">
        <v>11.530799999999999</v>
      </c>
      <c r="F411" s="31">
        <f t="shared" si="8"/>
        <v>3.7305339868987097E-4</v>
      </c>
    </row>
    <row r="412" spans="1:6" x14ac:dyDescent="0.2">
      <c r="A412" s="32">
        <v>41302</v>
      </c>
      <c r="C412" s="59">
        <v>14.6</v>
      </c>
      <c r="D412" s="2">
        <v>9.5</v>
      </c>
      <c r="E412" s="42">
        <v>11.5265</v>
      </c>
      <c r="F412" s="31">
        <f t="shared" si="8"/>
        <v>-3.7291428174968111E-4</v>
      </c>
    </row>
    <row r="413" spans="1:6" x14ac:dyDescent="0.2">
      <c r="A413" s="32">
        <v>41303</v>
      </c>
      <c r="C413" s="59">
        <v>14.6</v>
      </c>
      <c r="D413" s="2">
        <v>9.5</v>
      </c>
      <c r="E413" s="42">
        <v>11.508800000000001</v>
      </c>
      <c r="F413" s="31">
        <f t="shared" si="8"/>
        <v>-1.5355918969330862E-3</v>
      </c>
    </row>
    <row r="414" spans="1:6" x14ac:dyDescent="0.2">
      <c r="A414" s="32">
        <v>41304</v>
      </c>
      <c r="C414" s="59">
        <v>14.6</v>
      </c>
      <c r="D414" s="2">
        <v>9.3000000000000007</v>
      </c>
      <c r="E414" s="42">
        <v>11.5</v>
      </c>
      <c r="F414" s="31">
        <f t="shared" si="8"/>
        <v>-7.6463228138479167E-4</v>
      </c>
    </row>
    <row r="415" spans="1:6" x14ac:dyDescent="0.2">
      <c r="A415" s="32">
        <v>41305</v>
      </c>
      <c r="C415" s="59">
        <v>14.6</v>
      </c>
      <c r="D415" s="2">
        <v>9.3000000000000007</v>
      </c>
      <c r="E415" s="42">
        <v>11.4861</v>
      </c>
      <c r="F415" s="31">
        <f t="shared" si="8"/>
        <v>-1.2086956521738523E-3</v>
      </c>
    </row>
    <row r="416" spans="1:6" x14ac:dyDescent="0.2">
      <c r="A416" s="32">
        <v>41306</v>
      </c>
      <c r="C416" s="59">
        <v>14.6</v>
      </c>
      <c r="D416" s="2">
        <v>9.3000000000000007</v>
      </c>
      <c r="E416" s="42">
        <v>11.4861</v>
      </c>
      <c r="F416" s="31">
        <f t="shared" si="8"/>
        <v>0</v>
      </c>
    </row>
    <row r="417" spans="1:6" x14ac:dyDescent="0.2">
      <c r="A417" s="32">
        <v>41309</v>
      </c>
      <c r="C417" s="59">
        <v>14.6</v>
      </c>
      <c r="D417" s="2">
        <v>9.3000000000000007</v>
      </c>
      <c r="E417" s="42">
        <v>11.466699999999999</v>
      </c>
      <c r="F417" s="31">
        <f t="shared" si="8"/>
        <v>-1.6889980062859689E-3</v>
      </c>
    </row>
    <row r="418" spans="1:6" x14ac:dyDescent="0.2">
      <c r="A418" s="32">
        <v>41310</v>
      </c>
      <c r="C418" s="59">
        <v>14.6</v>
      </c>
      <c r="D418" s="2">
        <v>9.3000000000000007</v>
      </c>
      <c r="E418" s="42">
        <v>11.45</v>
      </c>
      <c r="F418" s="31">
        <f t="shared" si="8"/>
        <v>-1.4563911151421749E-3</v>
      </c>
    </row>
    <row r="419" spans="1:6" x14ac:dyDescent="0.2">
      <c r="A419" s="32">
        <v>41311</v>
      </c>
      <c r="C419" s="59">
        <v>14.6</v>
      </c>
      <c r="D419" s="2">
        <v>9.3000000000000007</v>
      </c>
      <c r="E419" s="42">
        <v>11.45</v>
      </c>
      <c r="F419" s="31">
        <f t="shared" si="8"/>
        <v>0</v>
      </c>
    </row>
    <row r="420" spans="1:6" x14ac:dyDescent="0.2">
      <c r="A420" s="32">
        <v>41312</v>
      </c>
      <c r="C420" s="59">
        <v>14.6</v>
      </c>
      <c r="D420" s="2">
        <v>9.3000000000000007</v>
      </c>
      <c r="E420" s="42">
        <v>11.45</v>
      </c>
      <c r="F420" s="31">
        <f t="shared" si="8"/>
        <v>0</v>
      </c>
    </row>
    <row r="421" spans="1:6" x14ac:dyDescent="0.2">
      <c r="A421" s="32">
        <v>41313</v>
      </c>
      <c r="C421" s="59">
        <v>14.6</v>
      </c>
      <c r="D421" s="2">
        <v>9.3000000000000007</v>
      </c>
      <c r="E421" s="42">
        <v>11.447100000000001</v>
      </c>
      <c r="F421" s="31">
        <f t="shared" si="8"/>
        <v>-2.5327510917017015E-4</v>
      </c>
    </row>
    <row r="422" spans="1:6" x14ac:dyDescent="0.2">
      <c r="A422" s="32">
        <v>41318</v>
      </c>
      <c r="C422" s="59">
        <v>14.6</v>
      </c>
      <c r="D422" s="2">
        <v>9.3000000000000007</v>
      </c>
      <c r="E422" s="42">
        <v>11.423500000000001</v>
      </c>
      <c r="F422" s="31">
        <f t="shared" si="8"/>
        <v>-2.0616575377170321E-3</v>
      </c>
    </row>
    <row r="423" spans="1:6" x14ac:dyDescent="0.2">
      <c r="A423" s="32">
        <v>41319</v>
      </c>
      <c r="C423" s="59">
        <v>14.6</v>
      </c>
      <c r="D423" s="2">
        <v>8.82</v>
      </c>
      <c r="E423" s="42">
        <v>11.4155</v>
      </c>
      <c r="F423" s="31">
        <f t="shared" si="8"/>
        <v>-7.0031076290111294E-4</v>
      </c>
    </row>
    <row r="424" spans="1:6" x14ac:dyDescent="0.2">
      <c r="A424" s="32">
        <v>41320</v>
      </c>
      <c r="C424" s="59">
        <v>14.6</v>
      </c>
      <c r="D424" s="2">
        <v>8.82</v>
      </c>
      <c r="E424" s="42">
        <v>11.395899999999999</v>
      </c>
      <c r="F424" s="31">
        <f t="shared" si="8"/>
        <v>-1.716963777320335E-3</v>
      </c>
    </row>
    <row r="425" spans="1:6" x14ac:dyDescent="0.2">
      <c r="A425" s="32">
        <v>41323</v>
      </c>
      <c r="C425" s="59">
        <v>14.6</v>
      </c>
      <c r="D425" s="2">
        <v>8.82</v>
      </c>
      <c r="E425" s="42">
        <v>11.4076</v>
      </c>
      <c r="F425" s="31">
        <f t="shared" si="8"/>
        <v>1.026685035846242E-3</v>
      </c>
    </row>
    <row r="426" spans="1:6" x14ac:dyDescent="0.2">
      <c r="A426" s="32">
        <v>41324</v>
      </c>
      <c r="C426" s="59">
        <v>14.6</v>
      </c>
      <c r="D426" s="2">
        <v>8.8000000000000007</v>
      </c>
      <c r="E426" s="42">
        <v>11.402900000000001</v>
      </c>
      <c r="F426" s="31">
        <f t="shared" si="8"/>
        <v>-4.1200603106694711E-4</v>
      </c>
    </row>
    <row r="427" spans="1:6" x14ac:dyDescent="0.2">
      <c r="A427" s="32">
        <v>41325</v>
      </c>
      <c r="C427" s="59">
        <v>14.6</v>
      </c>
      <c r="D427" s="2">
        <v>8.8000000000000007</v>
      </c>
      <c r="E427" s="42">
        <v>11.3941</v>
      </c>
      <c r="F427" s="31">
        <f t="shared" si="8"/>
        <v>-7.7173350638881644E-4</v>
      </c>
    </row>
    <row r="428" spans="1:6" x14ac:dyDescent="0.2">
      <c r="A428" s="32">
        <v>41326</v>
      </c>
      <c r="C428" s="59">
        <v>14.6</v>
      </c>
      <c r="D428" s="2">
        <v>8.8000000000000007</v>
      </c>
      <c r="E428" s="42">
        <v>11.385300000000001</v>
      </c>
      <c r="F428" s="31">
        <f t="shared" si="8"/>
        <v>-7.7232953897188317E-4</v>
      </c>
    </row>
    <row r="429" spans="1:6" x14ac:dyDescent="0.2">
      <c r="A429" s="32">
        <v>41327</v>
      </c>
      <c r="C429" s="59">
        <v>14.6</v>
      </c>
      <c r="D429" s="2">
        <v>8.8000000000000007</v>
      </c>
      <c r="E429" s="42">
        <v>11.3719</v>
      </c>
      <c r="F429" s="31">
        <f t="shared" si="8"/>
        <v>-1.1769562506038778E-3</v>
      </c>
    </row>
    <row r="430" spans="1:6" x14ac:dyDescent="0.2">
      <c r="A430" s="32">
        <v>41330</v>
      </c>
      <c r="C430" s="59">
        <v>14.6</v>
      </c>
      <c r="D430" s="2">
        <v>9</v>
      </c>
      <c r="E430" s="42">
        <v>11.367599999999999</v>
      </c>
      <c r="F430" s="31">
        <f t="shared" si="8"/>
        <v>-3.7812502748002519E-4</v>
      </c>
    </row>
    <row r="431" spans="1:6" x14ac:dyDescent="0.2">
      <c r="A431" s="32">
        <v>41331</v>
      </c>
      <c r="C431" s="59">
        <v>14.6</v>
      </c>
      <c r="D431" s="2">
        <v>9</v>
      </c>
      <c r="E431" s="42">
        <v>11.367599999999999</v>
      </c>
      <c r="F431" s="31">
        <f t="shared" ref="F431:F474" si="9">E431/E430-1</f>
        <v>0</v>
      </c>
    </row>
    <row r="432" spans="1:6" x14ac:dyDescent="0.2">
      <c r="A432" s="32">
        <v>41332</v>
      </c>
      <c r="C432" s="59">
        <v>14.6</v>
      </c>
      <c r="D432" s="2">
        <v>9</v>
      </c>
      <c r="E432" s="42">
        <v>11.388199999999999</v>
      </c>
      <c r="F432" s="31">
        <f t="shared" si="9"/>
        <v>1.8121679158309423E-3</v>
      </c>
    </row>
    <row r="433" spans="1:6" x14ac:dyDescent="0.2">
      <c r="A433" s="32">
        <v>41333</v>
      </c>
      <c r="C433" s="59">
        <v>14.6</v>
      </c>
      <c r="D433" s="2">
        <v>9</v>
      </c>
      <c r="E433" s="42">
        <v>11.388199999999999</v>
      </c>
      <c r="F433" s="31">
        <f t="shared" si="9"/>
        <v>0</v>
      </c>
    </row>
    <row r="434" spans="1:6" x14ac:dyDescent="0.2">
      <c r="A434" s="32">
        <v>41334</v>
      </c>
      <c r="C434" s="59">
        <v>14.6</v>
      </c>
      <c r="D434" s="2">
        <v>9</v>
      </c>
      <c r="E434" s="42">
        <v>11.4031</v>
      </c>
      <c r="F434" s="31">
        <f t="shared" si="9"/>
        <v>1.3083718234665476E-3</v>
      </c>
    </row>
    <row r="435" spans="1:6" x14ac:dyDescent="0.2">
      <c r="A435" s="32">
        <v>41337</v>
      </c>
      <c r="C435" s="59">
        <v>14.6</v>
      </c>
      <c r="D435" s="2">
        <v>9</v>
      </c>
      <c r="E435" s="42">
        <v>11.4412</v>
      </c>
      <c r="F435" s="31">
        <f t="shared" si="9"/>
        <v>3.3411966921275127E-3</v>
      </c>
    </row>
    <row r="436" spans="1:6" x14ac:dyDescent="0.2">
      <c r="A436" s="32">
        <v>41338</v>
      </c>
      <c r="C436" s="59">
        <v>14.6</v>
      </c>
      <c r="D436" s="2">
        <v>9</v>
      </c>
      <c r="E436" s="42">
        <v>11.4588</v>
      </c>
      <c r="F436" s="31">
        <f t="shared" si="9"/>
        <v>1.5383001783029204E-3</v>
      </c>
    </row>
    <row r="437" spans="1:6" x14ac:dyDescent="0.2">
      <c r="A437" s="32">
        <v>41339</v>
      </c>
      <c r="C437" s="59">
        <v>14.6</v>
      </c>
      <c r="D437" s="2">
        <v>9</v>
      </c>
      <c r="E437" s="42">
        <v>11.4764</v>
      </c>
      <c r="F437" s="31">
        <f t="shared" si="9"/>
        <v>1.5359374454566588E-3</v>
      </c>
    </row>
    <row r="438" spans="1:6" x14ac:dyDescent="0.2">
      <c r="A438" s="32">
        <v>41340</v>
      </c>
      <c r="C438" s="59">
        <v>14.6</v>
      </c>
      <c r="D438" s="2">
        <v>9</v>
      </c>
      <c r="E438" s="42">
        <v>11.49</v>
      </c>
      <c r="F438" s="31">
        <f t="shared" si="9"/>
        <v>1.1850406050677442E-3</v>
      </c>
    </row>
    <row r="439" spans="1:6" x14ac:dyDescent="0.2">
      <c r="A439" s="32">
        <v>41341</v>
      </c>
      <c r="C439" s="59">
        <v>14.6</v>
      </c>
      <c r="D439" s="2">
        <v>9</v>
      </c>
      <c r="E439" s="42">
        <v>11.5219</v>
      </c>
      <c r="F439" s="31">
        <f t="shared" si="9"/>
        <v>2.776327241079235E-3</v>
      </c>
    </row>
    <row r="440" spans="1:6" x14ac:dyDescent="0.2">
      <c r="A440" s="32">
        <v>41344</v>
      </c>
      <c r="C440" s="59">
        <v>14.5</v>
      </c>
      <c r="D440" s="2">
        <v>9</v>
      </c>
      <c r="E440" s="42">
        <v>11.53</v>
      </c>
      <c r="F440" s="31">
        <f t="shared" si="9"/>
        <v>7.0300905232634214E-4</v>
      </c>
    </row>
    <row r="441" spans="1:6" x14ac:dyDescent="0.2">
      <c r="A441" s="32">
        <v>41345</v>
      </c>
      <c r="C441" s="59">
        <v>14.5</v>
      </c>
      <c r="D441" s="2">
        <v>9.1</v>
      </c>
      <c r="E441" s="42">
        <v>11.5406</v>
      </c>
      <c r="F441" s="31">
        <f t="shared" si="9"/>
        <v>9.1934084995659582E-4</v>
      </c>
    </row>
    <row r="442" spans="1:6" x14ac:dyDescent="0.2">
      <c r="A442" s="32">
        <v>41346</v>
      </c>
      <c r="C442" s="59">
        <v>14.5</v>
      </c>
      <c r="D442" s="2">
        <v>9.1</v>
      </c>
      <c r="E442" s="42">
        <v>11.55</v>
      </c>
      <c r="F442" s="31">
        <f t="shared" si="9"/>
        <v>8.145157097552147E-4</v>
      </c>
    </row>
    <row r="443" spans="1:6" x14ac:dyDescent="0.2">
      <c r="A443" s="32">
        <v>41347</v>
      </c>
      <c r="C443" s="59">
        <v>14.5</v>
      </c>
      <c r="D443" s="2">
        <v>9.5</v>
      </c>
      <c r="E443" s="42">
        <v>11.574999999999999</v>
      </c>
      <c r="F443" s="31">
        <f t="shared" si="9"/>
        <v>2.1645021645020357E-3</v>
      </c>
    </row>
    <row r="444" spans="1:6" x14ac:dyDescent="0.2">
      <c r="A444" s="32">
        <v>41348</v>
      </c>
      <c r="C444" s="59">
        <v>14.5</v>
      </c>
      <c r="D444" s="2">
        <v>9.5</v>
      </c>
      <c r="E444" s="42">
        <v>11.578099999999999</v>
      </c>
      <c r="F444" s="31">
        <f t="shared" si="9"/>
        <v>2.6781857451396718E-4</v>
      </c>
    </row>
    <row r="445" spans="1:6" x14ac:dyDescent="0.2">
      <c r="A445" s="32">
        <v>41351</v>
      </c>
      <c r="C445" s="59">
        <v>14.5</v>
      </c>
      <c r="D445" s="2">
        <v>9.5</v>
      </c>
      <c r="E445" s="42">
        <v>11.5853</v>
      </c>
      <c r="F445" s="31">
        <f t="shared" si="9"/>
        <v>6.2186369093386595E-4</v>
      </c>
    </row>
    <row r="446" spans="1:6" x14ac:dyDescent="0.2">
      <c r="A446" s="32">
        <v>41352</v>
      </c>
      <c r="C446" s="59">
        <v>14.5</v>
      </c>
      <c r="D446" s="2">
        <v>9.5</v>
      </c>
      <c r="E446" s="42">
        <v>11.6088</v>
      </c>
      <c r="F446" s="31">
        <f t="shared" si="9"/>
        <v>2.0284325826693816E-3</v>
      </c>
    </row>
    <row r="447" spans="1:6" x14ac:dyDescent="0.2">
      <c r="A447" s="32">
        <v>41353</v>
      </c>
      <c r="C447" s="59">
        <v>14.5</v>
      </c>
      <c r="D447" s="2">
        <v>9.5</v>
      </c>
      <c r="E447" s="42">
        <v>11.635300000000001</v>
      </c>
      <c r="F447" s="31">
        <f t="shared" si="9"/>
        <v>2.2827510164702414E-3</v>
      </c>
    </row>
    <row r="448" spans="1:6" x14ac:dyDescent="0.2">
      <c r="A448" s="32">
        <v>41354</v>
      </c>
      <c r="C448" s="59">
        <v>14.5</v>
      </c>
      <c r="D448" s="2">
        <v>9.5</v>
      </c>
      <c r="E448" s="42">
        <v>11.635300000000001</v>
      </c>
      <c r="F448" s="31">
        <f t="shared" si="9"/>
        <v>0</v>
      </c>
    </row>
    <row r="449" spans="1:6" x14ac:dyDescent="0.2">
      <c r="A449" s="32">
        <v>41355</v>
      </c>
      <c r="C449" s="59">
        <v>14.5</v>
      </c>
      <c r="D449" s="2">
        <v>9.5</v>
      </c>
      <c r="E449" s="42">
        <v>11.635300000000001</v>
      </c>
      <c r="F449" s="31">
        <f t="shared" si="9"/>
        <v>0</v>
      </c>
    </row>
    <row r="450" spans="1:6" x14ac:dyDescent="0.2">
      <c r="A450" s="32">
        <v>41358</v>
      </c>
      <c r="C450" s="59">
        <v>14.7</v>
      </c>
      <c r="D450" s="2">
        <v>9.5</v>
      </c>
      <c r="E450" s="42">
        <v>11.658799999999999</v>
      </c>
      <c r="F450" s="31">
        <f t="shared" si="9"/>
        <v>2.0197158646531044E-3</v>
      </c>
    </row>
    <row r="451" spans="1:6" x14ac:dyDescent="0.2">
      <c r="A451" s="32">
        <v>41359</v>
      </c>
      <c r="C451" s="59">
        <v>14.7</v>
      </c>
      <c r="D451" s="2">
        <v>9.5</v>
      </c>
      <c r="E451" s="42">
        <v>11.6845</v>
      </c>
      <c r="F451" s="31">
        <f t="shared" si="9"/>
        <v>2.2043435001888323E-3</v>
      </c>
    </row>
    <row r="452" spans="1:6" x14ac:dyDescent="0.2">
      <c r="A452" s="32">
        <v>41360</v>
      </c>
      <c r="C452" s="59">
        <v>14.7</v>
      </c>
      <c r="D452" s="2">
        <v>9.5</v>
      </c>
      <c r="E452" s="42">
        <v>11.6882</v>
      </c>
      <c r="F452" s="31">
        <f t="shared" si="9"/>
        <v>3.1665882151576952E-4</v>
      </c>
    </row>
    <row r="453" spans="1:6" x14ac:dyDescent="0.2">
      <c r="A453" s="32">
        <v>41361</v>
      </c>
      <c r="C453" s="59">
        <v>14.7</v>
      </c>
      <c r="D453" s="2">
        <v>9.5</v>
      </c>
      <c r="E453" s="42">
        <v>11.6882</v>
      </c>
      <c r="F453" s="31">
        <f t="shared" si="9"/>
        <v>0</v>
      </c>
    </row>
    <row r="454" spans="1:6" x14ac:dyDescent="0.2">
      <c r="A454" s="32">
        <v>41365</v>
      </c>
      <c r="C454" s="59">
        <v>14.7</v>
      </c>
      <c r="D454" s="2">
        <v>9.6999999999999993</v>
      </c>
      <c r="E454" s="42">
        <v>11.7</v>
      </c>
      <c r="F454" s="31">
        <f t="shared" si="9"/>
        <v>1.0095652025119417E-3</v>
      </c>
    </row>
    <row r="455" spans="1:6" x14ac:dyDescent="0.2">
      <c r="A455" s="32">
        <v>41366</v>
      </c>
      <c r="C455" s="59">
        <v>14.7</v>
      </c>
      <c r="D455" s="2">
        <v>9.6999999999999993</v>
      </c>
      <c r="E455" s="42">
        <v>11.707100000000001</v>
      </c>
      <c r="F455" s="31">
        <f t="shared" si="9"/>
        <v>6.0683760683777344E-4</v>
      </c>
    </row>
    <row r="456" spans="1:6" x14ac:dyDescent="0.2">
      <c r="A456" s="32">
        <v>41367</v>
      </c>
      <c r="C456" s="59">
        <v>14.7</v>
      </c>
      <c r="D456" s="2">
        <v>9.6999999999999993</v>
      </c>
      <c r="E456" s="42">
        <v>11.7333</v>
      </c>
      <c r="F456" s="31">
        <f t="shared" si="9"/>
        <v>2.2379581621407851E-3</v>
      </c>
    </row>
    <row r="457" spans="1:6" x14ac:dyDescent="0.2">
      <c r="A457" s="32">
        <v>41368</v>
      </c>
      <c r="C457" s="59">
        <v>14.7</v>
      </c>
      <c r="D457" s="2">
        <v>9.6999999999999993</v>
      </c>
      <c r="E457" s="42">
        <v>11.7333</v>
      </c>
      <c r="F457" s="31">
        <f t="shared" si="9"/>
        <v>0</v>
      </c>
    </row>
    <row r="458" spans="1:6" x14ac:dyDescent="0.2">
      <c r="A458" s="32">
        <v>41369</v>
      </c>
      <c r="C458" s="59">
        <v>14.7</v>
      </c>
      <c r="D458" s="2">
        <v>9.6999999999999993</v>
      </c>
      <c r="E458" s="42">
        <v>11.7333</v>
      </c>
      <c r="F458" s="31">
        <f t="shared" si="9"/>
        <v>0</v>
      </c>
    </row>
    <row r="459" spans="1:6" x14ac:dyDescent="0.2">
      <c r="A459" s="32">
        <v>41372</v>
      </c>
      <c r="C459" s="59">
        <v>14.7</v>
      </c>
      <c r="D459" s="2">
        <v>9.6999999999999993</v>
      </c>
      <c r="E459" s="42">
        <v>11.75</v>
      </c>
      <c r="F459" s="31">
        <f t="shared" si="9"/>
        <v>1.4232994980099001E-3</v>
      </c>
    </row>
    <row r="460" spans="1:6" x14ac:dyDescent="0.2">
      <c r="A460" s="32">
        <v>41373</v>
      </c>
      <c r="C460" s="59">
        <v>14.7</v>
      </c>
      <c r="D460" s="2">
        <v>9.6999999999999993</v>
      </c>
      <c r="E460" s="42">
        <v>11.76</v>
      </c>
      <c r="F460" s="31">
        <f t="shared" si="9"/>
        <v>8.5106382978716866E-4</v>
      </c>
    </row>
    <row r="461" spans="1:6" x14ac:dyDescent="0.2">
      <c r="A461" s="32">
        <v>41374</v>
      </c>
      <c r="C461" s="59">
        <v>14.7</v>
      </c>
      <c r="D461" s="2">
        <v>9.6999999999999993</v>
      </c>
      <c r="E461" s="42">
        <v>11.7768</v>
      </c>
      <c r="F461" s="31">
        <f t="shared" si="9"/>
        <v>1.4285714285713347E-3</v>
      </c>
    </row>
    <row r="462" spans="1:6" x14ac:dyDescent="0.2">
      <c r="A462" s="32">
        <v>41375</v>
      </c>
      <c r="C462" s="59">
        <v>14.7</v>
      </c>
      <c r="D462" s="2">
        <v>9.6999999999999993</v>
      </c>
      <c r="E462" s="42">
        <v>11.7768</v>
      </c>
      <c r="F462" s="31">
        <f t="shared" si="9"/>
        <v>0</v>
      </c>
    </row>
    <row r="463" spans="1:6" x14ac:dyDescent="0.2">
      <c r="A463" s="32">
        <v>41376</v>
      </c>
      <c r="C463" s="59">
        <v>14.7</v>
      </c>
      <c r="D463" s="2">
        <v>9.6999999999999993</v>
      </c>
      <c r="E463" s="42">
        <v>11.7768</v>
      </c>
      <c r="F463" s="31">
        <f t="shared" si="9"/>
        <v>0</v>
      </c>
    </row>
    <row r="464" spans="1:6" x14ac:dyDescent="0.2">
      <c r="A464" s="32">
        <v>41379</v>
      </c>
      <c r="C464" s="59">
        <v>14.7</v>
      </c>
      <c r="D464" s="2">
        <v>9.6999999999999993</v>
      </c>
      <c r="E464" s="42">
        <v>11.8</v>
      </c>
      <c r="F464" s="31">
        <f t="shared" si="9"/>
        <v>1.9699748658379423E-3</v>
      </c>
    </row>
    <row r="465" spans="1:6" x14ac:dyDescent="0.2">
      <c r="A465" s="32">
        <v>41380</v>
      </c>
      <c r="C465" s="59">
        <v>14.7</v>
      </c>
      <c r="D465" s="2">
        <v>9.6999999999999993</v>
      </c>
      <c r="E465" s="42">
        <v>11.8179</v>
      </c>
      <c r="F465" s="31">
        <f t="shared" si="9"/>
        <v>1.5169491525421908E-3</v>
      </c>
    </row>
    <row r="466" spans="1:6" x14ac:dyDescent="0.2">
      <c r="A466" s="32">
        <v>41381</v>
      </c>
      <c r="C466" s="59">
        <v>14.7</v>
      </c>
      <c r="D466" s="2">
        <v>9.6999999999999993</v>
      </c>
      <c r="E466" s="42">
        <v>11.8179</v>
      </c>
      <c r="F466" s="31">
        <f t="shared" si="9"/>
        <v>0</v>
      </c>
    </row>
    <row r="467" spans="1:6" x14ac:dyDescent="0.2">
      <c r="A467" s="32">
        <v>41382</v>
      </c>
      <c r="C467" s="59">
        <v>14.7</v>
      </c>
      <c r="D467" s="2">
        <v>9.6999999999999993</v>
      </c>
      <c r="E467" s="42">
        <v>11.846399999999999</v>
      </c>
      <c r="F467" s="31">
        <f t="shared" si="9"/>
        <v>2.4115959688268962E-3</v>
      </c>
    </row>
    <row r="468" spans="1:6" x14ac:dyDescent="0.2">
      <c r="A468" s="32">
        <v>41383</v>
      </c>
      <c r="C468" s="59">
        <v>14.7</v>
      </c>
      <c r="D468" s="2">
        <v>9.6999999999999993</v>
      </c>
      <c r="E468" s="42">
        <v>11.846399999999999</v>
      </c>
      <c r="F468" s="31">
        <f t="shared" si="9"/>
        <v>0</v>
      </c>
    </row>
    <row r="469" spans="1:6" x14ac:dyDescent="0.2">
      <c r="A469" s="32">
        <v>41386</v>
      </c>
      <c r="C469" s="59">
        <v>14.7</v>
      </c>
      <c r="D469" s="2">
        <v>9.6999999999999993</v>
      </c>
      <c r="E469" s="42">
        <v>11.846399999999999</v>
      </c>
      <c r="F469" s="31">
        <f t="shared" si="9"/>
        <v>0</v>
      </c>
    </row>
    <row r="470" spans="1:6" x14ac:dyDescent="0.2">
      <c r="A470" s="32">
        <v>41387</v>
      </c>
      <c r="C470" s="59">
        <v>14.7</v>
      </c>
      <c r="D470" s="2">
        <v>9.6999999999999993</v>
      </c>
      <c r="E470" s="42">
        <v>11.835699999999999</v>
      </c>
      <c r="F470" s="31">
        <f t="shared" si="9"/>
        <v>-9.0322798487307843E-4</v>
      </c>
    </row>
    <row r="471" spans="1:6" x14ac:dyDescent="0.2">
      <c r="A471" s="32">
        <v>41388</v>
      </c>
      <c r="C471" s="59">
        <v>14.7</v>
      </c>
      <c r="D471" s="2">
        <v>9.6999999999999993</v>
      </c>
      <c r="E471" s="42">
        <v>11.8429</v>
      </c>
      <c r="F471" s="31">
        <f t="shared" si="9"/>
        <v>6.0832903841778752E-4</v>
      </c>
    </row>
    <row r="472" spans="1:6" x14ac:dyDescent="0.2">
      <c r="A472" s="32">
        <v>41389</v>
      </c>
      <c r="C472" s="59">
        <v>14.7</v>
      </c>
      <c r="D472" s="2">
        <v>9.6999999999999993</v>
      </c>
      <c r="E472" s="42">
        <v>11.8429</v>
      </c>
      <c r="F472" s="31">
        <f t="shared" si="9"/>
        <v>0</v>
      </c>
    </row>
    <row r="473" spans="1:6" x14ac:dyDescent="0.2">
      <c r="A473" s="32">
        <v>41390</v>
      </c>
      <c r="C473" s="59">
        <v>14.7</v>
      </c>
      <c r="D473" s="2">
        <v>9.6999999999999993</v>
      </c>
      <c r="E473" s="42">
        <v>11.8286</v>
      </c>
      <c r="F473" s="31">
        <f t="shared" si="9"/>
        <v>-1.2074745205988835E-3</v>
      </c>
    </row>
    <row r="474" spans="1:6" x14ac:dyDescent="0.2">
      <c r="A474" s="32">
        <v>41393</v>
      </c>
      <c r="C474" s="59">
        <v>14.7</v>
      </c>
      <c r="D474" s="2">
        <v>9.6999999999999993</v>
      </c>
      <c r="E474" s="42">
        <v>11.8308</v>
      </c>
      <c r="F474" s="31">
        <f t="shared" si="9"/>
        <v>1.8598988891338486E-4</v>
      </c>
    </row>
    <row r="475" spans="1:6" x14ac:dyDescent="0.2">
      <c r="A475" s="32">
        <v>41394</v>
      </c>
      <c r="C475" s="59">
        <v>14.7</v>
      </c>
      <c r="D475" s="2">
        <v>9.6999999999999993</v>
      </c>
      <c r="E475" s="42">
        <v>11.8192</v>
      </c>
      <c r="F475" s="31">
        <f>E475/E474-1</f>
        <v>-9.8049159820123855E-4</v>
      </c>
    </row>
    <row r="476" spans="1:6" x14ac:dyDescent="0.2">
      <c r="A476" s="32">
        <v>41395</v>
      </c>
      <c r="C476" s="63" t="s">
        <v>17</v>
      </c>
      <c r="D476" t="s">
        <v>17</v>
      </c>
      <c r="E476" s="42" t="s">
        <v>17</v>
      </c>
      <c r="F476" s="64" t="s">
        <v>17</v>
      </c>
    </row>
    <row r="477" spans="1:6" x14ac:dyDescent="0.2">
      <c r="A477" s="32">
        <v>41396</v>
      </c>
      <c r="C477" s="59">
        <v>14.7</v>
      </c>
      <c r="D477" s="2">
        <v>9.6999999999999993</v>
      </c>
      <c r="E477" s="42">
        <v>11.8667</v>
      </c>
      <c r="F477" s="31">
        <f>E477/E475-1</f>
        <v>4.0188845268713802E-3</v>
      </c>
    </row>
    <row r="478" spans="1:6" x14ac:dyDescent="0.2">
      <c r="A478" s="32">
        <v>41397</v>
      </c>
      <c r="C478" s="59">
        <v>14.7</v>
      </c>
      <c r="D478" s="2">
        <v>9.6999999999999993</v>
      </c>
      <c r="E478" s="42">
        <v>11.884600000000001</v>
      </c>
      <c r="F478" s="31">
        <f t="shared" ref="F478:F491" si="10">E478/E477-1</f>
        <v>1.5084227291497498E-3</v>
      </c>
    </row>
    <row r="479" spans="1:6" x14ac:dyDescent="0.2">
      <c r="A479" s="32">
        <v>41400</v>
      </c>
      <c r="C479" s="59">
        <v>14.7</v>
      </c>
      <c r="D479" s="2">
        <v>9.6999999999999993</v>
      </c>
      <c r="E479" s="42">
        <v>11.867900000000001</v>
      </c>
      <c r="F479" s="31">
        <f t="shared" si="10"/>
        <v>-1.4051798125305215E-3</v>
      </c>
    </row>
    <row r="480" spans="1:6" x14ac:dyDescent="0.2">
      <c r="A480" s="32">
        <v>41401</v>
      </c>
      <c r="C480" s="59">
        <v>14.7</v>
      </c>
      <c r="D480" s="2">
        <v>10.6</v>
      </c>
      <c r="E480" s="42">
        <v>11.940799999999999</v>
      </c>
      <c r="F480" s="31">
        <f t="shared" si="10"/>
        <v>6.142620008594557E-3</v>
      </c>
    </row>
    <row r="481" spans="1:6" x14ac:dyDescent="0.2">
      <c r="A481" s="32">
        <v>41402</v>
      </c>
      <c r="C481" s="59">
        <v>14.7</v>
      </c>
      <c r="D481" s="2">
        <v>10.6</v>
      </c>
      <c r="E481" s="42">
        <v>11.940799999999999</v>
      </c>
      <c r="F481" s="31">
        <f t="shared" si="10"/>
        <v>0</v>
      </c>
    </row>
    <row r="482" spans="1:6" x14ac:dyDescent="0.2">
      <c r="A482" s="32">
        <v>41403</v>
      </c>
      <c r="C482" s="59">
        <v>14.7</v>
      </c>
      <c r="D482" s="2">
        <v>10.6</v>
      </c>
      <c r="E482" s="42">
        <v>11.940799999999999</v>
      </c>
      <c r="F482" s="31">
        <f t="shared" si="10"/>
        <v>0</v>
      </c>
    </row>
    <row r="483" spans="1:6" x14ac:dyDescent="0.2">
      <c r="A483" s="32">
        <v>41404</v>
      </c>
      <c r="C483" s="59">
        <v>14.7</v>
      </c>
      <c r="D483" s="2">
        <v>10.6</v>
      </c>
      <c r="E483" s="42">
        <v>11.940799999999999</v>
      </c>
      <c r="F483" s="31">
        <f t="shared" si="10"/>
        <v>0</v>
      </c>
    </row>
    <row r="484" spans="1:6" x14ac:dyDescent="0.2">
      <c r="A484" s="32">
        <v>41407</v>
      </c>
      <c r="C484" s="59">
        <v>14.7</v>
      </c>
      <c r="D484" s="2">
        <v>10.6</v>
      </c>
      <c r="E484" s="42">
        <v>11.956200000000001</v>
      </c>
      <c r="F484" s="31">
        <f t="shared" si="10"/>
        <v>1.2896958327750507E-3</v>
      </c>
    </row>
    <row r="485" spans="1:6" x14ac:dyDescent="0.2">
      <c r="A485" s="32">
        <v>41408</v>
      </c>
      <c r="C485" s="59">
        <v>14.7</v>
      </c>
      <c r="D485" s="2">
        <v>10.6</v>
      </c>
      <c r="E485" s="42">
        <v>11.956200000000001</v>
      </c>
      <c r="F485" s="31">
        <f t="shared" si="10"/>
        <v>0</v>
      </c>
    </row>
    <row r="486" spans="1:6" x14ac:dyDescent="0.2">
      <c r="A486" s="32">
        <v>41409</v>
      </c>
      <c r="C486" s="59">
        <v>14.7</v>
      </c>
      <c r="D486" s="2">
        <v>10.6</v>
      </c>
      <c r="E486" s="42">
        <v>11.95</v>
      </c>
      <c r="F486" s="31">
        <f t="shared" si="10"/>
        <v>-5.1855940850786819E-4</v>
      </c>
    </row>
    <row r="487" spans="1:6" x14ac:dyDescent="0.2">
      <c r="A487" s="32">
        <v>41410</v>
      </c>
      <c r="C487" s="59">
        <v>14.7</v>
      </c>
      <c r="D487" s="2">
        <v>10.6</v>
      </c>
      <c r="E487" s="42">
        <v>11.95</v>
      </c>
      <c r="F487" s="31">
        <f t="shared" si="10"/>
        <v>0</v>
      </c>
    </row>
    <row r="488" spans="1:6" x14ac:dyDescent="0.2">
      <c r="A488" s="32">
        <v>41411</v>
      </c>
      <c r="C488" s="59">
        <v>14.7</v>
      </c>
      <c r="D488" s="2">
        <v>10.6</v>
      </c>
      <c r="E488" s="42">
        <v>11.94</v>
      </c>
      <c r="F488" s="31">
        <f t="shared" si="10"/>
        <v>-8.3682008368202165E-4</v>
      </c>
    </row>
    <row r="489" spans="1:6" x14ac:dyDescent="0.2">
      <c r="A489" s="32">
        <v>41414</v>
      </c>
      <c r="C489" s="59">
        <v>14.5</v>
      </c>
      <c r="D489" s="2">
        <v>10.9</v>
      </c>
      <c r="E489" s="42">
        <v>11.9818</v>
      </c>
      <c r="F489" s="31">
        <f t="shared" si="10"/>
        <v>3.5008375209379938E-3</v>
      </c>
    </row>
    <row r="490" spans="1:6" x14ac:dyDescent="0.2">
      <c r="A490" s="32">
        <v>41415</v>
      </c>
      <c r="C490" s="59">
        <v>14.7</v>
      </c>
      <c r="D490" s="2">
        <v>10.9</v>
      </c>
      <c r="E490" s="42">
        <v>12.023300000000001</v>
      </c>
      <c r="F490" s="31">
        <f t="shared" si="10"/>
        <v>3.4635864394332305E-3</v>
      </c>
    </row>
    <row r="491" spans="1:6" x14ac:dyDescent="0.2">
      <c r="A491" s="32">
        <v>41416</v>
      </c>
      <c r="C491" s="59">
        <v>14.3</v>
      </c>
      <c r="D491" s="2">
        <v>11</v>
      </c>
      <c r="E491" s="42">
        <v>12.0817</v>
      </c>
      <c r="F491" s="31">
        <f t="shared" si="10"/>
        <v>4.8572355343374785E-3</v>
      </c>
    </row>
    <row r="492" spans="1:6" x14ac:dyDescent="0.2">
      <c r="A492" s="32">
        <v>41417</v>
      </c>
      <c r="C492" s="59">
        <v>14.3</v>
      </c>
      <c r="D492" s="2">
        <v>11</v>
      </c>
      <c r="E492" s="42">
        <v>12.0817</v>
      </c>
      <c r="F492" s="31">
        <f>E492/E491-1</f>
        <v>0</v>
      </c>
    </row>
    <row r="493" spans="1:6" x14ac:dyDescent="0.2">
      <c r="A493" s="32">
        <v>41418</v>
      </c>
      <c r="C493" s="59">
        <v>14.3</v>
      </c>
      <c r="D493" s="2">
        <v>11</v>
      </c>
      <c r="E493" s="42">
        <v>12.0983</v>
      </c>
      <c r="F493" s="31">
        <f>E493/E492-1</f>
        <v>1.3739788274829134E-3</v>
      </c>
    </row>
    <row r="494" spans="1:6" x14ac:dyDescent="0.2">
      <c r="A494" s="32">
        <v>41421</v>
      </c>
      <c r="C494" s="59">
        <v>14.3</v>
      </c>
      <c r="D494" s="2">
        <v>11</v>
      </c>
      <c r="E494" s="42">
        <v>12.0817</v>
      </c>
      <c r="F494" s="31">
        <f>E494/E493-1</f>
        <v>-1.3720935999272932E-3</v>
      </c>
    </row>
    <row r="495" spans="1:6" x14ac:dyDescent="0.2">
      <c r="A495" s="32">
        <v>41422</v>
      </c>
      <c r="C495" s="59">
        <v>14.3</v>
      </c>
      <c r="D495" s="2">
        <v>11</v>
      </c>
      <c r="E495" s="42">
        <v>12.0817</v>
      </c>
      <c r="F495" s="31">
        <f>E495/E494-1</f>
        <v>0</v>
      </c>
    </row>
    <row r="496" spans="1:6" x14ac:dyDescent="0.2">
      <c r="A496" s="32">
        <v>41423</v>
      </c>
      <c r="C496" s="59">
        <v>15.3</v>
      </c>
      <c r="D496" s="2">
        <v>11</v>
      </c>
      <c r="E496" s="42">
        <v>12.2567</v>
      </c>
      <c r="F496" s="31">
        <f>E496/E495-1</f>
        <v>1.4484716554789445E-2</v>
      </c>
    </row>
    <row r="497" spans="1:6" x14ac:dyDescent="0.2">
      <c r="A497" s="32">
        <v>41424</v>
      </c>
      <c r="C497" s="63" t="s">
        <v>17</v>
      </c>
      <c r="D497" t="s">
        <v>17</v>
      </c>
      <c r="E497" s="42" t="s">
        <v>17</v>
      </c>
      <c r="F497" s="31" t="s">
        <v>17</v>
      </c>
    </row>
    <row r="498" spans="1:6" x14ac:dyDescent="0.2">
      <c r="A498" s="32">
        <v>41425</v>
      </c>
      <c r="C498" s="59">
        <v>15.3</v>
      </c>
      <c r="D498" s="2">
        <v>11</v>
      </c>
      <c r="E498" s="42">
        <v>12.28</v>
      </c>
      <c r="F498" s="31">
        <f>E498/E496-1</f>
        <v>1.9010010851208126E-3</v>
      </c>
    </row>
    <row r="499" spans="1:6" x14ac:dyDescent="0.2">
      <c r="A499" s="32">
        <v>41428</v>
      </c>
      <c r="C499" s="59">
        <v>15.3</v>
      </c>
      <c r="D499" s="2">
        <v>11</v>
      </c>
      <c r="E499" s="42">
        <v>12.275399999999999</v>
      </c>
      <c r="F499" s="31">
        <f>E499/E498-1</f>
        <v>-3.7459283387619724E-4</v>
      </c>
    </row>
    <row r="500" spans="1:6" x14ac:dyDescent="0.2">
      <c r="A500" s="32">
        <v>41429</v>
      </c>
      <c r="C500" s="59">
        <v>15.3</v>
      </c>
      <c r="D500" s="2">
        <v>11</v>
      </c>
      <c r="E500" s="42">
        <v>12.284599999999999</v>
      </c>
      <c r="F500" s="31">
        <f>E500/E499-1</f>
        <v>7.4946641249984403E-4</v>
      </c>
    </row>
    <row r="501" spans="1:6" x14ac:dyDescent="0.2">
      <c r="A501" s="32">
        <v>41430</v>
      </c>
      <c r="C501" s="59">
        <v>15.3</v>
      </c>
      <c r="D501" s="2">
        <v>11</v>
      </c>
      <c r="E501" s="42">
        <v>12.3093</v>
      </c>
      <c r="F501" s="31">
        <f t="shared" ref="F501:F522" si="11">E501/E500-1</f>
        <v>2.0106474773293748E-3</v>
      </c>
    </row>
    <row r="502" spans="1:6" x14ac:dyDescent="0.2">
      <c r="A502" s="32">
        <v>41431</v>
      </c>
      <c r="C502" s="59">
        <v>15.3</v>
      </c>
      <c r="D502" s="2">
        <v>11</v>
      </c>
      <c r="E502" s="42">
        <v>12.3093</v>
      </c>
      <c r="F502" s="31">
        <f t="shared" si="11"/>
        <v>0</v>
      </c>
    </row>
    <row r="503" spans="1:6" x14ac:dyDescent="0.2">
      <c r="A503" s="32">
        <v>41432</v>
      </c>
      <c r="C503" s="59">
        <v>15.3</v>
      </c>
      <c r="D503" s="2">
        <v>11</v>
      </c>
      <c r="E503" s="42">
        <v>12.3346</v>
      </c>
      <c r="F503" s="31">
        <f t="shared" si="11"/>
        <v>2.0553565190546408E-3</v>
      </c>
    </row>
    <row r="504" spans="1:6" x14ac:dyDescent="0.2">
      <c r="A504" s="32">
        <v>41435</v>
      </c>
      <c r="C504" s="59">
        <v>15.3</v>
      </c>
      <c r="D504" s="2">
        <v>11</v>
      </c>
      <c r="E504" s="42">
        <v>12.3057</v>
      </c>
      <c r="F504" s="31">
        <f t="shared" si="11"/>
        <v>-2.3430026105427659E-3</v>
      </c>
    </row>
    <row r="505" spans="1:6" x14ac:dyDescent="0.2">
      <c r="A505" s="32">
        <v>41436</v>
      </c>
      <c r="C505" s="59">
        <v>15.3</v>
      </c>
      <c r="D505" s="2">
        <v>11</v>
      </c>
      <c r="E505" s="42">
        <v>12.3057</v>
      </c>
      <c r="F505" s="31">
        <f t="shared" si="11"/>
        <v>0</v>
      </c>
    </row>
    <row r="506" spans="1:6" x14ac:dyDescent="0.2">
      <c r="A506" s="32">
        <v>41437</v>
      </c>
      <c r="C506" s="59">
        <v>15.3</v>
      </c>
      <c r="D506" s="2">
        <v>11</v>
      </c>
      <c r="E506" s="42">
        <v>12.31</v>
      </c>
      <c r="F506" s="31">
        <f t="shared" si="11"/>
        <v>3.4943156423450361E-4</v>
      </c>
    </row>
    <row r="507" spans="1:6" x14ac:dyDescent="0.2">
      <c r="A507" s="32">
        <v>41438</v>
      </c>
      <c r="C507" s="59">
        <v>15.3</v>
      </c>
      <c r="D507" s="2">
        <v>11</v>
      </c>
      <c r="E507" s="42">
        <v>12.323600000000001</v>
      </c>
      <c r="F507" s="31">
        <f t="shared" si="11"/>
        <v>1.1047928513403527E-3</v>
      </c>
    </row>
    <row r="508" spans="1:6" x14ac:dyDescent="0.2">
      <c r="A508" s="32">
        <v>41439</v>
      </c>
      <c r="C508" s="59">
        <v>15.3</v>
      </c>
      <c r="D508" s="2">
        <v>11</v>
      </c>
      <c r="E508" s="42">
        <v>12.323600000000001</v>
      </c>
      <c r="F508" s="31">
        <f t="shared" si="11"/>
        <v>0</v>
      </c>
    </row>
    <row r="509" spans="1:6" x14ac:dyDescent="0.2">
      <c r="A509" s="32">
        <v>41442</v>
      </c>
      <c r="C509" s="59">
        <v>15.3</v>
      </c>
      <c r="D509" s="2">
        <v>11</v>
      </c>
      <c r="E509" s="42">
        <v>12.3254</v>
      </c>
      <c r="F509" s="31">
        <f t="shared" si="11"/>
        <v>1.4606121587834586E-4</v>
      </c>
    </row>
    <row r="510" spans="1:6" x14ac:dyDescent="0.2">
      <c r="A510" s="32">
        <v>41443</v>
      </c>
      <c r="C510" s="59">
        <v>15.3</v>
      </c>
      <c r="D510" s="2">
        <v>11</v>
      </c>
      <c r="E510" s="42">
        <v>12.382099999999999</v>
      </c>
      <c r="F510" s="31">
        <f t="shared" si="11"/>
        <v>4.6002563811315955E-3</v>
      </c>
    </row>
    <row r="511" spans="1:6" x14ac:dyDescent="0.2">
      <c r="A511" s="32">
        <v>41444</v>
      </c>
      <c r="C511" s="59">
        <v>15.3</v>
      </c>
      <c r="D511" s="2">
        <v>11</v>
      </c>
      <c r="E511" s="42">
        <v>12.4</v>
      </c>
      <c r="F511" s="31">
        <f t="shared" si="11"/>
        <v>1.4456352315035392E-3</v>
      </c>
    </row>
    <row r="512" spans="1:6" x14ac:dyDescent="0.2">
      <c r="A512" s="32">
        <v>41445</v>
      </c>
      <c r="C512" s="59">
        <v>15.3</v>
      </c>
      <c r="D512" s="2">
        <v>11</v>
      </c>
      <c r="E512" s="42">
        <v>12.4</v>
      </c>
      <c r="F512" s="31">
        <f t="shared" si="11"/>
        <v>0</v>
      </c>
    </row>
    <row r="513" spans="1:7" x14ac:dyDescent="0.2">
      <c r="A513" s="32">
        <v>41446</v>
      </c>
      <c r="C513" s="59">
        <v>15.3</v>
      </c>
      <c r="D513" s="2">
        <v>11</v>
      </c>
      <c r="E513" s="42">
        <v>12.441700000000001</v>
      </c>
      <c r="F513" s="31">
        <f t="shared" si="11"/>
        <v>3.3629032258064573E-3</v>
      </c>
      <c r="G513" s="32"/>
    </row>
    <row r="514" spans="1:7" x14ac:dyDescent="0.2">
      <c r="A514" s="32">
        <v>41449</v>
      </c>
      <c r="C514" s="59">
        <v>15.3</v>
      </c>
      <c r="D514" s="2">
        <v>11</v>
      </c>
      <c r="E514" s="42">
        <v>12.441700000000001</v>
      </c>
      <c r="F514" s="31">
        <f t="shared" si="11"/>
        <v>0</v>
      </c>
    </row>
    <row r="515" spans="1:7" x14ac:dyDescent="0.2">
      <c r="A515" s="32">
        <v>41450</v>
      </c>
      <c r="C515" s="59">
        <v>15.3</v>
      </c>
      <c r="D515" s="2">
        <v>11</v>
      </c>
      <c r="E515" s="42">
        <v>12.441700000000001</v>
      </c>
      <c r="F515" s="31">
        <f t="shared" si="11"/>
        <v>0</v>
      </c>
    </row>
    <row r="516" spans="1:7" x14ac:dyDescent="0.2">
      <c r="A516" s="32">
        <v>41451</v>
      </c>
      <c r="C516" s="59">
        <v>15.3</v>
      </c>
      <c r="D516" s="2">
        <v>11</v>
      </c>
      <c r="E516" s="42">
        <v>12.4625</v>
      </c>
      <c r="F516" s="31">
        <f t="shared" si="11"/>
        <v>1.671797262432051E-3</v>
      </c>
    </row>
    <row r="517" spans="1:7" x14ac:dyDescent="0.2">
      <c r="A517" s="32">
        <v>41452</v>
      </c>
      <c r="C517" s="59">
        <v>15.3</v>
      </c>
      <c r="D517" s="2">
        <v>11</v>
      </c>
      <c r="E517" s="42">
        <v>12.4625</v>
      </c>
      <c r="F517" s="31">
        <f t="shared" si="11"/>
        <v>0</v>
      </c>
    </row>
    <row r="518" spans="1:7" x14ac:dyDescent="0.2">
      <c r="A518" s="32">
        <v>41453</v>
      </c>
      <c r="C518" s="59">
        <v>15.3</v>
      </c>
      <c r="D518" s="2">
        <v>11</v>
      </c>
      <c r="E518" s="42">
        <v>12.4625</v>
      </c>
      <c r="F518" s="31">
        <f t="shared" si="11"/>
        <v>0</v>
      </c>
    </row>
    <row r="519" spans="1:7" x14ac:dyDescent="0.2">
      <c r="A519" s="32">
        <v>41456</v>
      </c>
      <c r="C519" s="59">
        <v>15.3</v>
      </c>
      <c r="D519" s="2">
        <v>11</v>
      </c>
      <c r="E519" s="42">
        <v>12.4864</v>
      </c>
      <c r="F519" s="31">
        <f t="shared" si="11"/>
        <v>1.9177532597793867E-3</v>
      </c>
    </row>
    <row r="520" spans="1:7" x14ac:dyDescent="0.2">
      <c r="A520" s="32">
        <v>41457</v>
      </c>
      <c r="C520" s="59">
        <v>15.3</v>
      </c>
      <c r="D520" s="2">
        <v>11</v>
      </c>
      <c r="E520" s="42">
        <v>12.495799999999999</v>
      </c>
      <c r="F520" s="31">
        <f t="shared" si="11"/>
        <v>7.5281906714508295E-4</v>
      </c>
    </row>
    <row r="521" spans="1:7" x14ac:dyDescent="0.2">
      <c r="A521" s="32">
        <v>41458</v>
      </c>
      <c r="C521" s="59">
        <v>15.3</v>
      </c>
      <c r="D521" s="2">
        <v>11</v>
      </c>
      <c r="E521" s="42">
        <v>12.4833</v>
      </c>
      <c r="F521" s="31">
        <f t="shared" si="11"/>
        <v>-1.0003361129339305E-3</v>
      </c>
    </row>
    <row r="522" spans="1:7" x14ac:dyDescent="0.2">
      <c r="A522" s="32">
        <v>41459</v>
      </c>
      <c r="C522" s="59">
        <v>15.3</v>
      </c>
      <c r="D522" s="2">
        <v>11</v>
      </c>
      <c r="E522" s="42">
        <v>12.4833</v>
      </c>
      <c r="F522" s="31">
        <f t="shared" si="11"/>
        <v>0</v>
      </c>
    </row>
    <row r="523" spans="1:7" x14ac:dyDescent="0.2">
      <c r="A523" s="32">
        <v>41460</v>
      </c>
      <c r="C523" s="59">
        <v>15.3</v>
      </c>
      <c r="D523" s="2">
        <v>11</v>
      </c>
      <c r="E523" s="42">
        <v>12.5</v>
      </c>
      <c r="F523" s="31">
        <f>E523/E522-1</f>
        <v>1.337787283811176E-3</v>
      </c>
    </row>
    <row r="524" spans="1:7" x14ac:dyDescent="0.2">
      <c r="A524" s="32">
        <v>41463</v>
      </c>
      <c r="C524" s="59">
        <v>15.3</v>
      </c>
      <c r="D524" s="2">
        <v>11</v>
      </c>
      <c r="E524" s="42">
        <v>12.5</v>
      </c>
      <c r="F524" s="31">
        <f>E524/E523-1</f>
        <v>0</v>
      </c>
    </row>
    <row r="525" spans="1:7" x14ac:dyDescent="0.2">
      <c r="A525" s="32">
        <v>41464</v>
      </c>
      <c r="B525" s="42"/>
      <c r="C525" s="63" t="s">
        <v>17</v>
      </c>
      <c r="D525" s="42" t="s">
        <v>17</v>
      </c>
      <c r="E525" s="42" t="s">
        <v>17</v>
      </c>
      <c r="F525" s="64" t="s">
        <v>17</v>
      </c>
    </row>
    <row r="526" spans="1:7" x14ac:dyDescent="0.2">
      <c r="A526" s="32">
        <v>41465</v>
      </c>
      <c r="C526" s="59">
        <v>15.3</v>
      </c>
      <c r="D526" s="2">
        <v>11</v>
      </c>
      <c r="E526" s="42">
        <v>12.504200000000001</v>
      </c>
      <c r="F526" s="31">
        <f>E526/E524-1</f>
        <v>3.3600000000011399E-4</v>
      </c>
    </row>
    <row r="527" spans="1:7" x14ac:dyDescent="0.2">
      <c r="A527" s="32">
        <v>41466</v>
      </c>
      <c r="C527" s="59">
        <v>15.3</v>
      </c>
      <c r="D527" s="2">
        <v>11</v>
      </c>
      <c r="E527" s="42">
        <v>12.504200000000001</v>
      </c>
      <c r="F527" s="31">
        <f t="shared" ref="F527:F554" si="12">E527/E526-1</f>
        <v>0</v>
      </c>
    </row>
    <row r="528" spans="1:7" x14ac:dyDescent="0.2">
      <c r="A528" s="32">
        <v>41467</v>
      </c>
      <c r="C528" s="59">
        <v>15.8</v>
      </c>
      <c r="D528" s="2">
        <v>11</v>
      </c>
      <c r="E528" s="42">
        <v>12.504200000000001</v>
      </c>
      <c r="F528" s="31">
        <f t="shared" si="12"/>
        <v>0</v>
      </c>
    </row>
    <row r="529" spans="1:6" x14ac:dyDescent="0.2">
      <c r="A529" s="32">
        <v>41470</v>
      </c>
      <c r="C529" s="59">
        <v>15.8</v>
      </c>
      <c r="D529" s="2">
        <v>11</v>
      </c>
      <c r="E529" s="42">
        <v>12.529199999999999</v>
      </c>
      <c r="F529" s="31">
        <f t="shared" si="12"/>
        <v>1.9993282257160239E-3</v>
      </c>
    </row>
    <row r="530" spans="1:6" x14ac:dyDescent="0.2">
      <c r="A530" s="32">
        <v>41471</v>
      </c>
      <c r="C530" s="59">
        <v>15.8</v>
      </c>
      <c r="D530" s="2">
        <v>11</v>
      </c>
      <c r="E530" s="42">
        <v>12.529199999999999</v>
      </c>
      <c r="F530" s="31">
        <f t="shared" si="12"/>
        <v>0</v>
      </c>
    </row>
    <row r="531" spans="1:6" x14ac:dyDescent="0.2">
      <c r="A531" s="32">
        <v>41472</v>
      </c>
      <c r="C531" s="59">
        <v>15.8</v>
      </c>
      <c r="D531" s="2">
        <v>11</v>
      </c>
      <c r="E531" s="42">
        <v>12.533300000000001</v>
      </c>
      <c r="F531" s="31">
        <f t="shared" si="12"/>
        <v>3.2723557769065437E-4</v>
      </c>
    </row>
    <row r="532" spans="1:6" x14ac:dyDescent="0.2">
      <c r="A532" s="32">
        <v>41473</v>
      </c>
      <c r="C532" s="59">
        <v>15.8</v>
      </c>
      <c r="D532" s="2">
        <v>11</v>
      </c>
      <c r="E532" s="65">
        <v>12.5364</v>
      </c>
      <c r="F532" s="31">
        <f t="shared" si="12"/>
        <v>2.4734108335389138E-4</v>
      </c>
    </row>
    <row r="533" spans="1:6" x14ac:dyDescent="0.2">
      <c r="A533" s="32">
        <v>41474</v>
      </c>
      <c r="C533" s="59">
        <v>15.8</v>
      </c>
      <c r="D533" s="2">
        <v>11</v>
      </c>
      <c r="E533" s="65">
        <v>12.5364</v>
      </c>
      <c r="F533" s="31">
        <f t="shared" si="12"/>
        <v>0</v>
      </c>
    </row>
    <row r="534" spans="1:6" x14ac:dyDescent="0.2">
      <c r="A534" s="32">
        <v>41477</v>
      </c>
      <c r="C534" s="59">
        <v>15.8</v>
      </c>
      <c r="D534" s="2">
        <v>11</v>
      </c>
      <c r="E534" s="65">
        <v>12.57</v>
      </c>
      <c r="F534" s="31">
        <f t="shared" si="12"/>
        <v>2.6801952713697563E-3</v>
      </c>
    </row>
    <row r="535" spans="1:6" x14ac:dyDescent="0.2">
      <c r="A535" s="32">
        <v>41478</v>
      </c>
      <c r="C535" s="59">
        <v>15.8</v>
      </c>
      <c r="D535" s="2">
        <v>11</v>
      </c>
      <c r="E535" s="65">
        <v>12.6333</v>
      </c>
      <c r="F535" s="31">
        <f t="shared" si="12"/>
        <v>5.035799522673079E-3</v>
      </c>
    </row>
    <row r="536" spans="1:6" x14ac:dyDescent="0.2">
      <c r="A536" s="32">
        <v>41479</v>
      </c>
      <c r="C536" s="59">
        <v>15.8</v>
      </c>
      <c r="D536" s="2">
        <v>11.8</v>
      </c>
      <c r="E536" s="65">
        <v>13.05</v>
      </c>
      <c r="F536" s="31">
        <f t="shared" si="12"/>
        <v>3.2984255895134318E-2</v>
      </c>
    </row>
    <row r="537" spans="1:6" x14ac:dyDescent="0.2">
      <c r="A537" s="32">
        <v>41480</v>
      </c>
      <c r="C537" s="59">
        <v>15.8</v>
      </c>
      <c r="D537" s="2">
        <v>11.8</v>
      </c>
      <c r="E537" s="65">
        <v>13.05</v>
      </c>
      <c r="F537" s="31">
        <f t="shared" si="12"/>
        <v>0</v>
      </c>
    </row>
    <row r="538" spans="1:6" x14ac:dyDescent="0.2">
      <c r="A538" s="32">
        <v>41481</v>
      </c>
      <c r="C538" s="59">
        <v>15.8</v>
      </c>
      <c r="D538" s="2">
        <v>11.8</v>
      </c>
      <c r="E538" s="65">
        <v>13.058299999999999</v>
      </c>
      <c r="F538" s="31">
        <f t="shared" si="12"/>
        <v>6.3601532567036934E-4</v>
      </c>
    </row>
    <row r="539" spans="1:6" x14ac:dyDescent="0.2">
      <c r="A539" s="32">
        <v>41484</v>
      </c>
      <c r="C539" s="59">
        <v>15.8</v>
      </c>
      <c r="D539" s="2">
        <v>11.9</v>
      </c>
      <c r="E539" s="65">
        <v>13.066700000000001</v>
      </c>
      <c r="F539" s="31">
        <f t="shared" si="12"/>
        <v>6.4326903195688345E-4</v>
      </c>
    </row>
    <row r="540" spans="1:6" x14ac:dyDescent="0.2">
      <c r="A540" s="32">
        <v>41485</v>
      </c>
      <c r="C540" s="59">
        <v>15.8</v>
      </c>
      <c r="D540" s="2">
        <v>11.9</v>
      </c>
      <c r="E540" s="65">
        <v>13.0909</v>
      </c>
      <c r="F540" s="31">
        <f t="shared" si="12"/>
        <v>1.8520360917446688E-3</v>
      </c>
    </row>
    <row r="541" spans="1:6" x14ac:dyDescent="0.2">
      <c r="A541" s="32">
        <v>41486</v>
      </c>
      <c r="C541" s="59">
        <v>15.8</v>
      </c>
      <c r="D541" s="2">
        <v>11.9</v>
      </c>
      <c r="E541" s="65">
        <v>13.1</v>
      </c>
      <c r="F541" s="31">
        <f t="shared" si="12"/>
        <v>6.9513937162457573E-4</v>
      </c>
    </row>
    <row r="542" spans="1:6" x14ac:dyDescent="0.2">
      <c r="A542" s="32">
        <v>41487</v>
      </c>
      <c r="C542" s="59">
        <v>15.8</v>
      </c>
      <c r="D542" s="2">
        <v>11.9</v>
      </c>
      <c r="E542" s="65">
        <v>13.1136</v>
      </c>
      <c r="F542" s="31">
        <f t="shared" si="12"/>
        <v>1.0381679389313003E-3</v>
      </c>
    </row>
    <row r="543" spans="1:6" x14ac:dyDescent="0.2">
      <c r="A543" s="32">
        <v>41488</v>
      </c>
      <c r="C543" s="59">
        <v>15.8</v>
      </c>
      <c r="D543" s="2">
        <v>11.9</v>
      </c>
      <c r="E543" s="65">
        <v>13.1136</v>
      </c>
      <c r="F543" s="31">
        <f t="shared" si="12"/>
        <v>0</v>
      </c>
    </row>
    <row r="544" spans="1:6" x14ac:dyDescent="0.2">
      <c r="A544" s="32">
        <v>41491</v>
      </c>
      <c r="C544" s="59">
        <v>15.8</v>
      </c>
      <c r="D544" s="2">
        <v>12</v>
      </c>
      <c r="E544" s="65">
        <v>13.1227</v>
      </c>
      <c r="F544" s="31">
        <f t="shared" si="12"/>
        <v>6.9393606637380145E-4</v>
      </c>
    </row>
    <row r="545" spans="1:6" x14ac:dyDescent="0.2">
      <c r="A545" s="32">
        <v>41492</v>
      </c>
      <c r="C545" s="59">
        <v>15.8</v>
      </c>
      <c r="D545" s="2">
        <v>12</v>
      </c>
      <c r="E545" s="65">
        <v>13.1318</v>
      </c>
      <c r="F545" s="31">
        <f t="shared" si="12"/>
        <v>6.9345485304084242E-4</v>
      </c>
    </row>
    <row r="546" spans="1:6" x14ac:dyDescent="0.2">
      <c r="A546" s="32">
        <v>41493</v>
      </c>
      <c r="C546" s="59">
        <v>15.8</v>
      </c>
      <c r="D546" s="2">
        <v>12</v>
      </c>
      <c r="E546" s="65">
        <v>13.1318</v>
      </c>
      <c r="F546" s="31">
        <f t="shared" si="12"/>
        <v>0</v>
      </c>
    </row>
    <row r="547" spans="1:6" x14ac:dyDescent="0.2">
      <c r="A547" s="32">
        <v>41494</v>
      </c>
      <c r="C547" s="59">
        <v>15.8</v>
      </c>
      <c r="D547" s="2">
        <v>12</v>
      </c>
      <c r="E547" s="42">
        <v>13.1409</v>
      </c>
      <c r="F547" s="31">
        <f t="shared" si="12"/>
        <v>6.9297430664505555E-4</v>
      </c>
    </row>
    <row r="548" spans="1:6" x14ac:dyDescent="0.2">
      <c r="A548" s="32">
        <v>41495</v>
      </c>
      <c r="C548" s="59">
        <v>15.8</v>
      </c>
      <c r="D548" s="2">
        <v>12</v>
      </c>
      <c r="E548" s="42">
        <v>13.1455</v>
      </c>
      <c r="F548" s="31">
        <f t="shared" si="12"/>
        <v>3.5005212732763802E-4</v>
      </c>
    </row>
    <row r="549" spans="1:6" x14ac:dyDescent="0.2">
      <c r="A549" s="32">
        <v>41498</v>
      </c>
      <c r="C549" s="59">
        <v>15.8</v>
      </c>
      <c r="D549" s="2">
        <v>12.1</v>
      </c>
      <c r="E549" s="42">
        <v>13.154500000000001</v>
      </c>
      <c r="F549" s="31">
        <f t="shared" si="12"/>
        <v>6.846449355293327E-4</v>
      </c>
    </row>
    <row r="550" spans="1:6" x14ac:dyDescent="0.2">
      <c r="A550" s="32">
        <v>41499</v>
      </c>
      <c r="C550" s="59">
        <v>16.3</v>
      </c>
      <c r="D550" s="2">
        <v>12.1</v>
      </c>
      <c r="E550" s="42">
        <v>13.190899999999999</v>
      </c>
      <c r="F550" s="31">
        <f t="shared" si="12"/>
        <v>2.7671139153899738E-3</v>
      </c>
    </row>
    <row r="551" spans="1:6" x14ac:dyDescent="0.2">
      <c r="A551" s="32">
        <v>41500</v>
      </c>
      <c r="C551" s="59">
        <v>16.3</v>
      </c>
      <c r="D551" s="2">
        <v>12.1</v>
      </c>
      <c r="E551" s="42">
        <v>13.2</v>
      </c>
      <c r="F551" s="31">
        <f t="shared" si="12"/>
        <v>6.8986953126781714E-4</v>
      </c>
    </row>
    <row r="552" spans="1:6" x14ac:dyDescent="0.2">
      <c r="A552" s="32">
        <v>41501</v>
      </c>
      <c r="C552" s="59">
        <v>16.3</v>
      </c>
      <c r="D552" s="2">
        <v>12.1</v>
      </c>
      <c r="E552" s="42">
        <v>13.2</v>
      </c>
      <c r="F552" s="31">
        <f t="shared" si="12"/>
        <v>0</v>
      </c>
    </row>
    <row r="553" spans="1:6" x14ac:dyDescent="0.2">
      <c r="A553" s="32">
        <v>41502</v>
      </c>
      <c r="C553" s="59">
        <v>16.3</v>
      </c>
      <c r="D553" s="2">
        <v>12.1</v>
      </c>
      <c r="E553" s="42">
        <v>13.2</v>
      </c>
      <c r="F553" s="31">
        <f t="shared" si="12"/>
        <v>0</v>
      </c>
    </row>
    <row r="554" spans="1:6" x14ac:dyDescent="0.2">
      <c r="A554" s="32">
        <v>41505</v>
      </c>
      <c r="C554" s="59">
        <v>16.3</v>
      </c>
      <c r="D554" s="2">
        <v>12.1</v>
      </c>
      <c r="E554" s="42">
        <v>13.2</v>
      </c>
      <c r="F554" s="31">
        <f t="shared" si="12"/>
        <v>0</v>
      </c>
    </row>
    <row r="555" spans="1:6" x14ac:dyDescent="0.2">
      <c r="A555" s="32">
        <v>41506</v>
      </c>
      <c r="C555" s="59">
        <v>16.3</v>
      </c>
      <c r="D555" s="2">
        <v>12.1</v>
      </c>
      <c r="E555" s="42">
        <v>13.204499999999999</v>
      </c>
      <c r="F555" s="31">
        <f>E555/E554-1</f>
        <v>3.409090909090029E-4</v>
      </c>
    </row>
    <row r="556" spans="1:6" x14ac:dyDescent="0.2">
      <c r="A556" s="32">
        <v>41507</v>
      </c>
      <c r="C556" s="59">
        <v>16.3</v>
      </c>
      <c r="D556" s="2">
        <v>12.1</v>
      </c>
      <c r="E556" s="42">
        <v>13.2018</v>
      </c>
      <c r="F556" s="31">
        <f>E556/E555-1</f>
        <v>-2.0447574690440895E-4</v>
      </c>
    </row>
    <row r="557" spans="1:6" x14ac:dyDescent="0.2">
      <c r="A557" s="32">
        <v>41508</v>
      </c>
      <c r="C557" s="59">
        <v>16.3</v>
      </c>
      <c r="D557" s="2">
        <v>12.1</v>
      </c>
      <c r="E557" s="42">
        <v>13.195499999999999</v>
      </c>
      <c r="F557" s="31">
        <f>E557/E556-1</f>
        <v>-4.7720765350189875E-4</v>
      </c>
    </row>
    <row r="558" spans="1:6" x14ac:dyDescent="0.2">
      <c r="A558" s="54">
        <v>41509</v>
      </c>
      <c r="C558" s="63">
        <v>16.3</v>
      </c>
      <c r="D558">
        <v>12.1</v>
      </c>
      <c r="E558" s="42">
        <v>13.195499999999999</v>
      </c>
      <c r="F558" s="64">
        <v>0</v>
      </c>
    </row>
    <row r="559" spans="1:6" x14ac:dyDescent="0.2">
      <c r="A559" s="54">
        <v>41512</v>
      </c>
      <c r="C559" s="63">
        <v>16.3</v>
      </c>
      <c r="D559">
        <v>12.1</v>
      </c>
      <c r="E559" s="42">
        <v>13.195499999999999</v>
      </c>
      <c r="F559" s="64">
        <v>0</v>
      </c>
    </row>
    <row r="560" spans="1:6" x14ac:dyDescent="0.2">
      <c r="A560" s="54">
        <v>41513</v>
      </c>
      <c r="C560" s="63">
        <v>16.3</v>
      </c>
      <c r="D560">
        <v>12.1</v>
      </c>
      <c r="E560" s="42">
        <v>13.203799999999999</v>
      </c>
      <c r="F560" s="64">
        <v>5.9999999999999995E-4</v>
      </c>
    </row>
    <row r="561" spans="1:6" x14ac:dyDescent="0.2">
      <c r="A561" s="54">
        <v>41514</v>
      </c>
      <c r="C561" s="63">
        <v>16.3</v>
      </c>
      <c r="D561">
        <v>12.1</v>
      </c>
      <c r="E561" s="42">
        <v>13.204599999999999</v>
      </c>
      <c r="F561" s="64">
        <v>1E-4</v>
      </c>
    </row>
    <row r="562" spans="1:6" x14ac:dyDescent="0.2">
      <c r="A562" s="54">
        <v>41515</v>
      </c>
      <c r="C562" s="63">
        <v>16.3</v>
      </c>
      <c r="D562">
        <v>12.1</v>
      </c>
      <c r="E562" s="42">
        <v>13.204599999999999</v>
      </c>
      <c r="F562" s="64">
        <v>0</v>
      </c>
    </row>
    <row r="563" spans="1:6" x14ac:dyDescent="0.2">
      <c r="A563" s="54">
        <v>41516</v>
      </c>
      <c r="C563" s="63">
        <v>16.3</v>
      </c>
      <c r="D563">
        <v>12.1</v>
      </c>
      <c r="E563" s="42">
        <v>13.203799999999999</v>
      </c>
      <c r="F563" s="64">
        <v>-1E-4</v>
      </c>
    </row>
    <row r="564" spans="1:6" x14ac:dyDescent="0.2">
      <c r="A564" s="54">
        <v>41519</v>
      </c>
      <c r="C564" s="63">
        <v>16.3</v>
      </c>
      <c r="D564">
        <v>12.1</v>
      </c>
      <c r="E564" s="42">
        <v>13.2</v>
      </c>
      <c r="F564" s="64">
        <v>-2.9999999999999997E-4</v>
      </c>
    </row>
    <row r="565" spans="1:6" x14ac:dyDescent="0.2">
      <c r="A565" s="54">
        <v>41520</v>
      </c>
      <c r="C565" s="63">
        <v>16.3</v>
      </c>
      <c r="D565">
        <v>12.1</v>
      </c>
      <c r="E565" s="42">
        <v>13.196199999999999</v>
      </c>
      <c r="F565" s="64">
        <v>-2.9999999999999997E-4</v>
      </c>
    </row>
    <row r="566" spans="1:6" x14ac:dyDescent="0.2">
      <c r="A566" s="54">
        <v>41521</v>
      </c>
      <c r="C566" s="63">
        <v>16.3</v>
      </c>
      <c r="D566">
        <v>12.1</v>
      </c>
      <c r="E566" s="42">
        <v>13.1846</v>
      </c>
      <c r="F566" s="64">
        <v>-8.9999999999999998E-4</v>
      </c>
    </row>
    <row r="567" spans="1:6" x14ac:dyDescent="0.2">
      <c r="A567" s="54">
        <v>41522</v>
      </c>
      <c r="C567" s="63">
        <v>16.3</v>
      </c>
      <c r="D567">
        <v>12.1</v>
      </c>
      <c r="E567" s="42">
        <v>13.1846</v>
      </c>
      <c r="F567" s="64">
        <v>0</v>
      </c>
    </row>
    <row r="568" spans="1:6" x14ac:dyDescent="0.2">
      <c r="A568" s="54">
        <v>41523</v>
      </c>
      <c r="C568" s="63">
        <v>16.3</v>
      </c>
      <c r="D568">
        <v>12.1</v>
      </c>
      <c r="E568" s="42">
        <v>13.1846</v>
      </c>
      <c r="F568" s="64">
        <v>0</v>
      </c>
    </row>
    <row r="569" spans="1:6" x14ac:dyDescent="0.2">
      <c r="A569" s="54">
        <v>41526</v>
      </c>
      <c r="C569" s="63">
        <v>16.3</v>
      </c>
      <c r="D569">
        <v>12.1</v>
      </c>
      <c r="E569" s="42">
        <v>13.175000000000001</v>
      </c>
      <c r="F569" s="64">
        <v>-6.9999999999999999E-4</v>
      </c>
    </row>
    <row r="570" spans="1:6" x14ac:dyDescent="0.2">
      <c r="A570" s="54">
        <v>41527</v>
      </c>
      <c r="C570" s="63">
        <v>16.3</v>
      </c>
      <c r="D570">
        <v>12.1</v>
      </c>
      <c r="E570" s="42">
        <v>13.1693</v>
      </c>
      <c r="F570" s="64">
        <v>-4.0000000000000002E-4</v>
      </c>
    </row>
    <row r="571" spans="1:6" x14ac:dyDescent="0.2">
      <c r="A571" s="54">
        <v>41528</v>
      </c>
      <c r="C571" s="63">
        <v>16.3</v>
      </c>
      <c r="D571">
        <v>12.1</v>
      </c>
      <c r="E571" s="42">
        <v>13.1693</v>
      </c>
      <c r="F571" s="64">
        <v>0</v>
      </c>
    </row>
    <row r="572" spans="1:6" x14ac:dyDescent="0.2">
      <c r="A572" s="54">
        <v>41529</v>
      </c>
      <c r="C572" s="63">
        <v>16.3</v>
      </c>
      <c r="D572">
        <v>12.1</v>
      </c>
      <c r="E572" s="42">
        <v>13.1693</v>
      </c>
      <c r="F572" s="64">
        <v>0</v>
      </c>
    </row>
    <row r="573" spans="1:6" x14ac:dyDescent="0.2">
      <c r="A573" s="54">
        <v>41530</v>
      </c>
      <c r="C573" s="63">
        <v>16.3</v>
      </c>
      <c r="D573">
        <v>12.1</v>
      </c>
      <c r="E573" s="42">
        <v>13.166399999999999</v>
      </c>
      <c r="F573" s="64">
        <v>-2.0000000000000001E-4</v>
      </c>
    </row>
    <row r="574" spans="1:6" x14ac:dyDescent="0.2">
      <c r="A574" s="54">
        <v>41533</v>
      </c>
      <c r="C574" s="63">
        <v>16.3</v>
      </c>
      <c r="D574">
        <v>12.1</v>
      </c>
      <c r="E574" s="42">
        <v>13.165699999999999</v>
      </c>
      <c r="F574" s="64">
        <v>-1E-4</v>
      </c>
    </row>
    <row r="575" spans="1:6" x14ac:dyDescent="0.2">
      <c r="A575" s="54">
        <v>41534</v>
      </c>
      <c r="C575" s="63">
        <v>16.3</v>
      </c>
      <c r="D575">
        <v>12.1</v>
      </c>
      <c r="E575" s="42">
        <v>13.164300000000001</v>
      </c>
      <c r="F575" s="64">
        <v>-1E-4</v>
      </c>
    </row>
    <row r="576" spans="1:6" x14ac:dyDescent="0.2">
      <c r="A576" s="54">
        <v>41535</v>
      </c>
      <c r="C576" s="63">
        <v>16.3</v>
      </c>
      <c r="D576">
        <v>12.1</v>
      </c>
      <c r="E576" s="42">
        <v>13.164300000000001</v>
      </c>
      <c r="F576" s="64">
        <v>0</v>
      </c>
    </row>
    <row r="577" spans="1:6" x14ac:dyDescent="0.2">
      <c r="A577" s="54">
        <v>41536</v>
      </c>
      <c r="C577" s="63">
        <v>16.3</v>
      </c>
      <c r="D577">
        <v>12.1</v>
      </c>
      <c r="E577" s="42">
        <v>13.162100000000001</v>
      </c>
      <c r="F577" s="64">
        <v>-2.0000000000000001E-4</v>
      </c>
    </row>
    <row r="578" spans="1:6" x14ac:dyDescent="0.2">
      <c r="A578" s="54">
        <v>41537</v>
      </c>
      <c r="C578" s="63">
        <v>16.3</v>
      </c>
      <c r="D578">
        <v>12.1</v>
      </c>
      <c r="E578" s="42">
        <v>13.162100000000001</v>
      </c>
      <c r="F578" s="64">
        <v>0</v>
      </c>
    </row>
    <row r="579" spans="1:6" x14ac:dyDescent="0.2">
      <c r="A579" s="54">
        <v>41540</v>
      </c>
      <c r="C579" s="63">
        <v>16.3</v>
      </c>
      <c r="D579">
        <v>11.45</v>
      </c>
      <c r="E579" s="42">
        <v>13.154999999999999</v>
      </c>
      <c r="F579" s="64">
        <v>-5.0000000000000001E-4</v>
      </c>
    </row>
    <row r="580" spans="1:6" x14ac:dyDescent="0.2">
      <c r="A580" s="54">
        <v>41541</v>
      </c>
      <c r="C580" s="63">
        <v>16.3</v>
      </c>
      <c r="D580">
        <v>11.45</v>
      </c>
      <c r="E580" s="42">
        <v>13.151400000000001</v>
      </c>
      <c r="F580" s="64">
        <v>-2.9999999999999997E-4</v>
      </c>
    </row>
    <row r="581" spans="1:6" x14ac:dyDescent="0.2">
      <c r="A581" s="54">
        <v>41542</v>
      </c>
      <c r="C581" s="63">
        <v>16.3</v>
      </c>
      <c r="D581">
        <v>11.45</v>
      </c>
      <c r="E581" s="42">
        <v>13.15</v>
      </c>
      <c r="F581" s="64">
        <v>-1E-4</v>
      </c>
    </row>
    <row r="582" spans="1:6" x14ac:dyDescent="0.2">
      <c r="A582" s="54">
        <v>41543</v>
      </c>
      <c r="C582" s="63">
        <v>16.3</v>
      </c>
      <c r="D582">
        <v>11.45</v>
      </c>
      <c r="E582" s="42">
        <v>13.146699999999999</v>
      </c>
      <c r="F582" s="64">
        <v>-2.9999999999999997E-4</v>
      </c>
    </row>
    <row r="583" spans="1:6" x14ac:dyDescent="0.2">
      <c r="A583" s="54">
        <v>41544</v>
      </c>
      <c r="C583" s="63">
        <v>16.3</v>
      </c>
      <c r="D583">
        <v>11.45</v>
      </c>
      <c r="E583" s="42">
        <v>13.14</v>
      </c>
      <c r="F583" s="64">
        <v>-5.0000000000000001E-4</v>
      </c>
    </row>
    <row r="584" spans="1:6" x14ac:dyDescent="0.2">
      <c r="A584" s="54">
        <v>41547</v>
      </c>
      <c r="C584" s="63">
        <v>16.3</v>
      </c>
      <c r="D584">
        <v>11.45</v>
      </c>
      <c r="E584" s="42">
        <v>13.1333</v>
      </c>
      <c r="F584" s="64">
        <v>-5.0000000000000001E-4</v>
      </c>
    </row>
    <row r="585" spans="1:6" x14ac:dyDescent="0.2">
      <c r="A585" s="54">
        <v>41548</v>
      </c>
      <c r="C585" s="66">
        <v>16.3</v>
      </c>
      <c r="D585">
        <v>11.45</v>
      </c>
      <c r="E585" s="42">
        <v>13.1333</v>
      </c>
      <c r="F585" s="64">
        <v>0</v>
      </c>
    </row>
    <row r="586" spans="1:6" x14ac:dyDescent="0.2">
      <c r="A586" s="54">
        <v>41549</v>
      </c>
      <c r="C586" s="66">
        <v>16.3</v>
      </c>
      <c r="D586">
        <v>11.45</v>
      </c>
      <c r="E586" s="42">
        <v>13.1333</v>
      </c>
      <c r="F586" s="64">
        <v>0</v>
      </c>
    </row>
    <row r="587" spans="1:6" x14ac:dyDescent="0.2">
      <c r="A587" s="54">
        <v>41550</v>
      </c>
      <c r="C587" s="66">
        <v>16.3</v>
      </c>
      <c r="D587">
        <v>11.45</v>
      </c>
      <c r="E587" s="42">
        <v>13.1347</v>
      </c>
      <c r="F587" s="64">
        <v>1E-4</v>
      </c>
    </row>
    <row r="588" spans="1:6" x14ac:dyDescent="0.2">
      <c r="A588" s="54">
        <v>41551</v>
      </c>
      <c r="C588" s="66">
        <v>16.3</v>
      </c>
      <c r="D588">
        <v>11.45</v>
      </c>
      <c r="E588" s="42">
        <v>13.1347</v>
      </c>
      <c r="F588" s="64">
        <v>0</v>
      </c>
    </row>
    <row r="589" spans="1:6" x14ac:dyDescent="0.2">
      <c r="A589" s="54">
        <v>41554</v>
      </c>
      <c r="C589" s="66">
        <v>16.3</v>
      </c>
      <c r="D589">
        <v>11.45</v>
      </c>
      <c r="E589" s="42">
        <v>13.1333</v>
      </c>
      <c r="F589" s="64">
        <v>-1E-4</v>
      </c>
    </row>
    <row r="590" spans="1:6" x14ac:dyDescent="0.2">
      <c r="A590" s="54">
        <v>41555</v>
      </c>
      <c r="C590" s="66">
        <v>16.3</v>
      </c>
      <c r="D590">
        <v>11.45</v>
      </c>
      <c r="E590" s="42">
        <v>13.1333</v>
      </c>
      <c r="F590" s="64">
        <v>0</v>
      </c>
    </row>
    <row r="591" spans="1:6" x14ac:dyDescent="0.2">
      <c r="A591" s="54">
        <v>41556</v>
      </c>
      <c r="C591" s="66">
        <v>16.3</v>
      </c>
      <c r="D591">
        <v>11.45</v>
      </c>
      <c r="E591" s="42">
        <v>13.124700000000001</v>
      </c>
      <c r="F591" s="64">
        <v>-6.9999999999999999E-4</v>
      </c>
    </row>
    <row r="592" spans="1:6" x14ac:dyDescent="0.2">
      <c r="A592" s="54">
        <v>41557</v>
      </c>
      <c r="C592" s="66">
        <v>16.3</v>
      </c>
      <c r="D592">
        <v>11.45</v>
      </c>
      <c r="E592" s="42">
        <v>13.124700000000001</v>
      </c>
      <c r="F592" s="64">
        <v>0</v>
      </c>
    </row>
    <row r="593" spans="1:6" x14ac:dyDescent="0.2">
      <c r="A593" s="54">
        <v>41558</v>
      </c>
      <c r="C593" s="66">
        <v>16.3</v>
      </c>
      <c r="D593">
        <v>11.45</v>
      </c>
      <c r="E593" s="42">
        <v>13.124700000000001</v>
      </c>
      <c r="F593" s="64">
        <v>0</v>
      </c>
    </row>
    <row r="594" spans="1:6" x14ac:dyDescent="0.2">
      <c r="A594" s="54">
        <v>41561</v>
      </c>
      <c r="C594" s="66">
        <v>16.3</v>
      </c>
      <c r="D594">
        <v>11.45</v>
      </c>
      <c r="E594" s="42">
        <v>13.1213</v>
      </c>
      <c r="F594" s="64">
        <v>-2.9999999999999997E-4</v>
      </c>
    </row>
    <row r="595" spans="1:6" x14ac:dyDescent="0.2">
      <c r="A595" s="54">
        <v>41562</v>
      </c>
      <c r="C595" s="66">
        <v>16.3</v>
      </c>
      <c r="D595">
        <v>11.45</v>
      </c>
      <c r="E595" s="42">
        <v>13.1233</v>
      </c>
      <c r="F595" s="64">
        <v>2.0000000000000001E-4</v>
      </c>
    </row>
    <row r="596" spans="1:6" x14ac:dyDescent="0.2">
      <c r="A596" s="54">
        <v>41563</v>
      </c>
      <c r="C596" s="66">
        <v>16.3</v>
      </c>
      <c r="D596">
        <v>11.45</v>
      </c>
      <c r="E596" s="42">
        <v>13.122</v>
      </c>
      <c r="F596" s="64">
        <v>-1E-4</v>
      </c>
    </row>
    <row r="597" spans="1:6" x14ac:dyDescent="0.2">
      <c r="A597" s="54">
        <v>41564</v>
      </c>
      <c r="C597" s="66">
        <v>16.3</v>
      </c>
      <c r="D597">
        <v>11.45</v>
      </c>
      <c r="E597" s="42">
        <v>13.1153</v>
      </c>
      <c r="F597" s="64">
        <v>-5.0000000000000001E-4</v>
      </c>
    </row>
    <row r="598" spans="1:6" x14ac:dyDescent="0.2">
      <c r="A598" s="54">
        <v>41565</v>
      </c>
      <c r="C598" s="66">
        <v>16.3</v>
      </c>
      <c r="D598">
        <v>11.45</v>
      </c>
      <c r="E598" s="42">
        <v>13.1153</v>
      </c>
      <c r="F598" s="64">
        <v>0</v>
      </c>
    </row>
    <row r="599" spans="1:6" x14ac:dyDescent="0.2">
      <c r="A599" s="54">
        <v>41568</v>
      </c>
      <c r="C599" s="66">
        <v>16.3</v>
      </c>
      <c r="D599">
        <v>11.45</v>
      </c>
      <c r="E599" s="42">
        <v>13.102</v>
      </c>
      <c r="F599" s="64">
        <v>-1E-3</v>
      </c>
    </row>
    <row r="600" spans="1:6" x14ac:dyDescent="0.2">
      <c r="A600" s="54">
        <v>41569</v>
      </c>
      <c r="C600" s="66">
        <v>16.3</v>
      </c>
      <c r="D600">
        <v>11.45</v>
      </c>
      <c r="E600" s="65">
        <v>13.0863</v>
      </c>
      <c r="F600" s="64">
        <v>-1.1999999999999999E-3</v>
      </c>
    </row>
    <row r="601" spans="1:6" x14ac:dyDescent="0.2">
      <c r="A601" s="54">
        <v>41570</v>
      </c>
      <c r="C601" s="66">
        <v>16.3</v>
      </c>
      <c r="D601">
        <v>11.45</v>
      </c>
      <c r="E601" s="65">
        <v>13.0425</v>
      </c>
      <c r="F601" s="64">
        <v>-3.3E-3</v>
      </c>
    </row>
    <row r="602" spans="1:6" x14ac:dyDescent="0.2">
      <c r="A602" s="54">
        <v>41571</v>
      </c>
      <c r="C602" s="66">
        <v>16.3</v>
      </c>
      <c r="D602">
        <v>11.45</v>
      </c>
      <c r="E602" s="65">
        <v>13.0175</v>
      </c>
      <c r="F602" s="64">
        <v>-1.9E-3</v>
      </c>
    </row>
    <row r="603" spans="1:6" x14ac:dyDescent="0.2">
      <c r="A603" s="54">
        <v>41572</v>
      </c>
      <c r="C603" s="66">
        <v>16.3</v>
      </c>
      <c r="D603">
        <v>11.45</v>
      </c>
      <c r="E603" s="65">
        <v>13.017200000000001</v>
      </c>
      <c r="F603" s="64">
        <v>0</v>
      </c>
    </row>
    <row r="604" spans="1:6" x14ac:dyDescent="0.2">
      <c r="A604" s="54">
        <v>41575</v>
      </c>
      <c r="C604" s="66">
        <v>16.3</v>
      </c>
      <c r="D604">
        <v>11.25</v>
      </c>
      <c r="E604" s="65">
        <v>13.005000000000001</v>
      </c>
      <c r="F604" s="64">
        <v>-8.9999999999999998E-4</v>
      </c>
    </row>
    <row r="605" spans="1:6" x14ac:dyDescent="0.2">
      <c r="A605" s="54">
        <v>41576</v>
      </c>
      <c r="C605" s="66">
        <v>16.3</v>
      </c>
      <c r="D605">
        <v>11.25</v>
      </c>
      <c r="E605" s="65">
        <v>12.9956</v>
      </c>
      <c r="F605" s="64">
        <v>-6.9999999999999999E-4</v>
      </c>
    </row>
    <row r="606" spans="1:6" x14ac:dyDescent="0.2">
      <c r="A606" s="54">
        <v>41577</v>
      </c>
      <c r="C606" s="66">
        <v>16.3</v>
      </c>
      <c r="D606">
        <v>11.25</v>
      </c>
      <c r="E606" s="65">
        <v>12.9956</v>
      </c>
      <c r="F606" s="64">
        <v>0</v>
      </c>
    </row>
    <row r="607" spans="1:6" x14ac:dyDescent="0.2">
      <c r="A607" s="54">
        <v>41578</v>
      </c>
      <c r="C607" s="66">
        <v>16.3</v>
      </c>
      <c r="D607">
        <v>11.25</v>
      </c>
      <c r="E607" s="65">
        <v>12.9956</v>
      </c>
      <c r="F607" s="64">
        <v>0</v>
      </c>
    </row>
    <row r="608" spans="1:6" x14ac:dyDescent="0.2">
      <c r="A608" s="54">
        <v>41579</v>
      </c>
      <c r="C608" s="66">
        <v>16.3</v>
      </c>
      <c r="D608">
        <v>11.25</v>
      </c>
      <c r="E608" s="65">
        <v>12.9894</v>
      </c>
      <c r="F608" s="64">
        <v>-5.0000000000000001E-4</v>
      </c>
    </row>
    <row r="609" spans="1:6" x14ac:dyDescent="0.2">
      <c r="A609" s="54">
        <v>41582</v>
      </c>
      <c r="C609" s="66">
        <v>16.3</v>
      </c>
      <c r="D609">
        <v>11.25</v>
      </c>
      <c r="E609" s="65">
        <v>12.9894</v>
      </c>
      <c r="F609" s="64">
        <v>0</v>
      </c>
    </row>
    <row r="610" spans="1:6" x14ac:dyDescent="0.2">
      <c r="A610" s="54">
        <v>41583</v>
      </c>
      <c r="C610" s="66">
        <v>16.3</v>
      </c>
      <c r="D610">
        <v>11.25</v>
      </c>
      <c r="E610" s="65">
        <v>12.9613</v>
      </c>
      <c r="F610" s="64">
        <v>-2.2000000000000001E-3</v>
      </c>
    </row>
    <row r="611" spans="1:6" x14ac:dyDescent="0.2">
      <c r="A611" s="54">
        <v>41584</v>
      </c>
      <c r="C611" s="66">
        <v>16.3</v>
      </c>
      <c r="D611">
        <v>11.25</v>
      </c>
      <c r="E611" s="65">
        <v>12.936299999999999</v>
      </c>
      <c r="F611" s="64">
        <v>-1.9E-3</v>
      </c>
    </row>
    <row r="612" spans="1:6" x14ac:dyDescent="0.2">
      <c r="A612" s="54">
        <v>41585</v>
      </c>
      <c r="C612" s="66">
        <v>16.3</v>
      </c>
      <c r="D612">
        <v>11.25</v>
      </c>
      <c r="E612" s="65">
        <v>12.928100000000001</v>
      </c>
      <c r="F612" s="64">
        <v>-5.9999999999999995E-4</v>
      </c>
    </row>
    <row r="613" spans="1:6" x14ac:dyDescent="0.2">
      <c r="A613" s="54">
        <v>41586</v>
      </c>
      <c r="C613" s="66">
        <v>16.3</v>
      </c>
      <c r="D613">
        <v>11.25</v>
      </c>
      <c r="E613" s="65">
        <v>12.928100000000001</v>
      </c>
      <c r="F613" s="64">
        <v>0</v>
      </c>
    </row>
    <row r="614" spans="1:6" x14ac:dyDescent="0.2">
      <c r="A614" s="54">
        <v>41589</v>
      </c>
      <c r="C614" s="66">
        <v>16.3</v>
      </c>
      <c r="D614" s="67">
        <v>11</v>
      </c>
      <c r="E614" s="65">
        <v>12.8969</v>
      </c>
      <c r="F614" s="64">
        <v>-2.3999999999999998E-3</v>
      </c>
    </row>
    <row r="615" spans="1:6" x14ac:dyDescent="0.2">
      <c r="A615" s="54">
        <v>41590</v>
      </c>
      <c r="C615" s="66">
        <v>16.3</v>
      </c>
      <c r="D615" s="67">
        <v>11</v>
      </c>
      <c r="E615" s="65">
        <v>12.8344</v>
      </c>
      <c r="F615" s="64">
        <v>-4.7999999999999996E-3</v>
      </c>
    </row>
    <row r="616" spans="1:6" x14ac:dyDescent="0.2">
      <c r="A616" s="54">
        <v>41591</v>
      </c>
      <c r="C616" s="66">
        <v>16.3</v>
      </c>
      <c r="D616" s="68">
        <v>10.8</v>
      </c>
      <c r="E616" s="65">
        <v>12.7906</v>
      </c>
      <c r="F616" s="64">
        <v>-3.3999999999999998E-3</v>
      </c>
    </row>
    <row r="617" spans="1:6" x14ac:dyDescent="0.2">
      <c r="A617" s="54">
        <v>41592</v>
      </c>
      <c r="C617" s="66">
        <v>16.3</v>
      </c>
      <c r="D617" s="68">
        <v>10.8</v>
      </c>
      <c r="E617" s="65">
        <v>12.765599999999999</v>
      </c>
      <c r="F617" s="64">
        <v>-2E-3</v>
      </c>
    </row>
    <row r="618" spans="1:6" x14ac:dyDescent="0.2">
      <c r="A618" s="54">
        <v>41596</v>
      </c>
      <c r="C618" s="66">
        <v>16.3</v>
      </c>
      <c r="D618" s="68">
        <v>10.8</v>
      </c>
      <c r="E618" s="65">
        <v>12.7531</v>
      </c>
      <c r="F618" s="64">
        <v>-1E-3</v>
      </c>
    </row>
    <row r="619" spans="1:6" x14ac:dyDescent="0.2">
      <c r="A619" s="54">
        <v>41597</v>
      </c>
      <c r="C619" s="66">
        <v>16.3</v>
      </c>
      <c r="D619" s="68">
        <v>10.8</v>
      </c>
      <c r="E619" s="65">
        <v>12.734400000000001</v>
      </c>
      <c r="F619" s="64">
        <v>-1.5E-3</v>
      </c>
    </row>
    <row r="620" spans="1:6" x14ac:dyDescent="0.2">
      <c r="A620" s="54">
        <v>41599</v>
      </c>
      <c r="C620" s="66">
        <v>16.3</v>
      </c>
      <c r="D620" s="68">
        <v>10.8</v>
      </c>
      <c r="E620" s="42">
        <v>12.725</v>
      </c>
      <c r="F620" s="64">
        <v>-6.9999999999999999E-4</v>
      </c>
    </row>
    <row r="621" spans="1:6" x14ac:dyDescent="0.2">
      <c r="A621" s="54">
        <v>41600</v>
      </c>
      <c r="C621" s="66">
        <v>16.3</v>
      </c>
      <c r="D621" s="68">
        <v>10.8</v>
      </c>
      <c r="E621" s="42">
        <v>12.7125</v>
      </c>
      <c r="F621" s="64">
        <v>-1E-3</v>
      </c>
    </row>
    <row r="622" spans="1:6" x14ac:dyDescent="0.2">
      <c r="A622" s="54">
        <v>41603</v>
      </c>
      <c r="C622" s="66">
        <v>16.3</v>
      </c>
      <c r="D622" s="68">
        <v>10.8</v>
      </c>
      <c r="E622" s="42">
        <v>12.6813</v>
      </c>
      <c r="F622" s="64">
        <v>-2.5000000000000001E-3</v>
      </c>
    </row>
    <row r="623" spans="1:6" x14ac:dyDescent="0.2">
      <c r="A623" s="54">
        <v>41604</v>
      </c>
      <c r="C623" s="66">
        <v>16.3</v>
      </c>
      <c r="D623" s="68">
        <v>10.8</v>
      </c>
      <c r="E623" s="42">
        <v>12.596399999999999</v>
      </c>
      <c r="F623" s="64">
        <v>-6.7000000000000002E-3</v>
      </c>
    </row>
    <row r="624" spans="1:6" x14ac:dyDescent="0.2">
      <c r="A624" s="54">
        <v>41605</v>
      </c>
      <c r="C624" s="66">
        <v>16.3</v>
      </c>
      <c r="D624" s="68">
        <v>10.8</v>
      </c>
      <c r="E624" s="42">
        <v>12.5533</v>
      </c>
      <c r="F624" s="64">
        <v>-3.3999999999999998E-3</v>
      </c>
    </row>
    <row r="625" spans="1:6" x14ac:dyDescent="0.2">
      <c r="A625" s="54">
        <v>41606</v>
      </c>
      <c r="C625" s="66">
        <v>16.3</v>
      </c>
      <c r="D625" s="68">
        <v>10.8</v>
      </c>
      <c r="E625" s="42">
        <v>12.5533</v>
      </c>
      <c r="F625" s="64">
        <v>0</v>
      </c>
    </row>
    <row r="626" spans="1:6" x14ac:dyDescent="0.2">
      <c r="A626" s="54">
        <v>41607</v>
      </c>
      <c r="C626" s="66">
        <v>16.3</v>
      </c>
      <c r="D626" s="68">
        <v>10.8</v>
      </c>
      <c r="E626" s="42">
        <v>12.5533</v>
      </c>
      <c r="F626" s="64">
        <v>0</v>
      </c>
    </row>
    <row r="627" spans="1:6" x14ac:dyDescent="0.2">
      <c r="A627" s="54">
        <v>41610</v>
      </c>
      <c r="C627" s="66">
        <v>16.3</v>
      </c>
      <c r="D627" s="68">
        <v>10.3</v>
      </c>
      <c r="E627" s="42">
        <v>12.5464</v>
      </c>
      <c r="F627" s="64">
        <v>-5.0000000000000001E-4</v>
      </c>
    </row>
    <row r="628" spans="1:6" x14ac:dyDescent="0.2">
      <c r="A628" s="54">
        <v>41611</v>
      </c>
      <c r="C628" s="66">
        <v>16.3</v>
      </c>
      <c r="D628" s="68">
        <v>10.3</v>
      </c>
      <c r="E628" s="42">
        <v>12.476699999999999</v>
      </c>
      <c r="F628" s="64">
        <v>-5.5999999999999999E-3</v>
      </c>
    </row>
    <row r="629" spans="1:6" x14ac:dyDescent="0.2">
      <c r="A629" s="54">
        <v>41612</v>
      </c>
      <c r="C629" s="66">
        <v>16.3</v>
      </c>
      <c r="D629" s="68">
        <v>10.1</v>
      </c>
      <c r="E629" s="42">
        <v>12.38</v>
      </c>
      <c r="F629" s="64">
        <v>-7.7999999999999996E-3</v>
      </c>
    </row>
    <row r="630" spans="1:6" x14ac:dyDescent="0.2">
      <c r="A630" s="54">
        <v>41613</v>
      </c>
      <c r="C630" s="66">
        <v>16.3</v>
      </c>
      <c r="D630" s="68">
        <v>10.1</v>
      </c>
      <c r="E630" s="42">
        <v>12.435700000000001</v>
      </c>
      <c r="F630" s="64">
        <v>4.4999999999999997E-3</v>
      </c>
    </row>
    <row r="631" spans="1:6" x14ac:dyDescent="0.2">
      <c r="A631" s="54">
        <v>41614</v>
      </c>
      <c r="C631" s="66">
        <v>16.3</v>
      </c>
      <c r="D631" s="68">
        <v>10.1</v>
      </c>
      <c r="E631" s="42">
        <v>12.435700000000001</v>
      </c>
      <c r="F631" s="64">
        <v>0</v>
      </c>
    </row>
    <row r="632" spans="1:6" x14ac:dyDescent="0.2">
      <c r="A632" s="69">
        <v>41617</v>
      </c>
      <c r="C632" s="66">
        <v>16.3</v>
      </c>
      <c r="D632" s="68">
        <v>9.8000000000000007</v>
      </c>
      <c r="E632" s="42">
        <v>12.3531</v>
      </c>
      <c r="F632" s="64">
        <v>-6.6E-3</v>
      </c>
    </row>
    <row r="633" spans="1:6" x14ac:dyDescent="0.2">
      <c r="A633" s="69">
        <v>41618</v>
      </c>
      <c r="C633" s="66">
        <v>16.3</v>
      </c>
      <c r="D633" s="68">
        <v>9.8000000000000007</v>
      </c>
      <c r="E633" s="42">
        <v>12.3531</v>
      </c>
      <c r="F633" s="64">
        <v>0</v>
      </c>
    </row>
    <row r="634" spans="1:6" x14ac:dyDescent="0.2">
      <c r="A634" s="69">
        <v>41619</v>
      </c>
      <c r="C634" s="66">
        <v>16.3</v>
      </c>
      <c r="D634" s="68">
        <v>9.8000000000000007</v>
      </c>
      <c r="E634" s="42">
        <v>12.3531</v>
      </c>
      <c r="F634" s="64">
        <v>0</v>
      </c>
    </row>
    <row r="635" spans="1:6" x14ac:dyDescent="0.2">
      <c r="A635" s="69">
        <v>41620</v>
      </c>
      <c r="C635" s="66">
        <v>16.3</v>
      </c>
      <c r="D635" s="68">
        <v>9.8000000000000007</v>
      </c>
      <c r="E635" s="42">
        <v>12.3531</v>
      </c>
      <c r="F635" s="64">
        <v>0</v>
      </c>
    </row>
    <row r="636" spans="1:6" x14ac:dyDescent="0.2">
      <c r="A636" s="69">
        <v>41621</v>
      </c>
      <c r="C636" s="66">
        <v>16.3</v>
      </c>
      <c r="D636" s="68">
        <v>9.8000000000000007</v>
      </c>
      <c r="E636" s="42">
        <v>12.3531</v>
      </c>
      <c r="F636" s="64">
        <v>0</v>
      </c>
    </row>
    <row r="637" spans="1:6" x14ac:dyDescent="0.2">
      <c r="A637" s="69">
        <v>41624</v>
      </c>
      <c r="C637" s="66">
        <v>16.3</v>
      </c>
      <c r="D637" s="68">
        <v>9.8000000000000007</v>
      </c>
      <c r="E637" s="42">
        <v>12.296900000000001</v>
      </c>
      <c r="F637" s="64">
        <v>-4.4999999999999997E-3</v>
      </c>
    </row>
    <row r="638" spans="1:6" x14ac:dyDescent="0.2">
      <c r="A638" s="69">
        <v>41625</v>
      </c>
      <c r="C638" s="66">
        <v>16.3</v>
      </c>
      <c r="D638" s="68">
        <v>9.8000000000000007</v>
      </c>
      <c r="E638" s="42">
        <v>12.2844</v>
      </c>
      <c r="F638" s="64">
        <v>-1E-3</v>
      </c>
    </row>
    <row r="639" spans="1:6" x14ac:dyDescent="0.2">
      <c r="A639" s="69">
        <v>41626</v>
      </c>
      <c r="C639" s="66">
        <v>16.3</v>
      </c>
      <c r="D639" s="68">
        <v>9.8000000000000007</v>
      </c>
      <c r="E639" s="42">
        <v>12.2844</v>
      </c>
      <c r="F639" s="64">
        <v>0</v>
      </c>
    </row>
    <row r="640" spans="1:6" x14ac:dyDescent="0.2">
      <c r="A640" s="69">
        <v>41627</v>
      </c>
      <c r="C640" s="66">
        <v>16.3</v>
      </c>
      <c r="D640" s="68">
        <v>9.3000000000000007</v>
      </c>
      <c r="E640" s="42">
        <v>12.2094</v>
      </c>
      <c r="F640" s="64">
        <v>-6.1000000000000004E-3</v>
      </c>
    </row>
    <row r="641" spans="1:6" x14ac:dyDescent="0.2">
      <c r="A641" s="69">
        <v>41628</v>
      </c>
      <c r="C641" s="66">
        <v>16.3</v>
      </c>
      <c r="D641" s="68">
        <v>9.3000000000000007</v>
      </c>
      <c r="E641" s="42">
        <v>12.2094</v>
      </c>
      <c r="F641" s="64">
        <v>0</v>
      </c>
    </row>
    <row r="642" spans="1:6" x14ac:dyDescent="0.2">
      <c r="A642" s="69">
        <v>41631</v>
      </c>
      <c r="C642" s="66">
        <v>16.3</v>
      </c>
      <c r="D642" s="68">
        <v>9.3000000000000007</v>
      </c>
      <c r="E642" s="42">
        <v>12.2094</v>
      </c>
      <c r="F642" s="64">
        <v>0</v>
      </c>
    </row>
    <row r="643" spans="1:6" x14ac:dyDescent="0.2">
      <c r="A643" s="69">
        <v>41634</v>
      </c>
      <c r="C643" s="66">
        <v>16.3</v>
      </c>
      <c r="D643" s="68">
        <v>9.3000000000000007</v>
      </c>
      <c r="E643" s="42">
        <v>12.2281</v>
      </c>
      <c r="F643" s="64">
        <v>1.5E-3</v>
      </c>
    </row>
    <row r="644" spans="1:6" x14ac:dyDescent="0.2">
      <c r="A644" s="69">
        <v>41635</v>
      </c>
      <c r="C644" s="66">
        <v>16.3</v>
      </c>
      <c r="D644" s="68">
        <v>9.3000000000000007</v>
      </c>
      <c r="E644" s="42">
        <v>12.2281</v>
      </c>
      <c r="F644" s="64">
        <v>0</v>
      </c>
    </row>
    <row r="645" spans="1:6" x14ac:dyDescent="0.2">
      <c r="A645" s="69">
        <v>41638</v>
      </c>
      <c r="C645" s="66">
        <v>16.3</v>
      </c>
      <c r="D645" s="68">
        <v>9.3000000000000007</v>
      </c>
      <c r="E645" s="42">
        <v>12.2525</v>
      </c>
      <c r="F645" s="64">
        <v>2E-3</v>
      </c>
    </row>
    <row r="646" spans="1:6" x14ac:dyDescent="0.2">
      <c r="A646" s="69">
        <v>41641</v>
      </c>
      <c r="C646" s="66">
        <v>16.3</v>
      </c>
      <c r="D646" s="68">
        <v>9.3000000000000007</v>
      </c>
      <c r="E646" s="42">
        <v>12.3056</v>
      </c>
      <c r="F646" s="64">
        <v>4.3E-3</v>
      </c>
    </row>
    <row r="647" spans="1:6" x14ac:dyDescent="0.2">
      <c r="A647" s="69">
        <v>41642</v>
      </c>
      <c r="C647" s="66">
        <v>16.3</v>
      </c>
      <c r="D647" s="68">
        <v>9.3000000000000007</v>
      </c>
      <c r="E647" s="42">
        <v>12.3056</v>
      </c>
      <c r="F647" s="64">
        <v>0</v>
      </c>
    </row>
    <row r="648" spans="1:6" x14ac:dyDescent="0.2">
      <c r="A648" s="32">
        <v>41645</v>
      </c>
      <c r="C648" s="66">
        <v>16.3</v>
      </c>
      <c r="D648" s="68">
        <v>9.3000000000000007</v>
      </c>
      <c r="E648" s="42">
        <v>12.224399999999999</v>
      </c>
      <c r="F648" s="64">
        <v>-6.6E-3</v>
      </c>
    </row>
    <row r="649" spans="1:6" x14ac:dyDescent="0.2">
      <c r="A649" s="32">
        <v>41646</v>
      </c>
      <c r="C649" s="66">
        <v>16.3</v>
      </c>
      <c r="D649" s="68">
        <v>9.3000000000000007</v>
      </c>
      <c r="E649" s="42">
        <v>12.1431</v>
      </c>
      <c r="F649" s="64">
        <v>-6.7000000000000002E-3</v>
      </c>
    </row>
    <row r="650" spans="1:6" x14ac:dyDescent="0.2">
      <c r="A650" s="32">
        <v>41647</v>
      </c>
      <c r="C650" s="66">
        <v>16.3</v>
      </c>
      <c r="D650" s="68">
        <v>9.3000000000000007</v>
      </c>
      <c r="E650" s="42">
        <v>12.14</v>
      </c>
      <c r="F650" s="64">
        <v>-2.9999999999999997E-4</v>
      </c>
    </row>
    <row r="651" spans="1:6" x14ac:dyDescent="0.2">
      <c r="A651" s="32">
        <v>41648</v>
      </c>
      <c r="C651" s="66">
        <v>16.3</v>
      </c>
      <c r="D651" s="68">
        <v>9.3000000000000007</v>
      </c>
      <c r="E651" s="42">
        <v>12.14</v>
      </c>
      <c r="F651" s="64">
        <v>0</v>
      </c>
    </row>
    <row r="652" spans="1:6" x14ac:dyDescent="0.2">
      <c r="A652" s="32">
        <v>41649</v>
      </c>
      <c r="C652" s="66">
        <v>16.3</v>
      </c>
      <c r="D652" s="68">
        <v>9.3000000000000007</v>
      </c>
      <c r="E652" s="42">
        <v>12.074400000000001</v>
      </c>
      <c r="F652" s="64">
        <v>-5.4000000000000003E-3</v>
      </c>
    </row>
    <row r="653" spans="1:6" x14ac:dyDescent="0.2">
      <c r="A653" s="32">
        <v>41652</v>
      </c>
      <c r="C653" s="66">
        <v>16.3</v>
      </c>
      <c r="D653" s="68">
        <v>9.1</v>
      </c>
      <c r="E653" s="42">
        <v>12.057499999999999</v>
      </c>
      <c r="F653" s="64">
        <v>-1.4E-3</v>
      </c>
    </row>
    <row r="654" spans="1:6" x14ac:dyDescent="0.2">
      <c r="A654" s="32">
        <v>41653</v>
      </c>
      <c r="C654" s="66">
        <v>16.3</v>
      </c>
      <c r="D654" s="68">
        <v>9.1</v>
      </c>
      <c r="E654" s="42">
        <v>11.9763</v>
      </c>
      <c r="F654" s="64">
        <v>-6.7000000000000002E-3</v>
      </c>
    </row>
    <row r="655" spans="1:6" x14ac:dyDescent="0.2">
      <c r="A655" s="32">
        <v>41654</v>
      </c>
      <c r="C655" s="66">
        <v>16.3</v>
      </c>
      <c r="D655" s="68">
        <v>9.1</v>
      </c>
      <c r="E655" s="42">
        <v>11.9513</v>
      </c>
      <c r="F655" s="64">
        <v>-2.0999999999999999E-3</v>
      </c>
    </row>
    <row r="656" spans="1:6" x14ac:dyDescent="0.2">
      <c r="A656" s="32">
        <v>41655</v>
      </c>
      <c r="C656" s="66">
        <v>16.3</v>
      </c>
      <c r="D656" s="68">
        <v>9.1</v>
      </c>
      <c r="E656" s="42">
        <v>11.907500000000001</v>
      </c>
      <c r="F656" s="64">
        <v>-3.7000000000000002E-3</v>
      </c>
    </row>
    <row r="657" spans="1:6" x14ac:dyDescent="0.2">
      <c r="A657" s="32">
        <v>41656</v>
      </c>
      <c r="C657" s="66">
        <v>16.3</v>
      </c>
      <c r="D657" s="68">
        <v>9.1</v>
      </c>
      <c r="E657" s="42">
        <v>11.895</v>
      </c>
      <c r="F657" s="64">
        <v>-1E-3</v>
      </c>
    </row>
    <row r="658" spans="1:6" x14ac:dyDescent="0.2">
      <c r="A658" s="32">
        <v>41659</v>
      </c>
      <c r="C658" s="63">
        <v>16.100000000000001</v>
      </c>
      <c r="D658" s="68">
        <v>9.1</v>
      </c>
      <c r="E658" s="42">
        <v>11.845000000000001</v>
      </c>
      <c r="F658" s="64">
        <v>-4.1999999999999997E-3</v>
      </c>
    </row>
    <row r="659" spans="1:6" x14ac:dyDescent="0.2">
      <c r="A659" s="32">
        <v>41660</v>
      </c>
      <c r="C659" s="63">
        <v>16.100000000000001</v>
      </c>
      <c r="D659" s="68">
        <v>9.1</v>
      </c>
      <c r="E659" s="42">
        <v>11.7706</v>
      </c>
      <c r="F659" s="64">
        <v>-6.3E-3</v>
      </c>
    </row>
    <row r="660" spans="1:6" x14ac:dyDescent="0.2">
      <c r="A660" s="32">
        <v>41661</v>
      </c>
      <c r="C660" s="63">
        <v>16.100000000000001</v>
      </c>
      <c r="D660" s="68">
        <v>9.1</v>
      </c>
      <c r="E660" s="42">
        <v>11.7394</v>
      </c>
      <c r="F660" s="64">
        <v>-2.7000000000000001E-3</v>
      </c>
    </row>
    <row r="661" spans="1:6" x14ac:dyDescent="0.2">
      <c r="A661" s="32">
        <v>41662</v>
      </c>
      <c r="C661" s="63">
        <v>16.100000000000001</v>
      </c>
      <c r="D661" s="68">
        <v>9.1</v>
      </c>
      <c r="E661" s="42">
        <v>11.720599999999999</v>
      </c>
      <c r="F661" s="64">
        <v>-1.6000000000000001E-3</v>
      </c>
    </row>
    <row r="662" spans="1:6" x14ac:dyDescent="0.2">
      <c r="A662" s="32">
        <v>41663</v>
      </c>
      <c r="C662" s="63">
        <v>16.100000000000001</v>
      </c>
      <c r="D662" s="68">
        <v>9.1</v>
      </c>
      <c r="E662" s="42">
        <v>11.7019</v>
      </c>
      <c r="F662" s="64">
        <v>-1.6000000000000001E-3</v>
      </c>
    </row>
    <row r="663" spans="1:6" x14ac:dyDescent="0.2">
      <c r="A663" s="32">
        <v>41666</v>
      </c>
      <c r="C663" s="63">
        <v>16.100000000000001</v>
      </c>
      <c r="D663" s="68">
        <v>9.1999999999999993</v>
      </c>
      <c r="E663" s="42">
        <v>11.732900000000001</v>
      </c>
      <c r="F663" s="64">
        <v>2.5999999999999999E-3</v>
      </c>
    </row>
    <row r="664" spans="1:6" x14ac:dyDescent="0.2">
      <c r="A664" s="32">
        <v>41667</v>
      </c>
      <c r="C664" s="63">
        <v>16.100000000000001</v>
      </c>
      <c r="D664" s="68">
        <v>9.3000000000000007</v>
      </c>
      <c r="E664" s="42">
        <v>11.7331</v>
      </c>
      <c r="F664" s="64">
        <v>0</v>
      </c>
    </row>
    <row r="665" spans="1:6" x14ac:dyDescent="0.2">
      <c r="A665" s="32">
        <v>41668</v>
      </c>
      <c r="C665" s="63">
        <v>16.100000000000001</v>
      </c>
      <c r="D665" s="68">
        <v>9.3000000000000007</v>
      </c>
      <c r="E665" s="42">
        <v>11.7331</v>
      </c>
      <c r="F665" s="64">
        <v>0</v>
      </c>
    </row>
    <row r="666" spans="1:6" x14ac:dyDescent="0.2">
      <c r="A666" s="32">
        <v>41669</v>
      </c>
      <c r="C666" s="63">
        <v>16.100000000000001</v>
      </c>
      <c r="D666" s="68">
        <v>9</v>
      </c>
      <c r="E666" s="42">
        <v>11.7675</v>
      </c>
      <c r="F666" s="64">
        <v>2.8999999999999998E-3</v>
      </c>
    </row>
    <row r="667" spans="1:6" x14ac:dyDescent="0.2">
      <c r="A667" s="32">
        <v>41670</v>
      </c>
      <c r="C667" s="63">
        <v>16.100000000000001</v>
      </c>
      <c r="D667" s="68">
        <v>9</v>
      </c>
      <c r="E667" s="42">
        <v>11.7675</v>
      </c>
      <c r="F667" s="64">
        <v>0</v>
      </c>
    </row>
    <row r="668" spans="1:6" x14ac:dyDescent="0.2">
      <c r="A668" s="32">
        <v>41673</v>
      </c>
      <c r="C668" s="63">
        <v>16.100000000000001</v>
      </c>
      <c r="D668" s="68">
        <v>9.3000000000000007</v>
      </c>
      <c r="E668" s="42">
        <v>11.7331</v>
      </c>
      <c r="F668" s="64">
        <v>-2.8999999999999998E-3</v>
      </c>
    </row>
    <row r="669" spans="1:6" x14ac:dyDescent="0.2">
      <c r="A669" s="32">
        <v>41674</v>
      </c>
      <c r="C669" s="63">
        <v>16.100000000000001</v>
      </c>
      <c r="D669" s="68">
        <v>9.3000000000000007</v>
      </c>
      <c r="E669" s="42">
        <v>11.7613</v>
      </c>
      <c r="F669" s="64">
        <v>2.3999999999999998E-3</v>
      </c>
    </row>
    <row r="670" spans="1:6" x14ac:dyDescent="0.2">
      <c r="A670" s="32">
        <v>41675</v>
      </c>
      <c r="C670" s="63">
        <v>16.100000000000001</v>
      </c>
      <c r="D670" s="68">
        <v>9.3000000000000007</v>
      </c>
      <c r="E670" s="42">
        <v>11.7675</v>
      </c>
      <c r="F670" s="64">
        <v>5.0000000000000001E-4</v>
      </c>
    </row>
    <row r="671" spans="1:6" x14ac:dyDescent="0.2">
      <c r="A671" s="32">
        <v>41676</v>
      </c>
      <c r="C671" s="63">
        <v>16.100000000000001</v>
      </c>
      <c r="D671" s="68">
        <v>9.3000000000000007</v>
      </c>
      <c r="E671" s="42">
        <v>11.7738</v>
      </c>
      <c r="F671" s="64">
        <v>5.0000000000000001E-4</v>
      </c>
    </row>
    <row r="672" spans="1:6" x14ac:dyDescent="0.2">
      <c r="A672" s="32">
        <v>41677</v>
      </c>
      <c r="C672" s="63">
        <v>16.100000000000001</v>
      </c>
      <c r="D672" s="68">
        <v>9.3000000000000007</v>
      </c>
      <c r="E672" s="42">
        <v>11.78</v>
      </c>
      <c r="F672" s="64">
        <v>5.0000000000000001E-4</v>
      </c>
    </row>
    <row r="673" spans="1:6" x14ac:dyDescent="0.2">
      <c r="A673" s="32">
        <v>41680</v>
      </c>
      <c r="C673" s="63">
        <v>16.100000000000001</v>
      </c>
      <c r="D673" s="68">
        <v>9.3000000000000007</v>
      </c>
      <c r="E673" s="42">
        <v>11.7925</v>
      </c>
      <c r="F673" s="64">
        <v>1.1000000000000001E-3</v>
      </c>
    </row>
    <row r="674" spans="1:6" x14ac:dyDescent="0.2">
      <c r="A674" s="32">
        <v>41681</v>
      </c>
      <c r="C674" s="63">
        <v>16.100000000000001</v>
      </c>
      <c r="D674" s="68">
        <v>9.3000000000000007</v>
      </c>
      <c r="E674" s="42">
        <v>11.8081</v>
      </c>
      <c r="F674" s="64">
        <v>1.2999999999999999E-3</v>
      </c>
    </row>
    <row r="675" spans="1:6" x14ac:dyDescent="0.2">
      <c r="A675" s="32">
        <v>41682</v>
      </c>
      <c r="C675" s="63">
        <v>16.100000000000001</v>
      </c>
      <c r="D675" s="68">
        <v>9.3000000000000007</v>
      </c>
      <c r="E675" s="42">
        <v>11.8887</v>
      </c>
      <c r="F675" s="64">
        <v>6.7999999999999996E-3</v>
      </c>
    </row>
    <row r="676" spans="1:6" x14ac:dyDescent="0.2">
      <c r="A676" s="32">
        <v>41683</v>
      </c>
      <c r="C676" s="63">
        <v>16.100000000000001</v>
      </c>
      <c r="D676" s="68">
        <v>9.3000000000000007</v>
      </c>
      <c r="E676" s="42">
        <v>11.901899999999999</v>
      </c>
      <c r="F676" s="64">
        <v>1.1000000000000001E-3</v>
      </c>
    </row>
    <row r="677" spans="1:6" x14ac:dyDescent="0.2">
      <c r="A677" s="32">
        <v>41684</v>
      </c>
      <c r="C677" s="63">
        <v>16.100000000000001</v>
      </c>
      <c r="D677" s="68">
        <v>9.5</v>
      </c>
      <c r="E677" s="42">
        <v>11.9206</v>
      </c>
      <c r="F677" s="64">
        <v>1.6000000000000001E-3</v>
      </c>
    </row>
    <row r="678" spans="1:6" x14ac:dyDescent="0.2">
      <c r="A678" s="32">
        <v>41687</v>
      </c>
      <c r="C678" s="63">
        <v>16.100000000000001</v>
      </c>
      <c r="D678" s="68">
        <v>9.5</v>
      </c>
      <c r="E678" s="42">
        <v>11.926299999999999</v>
      </c>
      <c r="F678" s="64">
        <v>5.0000000000000001E-4</v>
      </c>
    </row>
    <row r="679" spans="1:6" x14ac:dyDescent="0.2">
      <c r="A679" s="32">
        <v>41688</v>
      </c>
      <c r="C679" s="63">
        <v>16.100000000000001</v>
      </c>
      <c r="D679" s="68">
        <v>9.5</v>
      </c>
      <c r="E679" s="42">
        <v>11.9544</v>
      </c>
      <c r="F679" s="64">
        <v>2.3999999999999998E-3</v>
      </c>
    </row>
    <row r="680" spans="1:6" x14ac:dyDescent="0.2">
      <c r="A680" s="32">
        <v>41689</v>
      </c>
      <c r="C680" s="63">
        <v>16.100000000000001</v>
      </c>
      <c r="D680" s="68">
        <v>9.5</v>
      </c>
      <c r="E680" s="42">
        <v>11.960599999999999</v>
      </c>
      <c r="F680" s="64">
        <v>5.0000000000000001E-4</v>
      </c>
    </row>
    <row r="681" spans="1:6" x14ac:dyDescent="0.2">
      <c r="A681" s="32">
        <v>41690</v>
      </c>
      <c r="C681" s="63">
        <v>16.100000000000001</v>
      </c>
      <c r="D681" s="68">
        <v>9.5</v>
      </c>
      <c r="E681" s="42">
        <v>11.960599999999999</v>
      </c>
      <c r="F681" s="64">
        <v>5.0000000000000001E-4</v>
      </c>
    </row>
    <row r="682" spans="1:6" x14ac:dyDescent="0.2">
      <c r="A682" s="32">
        <v>41691</v>
      </c>
      <c r="C682" s="63">
        <v>16.100000000000001</v>
      </c>
      <c r="D682" s="68">
        <v>9.5</v>
      </c>
      <c r="E682" s="42">
        <v>11.960599999999999</v>
      </c>
      <c r="F682" s="64">
        <v>0</v>
      </c>
    </row>
    <row r="683" spans="1:6" x14ac:dyDescent="0.2">
      <c r="A683" s="32">
        <v>41694</v>
      </c>
      <c r="C683" s="63">
        <v>16.100000000000001</v>
      </c>
      <c r="D683" s="68">
        <v>9.5</v>
      </c>
      <c r="E683" s="42">
        <v>11.960599999999999</v>
      </c>
      <c r="F683" s="64">
        <v>0</v>
      </c>
    </row>
    <row r="684" spans="1:6" x14ac:dyDescent="0.2">
      <c r="A684" s="32">
        <v>41695</v>
      </c>
      <c r="C684" s="63">
        <v>16.100000000000001</v>
      </c>
      <c r="D684" s="68">
        <v>9.5</v>
      </c>
      <c r="E684" s="42">
        <v>11.9825</v>
      </c>
      <c r="F684" s="64">
        <v>1.8E-3</v>
      </c>
    </row>
    <row r="685" spans="1:6" x14ac:dyDescent="0.2">
      <c r="A685" s="32">
        <v>41696</v>
      </c>
      <c r="C685" s="63">
        <v>16.100000000000001</v>
      </c>
      <c r="D685" s="68">
        <v>9.5</v>
      </c>
      <c r="E685" s="42">
        <v>11.9825</v>
      </c>
      <c r="F685" s="64">
        <v>0</v>
      </c>
    </row>
    <row r="686" spans="1:6" x14ac:dyDescent="0.2">
      <c r="A686" s="32">
        <v>41697</v>
      </c>
      <c r="C686" s="63">
        <v>16.100000000000001</v>
      </c>
      <c r="D686" s="68">
        <v>9.5</v>
      </c>
      <c r="E686" s="42">
        <v>11.9856</v>
      </c>
      <c r="F686" s="64">
        <v>2.9999999999999997E-4</v>
      </c>
    </row>
    <row r="687" spans="1:6" x14ac:dyDescent="0.2">
      <c r="A687" s="32">
        <v>41698</v>
      </c>
      <c r="C687" s="63">
        <v>16.100000000000001</v>
      </c>
      <c r="D687" s="68">
        <v>9.5</v>
      </c>
      <c r="E687" s="42">
        <v>11.9856</v>
      </c>
      <c r="F687" s="64">
        <v>0</v>
      </c>
    </row>
    <row r="688" spans="1:6" x14ac:dyDescent="0.2">
      <c r="A688" s="32">
        <v>41703</v>
      </c>
      <c r="C688" s="63">
        <v>16.100000000000001</v>
      </c>
      <c r="D688" s="68">
        <v>9.5</v>
      </c>
      <c r="E688">
        <v>12.0588</v>
      </c>
      <c r="F688" s="64">
        <v>6.1000000000000004E-3</v>
      </c>
    </row>
    <row r="689" spans="1:6" x14ac:dyDescent="0.2">
      <c r="A689" s="32">
        <v>41704</v>
      </c>
      <c r="C689" s="63">
        <v>16.100000000000001</v>
      </c>
      <c r="D689" s="68">
        <v>9.5</v>
      </c>
      <c r="E689" s="42">
        <v>12.14</v>
      </c>
      <c r="F689" s="64">
        <v>6.7000000000000002E-3</v>
      </c>
    </row>
    <row r="690" spans="1:6" x14ac:dyDescent="0.2">
      <c r="A690" s="32">
        <v>41705</v>
      </c>
      <c r="C690" s="63">
        <v>16.100000000000001</v>
      </c>
      <c r="D690" s="68">
        <v>9.5</v>
      </c>
      <c r="E690" s="42">
        <v>12.14</v>
      </c>
      <c r="F690" s="64">
        <v>0</v>
      </c>
    </row>
    <row r="691" spans="1:6" x14ac:dyDescent="0.2">
      <c r="A691" s="32">
        <v>41708</v>
      </c>
      <c r="C691" s="63">
        <v>16.100000000000001</v>
      </c>
      <c r="D691" s="68">
        <v>9.6</v>
      </c>
      <c r="E691" s="42">
        <v>12.1806</v>
      </c>
      <c r="F691" s="64">
        <v>3.3E-3</v>
      </c>
    </row>
    <row r="692" spans="1:6" x14ac:dyDescent="0.2">
      <c r="A692" s="32">
        <v>41709</v>
      </c>
      <c r="C692" s="63">
        <v>16.100000000000001</v>
      </c>
      <c r="D692" s="68">
        <v>9.6</v>
      </c>
      <c r="E692" s="42">
        <v>12.2903</v>
      </c>
      <c r="F692" s="64">
        <v>8.9999999999999993E-3</v>
      </c>
    </row>
    <row r="693" spans="1:6" x14ac:dyDescent="0.2">
      <c r="A693" s="32">
        <v>41710</v>
      </c>
      <c r="C693" s="63">
        <v>16.100000000000001</v>
      </c>
      <c r="D693" s="68">
        <v>9.6</v>
      </c>
      <c r="E693" s="42">
        <v>12.2903</v>
      </c>
      <c r="F693" s="64">
        <v>0</v>
      </c>
    </row>
    <row r="694" spans="1:6" x14ac:dyDescent="0.2">
      <c r="A694" s="32">
        <v>41711</v>
      </c>
      <c r="C694" s="63">
        <v>16.100000000000001</v>
      </c>
      <c r="D694" s="68">
        <v>9.6</v>
      </c>
      <c r="E694" s="42">
        <v>12.2903</v>
      </c>
      <c r="F694" s="64">
        <v>0</v>
      </c>
    </row>
    <row r="695" spans="1:6" x14ac:dyDescent="0.2">
      <c r="A695" s="32">
        <v>41712</v>
      </c>
      <c r="C695" s="63">
        <v>16.100000000000001</v>
      </c>
      <c r="D695" s="68">
        <v>9.6</v>
      </c>
      <c r="E695" s="42">
        <v>12.2903</v>
      </c>
      <c r="F695" s="64">
        <v>0</v>
      </c>
    </row>
    <row r="696" spans="1:6" x14ac:dyDescent="0.2">
      <c r="A696" s="32">
        <v>41715</v>
      </c>
      <c r="C696" s="63">
        <v>16.100000000000001</v>
      </c>
      <c r="D696" s="68">
        <v>9.6</v>
      </c>
      <c r="E696" s="42">
        <v>12.310600000000001</v>
      </c>
      <c r="F696" s="64">
        <v>1.6999999999999999E-3</v>
      </c>
    </row>
    <row r="697" spans="1:6" x14ac:dyDescent="0.2">
      <c r="A697" s="32">
        <v>41716</v>
      </c>
      <c r="C697" s="63">
        <v>16.100000000000001</v>
      </c>
      <c r="D697" s="68">
        <v>9.6</v>
      </c>
      <c r="E697" s="42">
        <v>12.321300000000001</v>
      </c>
      <c r="F697" s="64">
        <v>8.9999999999999998E-4</v>
      </c>
    </row>
    <row r="698" spans="1:6" x14ac:dyDescent="0.2">
      <c r="A698" s="32">
        <v>41717</v>
      </c>
      <c r="C698" s="63">
        <v>16.100000000000001</v>
      </c>
      <c r="D698" s="68">
        <v>9.6</v>
      </c>
      <c r="E698" s="42">
        <v>12.383800000000001</v>
      </c>
      <c r="F698" s="64">
        <v>8.9999999999999998E-4</v>
      </c>
    </row>
    <row r="699" spans="1:6" x14ac:dyDescent="0.2">
      <c r="A699" s="32">
        <v>41718</v>
      </c>
      <c r="C699" s="63">
        <v>16.100000000000001</v>
      </c>
      <c r="D699" s="68">
        <v>9.6</v>
      </c>
      <c r="E699" s="42">
        <v>12.383800000000001</v>
      </c>
      <c r="F699" s="64">
        <v>0</v>
      </c>
    </row>
    <row r="700" spans="1:6" x14ac:dyDescent="0.2">
      <c r="A700" s="32">
        <v>41719</v>
      </c>
      <c r="C700" s="63">
        <v>16.100000000000001</v>
      </c>
      <c r="D700" s="68">
        <v>9.6</v>
      </c>
      <c r="E700" s="42">
        <v>12.383800000000001</v>
      </c>
      <c r="F700" s="64">
        <v>0</v>
      </c>
    </row>
    <row r="701" spans="1:6" x14ac:dyDescent="0.2">
      <c r="A701" s="32">
        <v>41722</v>
      </c>
      <c r="C701" s="63">
        <v>16.100000000000001</v>
      </c>
      <c r="D701" s="68">
        <v>9.6</v>
      </c>
      <c r="E701" s="42">
        <v>12.383800000000001</v>
      </c>
      <c r="F701" s="64">
        <v>0</v>
      </c>
    </row>
    <row r="702" spans="1:6" x14ac:dyDescent="0.2">
      <c r="A702" s="32">
        <v>41723</v>
      </c>
      <c r="C702" s="63">
        <v>17.3</v>
      </c>
      <c r="D702" s="68">
        <v>9.6</v>
      </c>
      <c r="E702" s="42">
        <v>12.44</v>
      </c>
      <c r="F702" s="64">
        <v>4.4999999999999997E-3</v>
      </c>
    </row>
    <row r="703" spans="1:6" x14ac:dyDescent="0.2">
      <c r="A703" s="32">
        <v>41724</v>
      </c>
      <c r="C703" s="63">
        <v>17.3</v>
      </c>
      <c r="D703" s="68">
        <v>9.6</v>
      </c>
      <c r="E703" s="42">
        <v>12.44</v>
      </c>
      <c r="F703" s="64">
        <v>0</v>
      </c>
    </row>
    <row r="704" spans="1:6" x14ac:dyDescent="0.2">
      <c r="A704" s="32">
        <v>41725</v>
      </c>
      <c r="C704" s="63">
        <v>17.3</v>
      </c>
      <c r="D704" s="68">
        <v>9.6</v>
      </c>
      <c r="E704" s="42">
        <v>12.44</v>
      </c>
      <c r="F704" s="64">
        <v>0</v>
      </c>
    </row>
    <row r="705" spans="1:6" x14ac:dyDescent="0.2">
      <c r="A705" s="32">
        <v>41726</v>
      </c>
      <c r="C705" s="63">
        <v>17.3</v>
      </c>
      <c r="D705" s="68">
        <v>9.6</v>
      </c>
      <c r="E705" s="42">
        <v>12.44</v>
      </c>
      <c r="F705" s="64">
        <v>0</v>
      </c>
    </row>
    <row r="706" spans="1:6" x14ac:dyDescent="0.2">
      <c r="A706" s="32">
        <v>41729</v>
      </c>
      <c r="C706" s="63">
        <v>17.3</v>
      </c>
      <c r="D706" s="68">
        <v>9.6</v>
      </c>
      <c r="E706" s="42">
        <v>12.465</v>
      </c>
      <c r="F706" s="64">
        <v>2E-3</v>
      </c>
    </row>
    <row r="707" spans="1:6" x14ac:dyDescent="0.2">
      <c r="A707" s="32">
        <v>41730</v>
      </c>
      <c r="C707" s="63">
        <v>17.3</v>
      </c>
      <c r="D707" s="68">
        <v>9.6</v>
      </c>
      <c r="E707" s="42">
        <v>12.465</v>
      </c>
      <c r="F707" s="64">
        <v>0</v>
      </c>
    </row>
    <row r="708" spans="1:6" x14ac:dyDescent="0.2">
      <c r="A708" s="32">
        <v>41731</v>
      </c>
      <c r="C708" s="63">
        <v>17.3</v>
      </c>
      <c r="D708" s="68">
        <v>9.6</v>
      </c>
      <c r="E708" s="42">
        <v>12.465</v>
      </c>
      <c r="F708" s="64">
        <v>0</v>
      </c>
    </row>
    <row r="709" spans="1:6" x14ac:dyDescent="0.2">
      <c r="A709" s="32">
        <v>41732</v>
      </c>
      <c r="C709" s="63">
        <v>17.3</v>
      </c>
      <c r="D709" s="68">
        <v>9.6</v>
      </c>
      <c r="E709" s="42">
        <v>12.465</v>
      </c>
      <c r="F709" s="64">
        <v>0</v>
      </c>
    </row>
    <row r="710" spans="1:6" x14ac:dyDescent="0.2">
      <c r="A710" s="32">
        <v>41733</v>
      </c>
      <c r="C710" s="63">
        <v>17.3</v>
      </c>
      <c r="D710" s="68">
        <v>9.6</v>
      </c>
      <c r="E710" s="42">
        <v>12.465</v>
      </c>
      <c r="F710" s="64">
        <v>0</v>
      </c>
    </row>
    <row r="711" spans="1:6" x14ac:dyDescent="0.2">
      <c r="A711" s="32">
        <v>41736</v>
      </c>
      <c r="C711" s="63">
        <v>17.3</v>
      </c>
      <c r="D711" s="68">
        <v>9.6</v>
      </c>
      <c r="E711" s="42">
        <v>12.465</v>
      </c>
      <c r="F711" s="64">
        <v>0</v>
      </c>
    </row>
    <row r="712" spans="1:6" x14ac:dyDescent="0.2">
      <c r="A712" s="32">
        <v>41737</v>
      </c>
      <c r="C712" s="63">
        <v>17.3</v>
      </c>
      <c r="D712" s="68">
        <v>9.6</v>
      </c>
      <c r="E712" s="42">
        <v>12.474399999999999</v>
      </c>
      <c r="F712" s="64">
        <v>8.0000000000000004E-4</v>
      </c>
    </row>
    <row r="713" spans="1:6" x14ac:dyDescent="0.2">
      <c r="A713" s="32">
        <v>41738</v>
      </c>
      <c r="C713" s="63">
        <v>17.3</v>
      </c>
      <c r="D713" s="68">
        <v>9.6</v>
      </c>
      <c r="E713" s="42">
        <v>12.474399999999999</v>
      </c>
      <c r="F713" s="64">
        <v>0</v>
      </c>
    </row>
    <row r="714" spans="1:6" x14ac:dyDescent="0.2">
      <c r="A714" s="32">
        <v>41739</v>
      </c>
      <c r="C714" s="63">
        <v>17.3</v>
      </c>
      <c r="D714" s="68">
        <v>9.6</v>
      </c>
      <c r="E714" s="42">
        <v>12.474399999999999</v>
      </c>
      <c r="F714" s="64">
        <v>0</v>
      </c>
    </row>
    <row r="715" spans="1:6" x14ac:dyDescent="0.2">
      <c r="A715" s="32">
        <v>41740</v>
      </c>
      <c r="C715" s="63">
        <v>17.3</v>
      </c>
      <c r="D715" s="68">
        <v>9.6</v>
      </c>
      <c r="E715" s="42">
        <v>12.474399999999999</v>
      </c>
      <c r="F715" s="64">
        <v>0</v>
      </c>
    </row>
    <row r="716" spans="1:6" x14ac:dyDescent="0.2">
      <c r="A716" s="32">
        <v>41743</v>
      </c>
      <c r="C716" s="63">
        <v>17.3</v>
      </c>
      <c r="D716" s="68">
        <v>9.6</v>
      </c>
      <c r="E716" s="42">
        <v>12.4869</v>
      </c>
      <c r="F716" s="64">
        <v>1E-3</v>
      </c>
    </row>
    <row r="717" spans="1:6" x14ac:dyDescent="0.2">
      <c r="A717" s="32">
        <v>41744</v>
      </c>
      <c r="C717" s="63">
        <v>17.3</v>
      </c>
      <c r="D717" s="68">
        <v>9.6</v>
      </c>
      <c r="E717" s="42">
        <v>12.5619</v>
      </c>
      <c r="F717" s="64">
        <v>6.0000000000000001E-3</v>
      </c>
    </row>
    <row r="718" spans="1:6" x14ac:dyDescent="0.2">
      <c r="A718" s="32">
        <v>41745</v>
      </c>
      <c r="C718" s="63">
        <v>17.3</v>
      </c>
      <c r="D718" s="68">
        <v>9.6</v>
      </c>
      <c r="E718" s="42">
        <v>12.630599999999999</v>
      </c>
      <c r="F718" s="64">
        <v>5.4999999999999997E-3</v>
      </c>
    </row>
    <row r="719" spans="1:6" x14ac:dyDescent="0.2">
      <c r="A719" s="32">
        <v>41746</v>
      </c>
      <c r="C719" s="63">
        <v>17.3</v>
      </c>
      <c r="D719" s="68">
        <v>9.6</v>
      </c>
      <c r="E719" s="42">
        <v>12.661899999999999</v>
      </c>
      <c r="F719" s="64">
        <v>2.5000000000000001E-3</v>
      </c>
    </row>
    <row r="720" spans="1:6" x14ac:dyDescent="0.2">
      <c r="A720" s="32">
        <v>41751</v>
      </c>
      <c r="C720" s="63">
        <v>17.3</v>
      </c>
      <c r="D720" s="68">
        <v>9.6</v>
      </c>
      <c r="E720" s="42">
        <v>12.6869</v>
      </c>
      <c r="F720" s="64">
        <v>2E-3</v>
      </c>
    </row>
    <row r="721" spans="1:6" x14ac:dyDescent="0.2">
      <c r="A721" s="32">
        <v>41752</v>
      </c>
      <c r="C721" s="63">
        <v>17.3</v>
      </c>
      <c r="D721" s="68">
        <v>9.6</v>
      </c>
      <c r="E721" s="42">
        <v>12.6869</v>
      </c>
      <c r="F721" s="64">
        <v>0</v>
      </c>
    </row>
    <row r="722" spans="1:6" x14ac:dyDescent="0.2">
      <c r="A722" s="32">
        <v>41753</v>
      </c>
      <c r="C722" s="63">
        <v>17.3</v>
      </c>
      <c r="D722" s="68">
        <v>9.6999999999999993</v>
      </c>
      <c r="E722" s="42">
        <v>12.693099999999999</v>
      </c>
      <c r="F722" s="64">
        <v>5.0000000000000001E-4</v>
      </c>
    </row>
    <row r="723" spans="1:6" x14ac:dyDescent="0.2">
      <c r="A723" s="32">
        <v>41754</v>
      </c>
      <c r="C723" s="63">
        <v>17.3</v>
      </c>
      <c r="D723" s="68">
        <v>9.6999999999999993</v>
      </c>
      <c r="E723" s="42">
        <v>12.693099999999999</v>
      </c>
      <c r="F723" s="64">
        <v>0</v>
      </c>
    </row>
    <row r="724" spans="1:6" x14ac:dyDescent="0.2">
      <c r="A724" s="32">
        <v>41757</v>
      </c>
      <c r="C724" s="63">
        <v>17.3</v>
      </c>
      <c r="D724" s="68">
        <v>9.6999999999999993</v>
      </c>
      <c r="E724" s="42">
        <v>12.6806</v>
      </c>
      <c r="F724" s="64">
        <v>-1E-3</v>
      </c>
    </row>
    <row r="725" spans="1:6" x14ac:dyDescent="0.2">
      <c r="A725" s="32">
        <v>41758</v>
      </c>
      <c r="C725" s="63">
        <v>17.3</v>
      </c>
      <c r="D725" s="68">
        <v>9.6999999999999993</v>
      </c>
      <c r="E725" s="42">
        <v>12.6806</v>
      </c>
      <c r="F725" s="64">
        <v>0</v>
      </c>
    </row>
    <row r="726" spans="1:6" x14ac:dyDescent="0.2">
      <c r="A726" s="32">
        <v>41759</v>
      </c>
      <c r="C726" s="63">
        <v>17.3</v>
      </c>
      <c r="D726" s="68">
        <v>9.6999999999999993</v>
      </c>
      <c r="E726" s="42">
        <v>12.6181</v>
      </c>
      <c r="F726" s="64">
        <v>-4.8999999999999998E-3</v>
      </c>
    </row>
    <row r="727" spans="1:6" x14ac:dyDescent="0.2">
      <c r="A727" s="32">
        <v>41761</v>
      </c>
      <c r="C727" s="63">
        <v>17.3</v>
      </c>
      <c r="D727" s="68">
        <v>9.6999999999999993</v>
      </c>
      <c r="E727" s="42">
        <v>12.6556</v>
      </c>
      <c r="F727" s="64">
        <v>3.0000000000000001E-3</v>
      </c>
    </row>
    <row r="728" spans="1:6" x14ac:dyDescent="0.2">
      <c r="A728" s="32">
        <v>41764</v>
      </c>
      <c r="C728" s="63">
        <v>17.3</v>
      </c>
      <c r="D728" s="68">
        <v>9.6999999999999993</v>
      </c>
      <c r="E728" s="42">
        <v>12.7056</v>
      </c>
      <c r="F728" s="64">
        <v>4.0000000000000001E-3</v>
      </c>
    </row>
    <row r="729" spans="1:6" x14ac:dyDescent="0.2">
      <c r="A729" s="32">
        <v>41765</v>
      </c>
      <c r="C729" s="63">
        <v>17.3</v>
      </c>
      <c r="D729" s="68">
        <v>9.6999999999999993</v>
      </c>
      <c r="E729" s="42">
        <v>12.755599999999999</v>
      </c>
      <c r="F729" s="64">
        <v>3.8999999999999998E-3</v>
      </c>
    </row>
    <row r="730" spans="1:6" x14ac:dyDescent="0.2">
      <c r="A730" s="32">
        <v>41766</v>
      </c>
      <c r="C730" s="63">
        <v>17.3</v>
      </c>
      <c r="D730" s="68">
        <v>9.6999999999999993</v>
      </c>
      <c r="E730" s="42">
        <v>12.7806</v>
      </c>
      <c r="F730" s="64">
        <v>2E-3</v>
      </c>
    </row>
    <row r="731" spans="1:6" x14ac:dyDescent="0.2">
      <c r="A731" s="32">
        <v>41767</v>
      </c>
      <c r="C731" s="63">
        <v>17.3</v>
      </c>
      <c r="D731" s="68">
        <v>9.6999999999999993</v>
      </c>
      <c r="E731" s="42">
        <v>12.818099999999999</v>
      </c>
      <c r="F731" s="64">
        <v>2.8999999999999998E-3</v>
      </c>
    </row>
    <row r="732" spans="1:6" x14ac:dyDescent="0.2">
      <c r="A732" s="32">
        <v>41768</v>
      </c>
      <c r="C732" s="63">
        <v>17.3</v>
      </c>
      <c r="D732" s="68">
        <v>9.6999999999999993</v>
      </c>
      <c r="E732" s="42">
        <v>12.818099999999999</v>
      </c>
      <c r="F732" s="64">
        <v>0</v>
      </c>
    </row>
    <row r="733" spans="1:6" x14ac:dyDescent="0.2">
      <c r="A733" s="32">
        <v>41771</v>
      </c>
      <c r="C733" s="63">
        <v>17.3</v>
      </c>
      <c r="D733" s="68">
        <v>9.6999999999999993</v>
      </c>
      <c r="E733" s="42">
        <v>12.734400000000001</v>
      </c>
      <c r="F733" s="64">
        <v>-6.4999999999999997E-3</v>
      </c>
    </row>
    <row r="734" spans="1:6" x14ac:dyDescent="0.2">
      <c r="A734" s="32">
        <v>41772</v>
      </c>
      <c r="C734" s="63">
        <v>17.3</v>
      </c>
      <c r="D734" s="68">
        <v>9.6999999999999993</v>
      </c>
      <c r="E734" s="42">
        <v>12.762499999999999</v>
      </c>
      <c r="F734" s="64">
        <v>2.2000000000000001E-3</v>
      </c>
    </row>
    <row r="735" spans="1:6" x14ac:dyDescent="0.2">
      <c r="A735" s="32">
        <v>41773</v>
      </c>
      <c r="C735" s="63">
        <v>17.3</v>
      </c>
      <c r="D735" s="68">
        <v>9.6999999999999993</v>
      </c>
      <c r="E735" s="42">
        <v>12.793799999999999</v>
      </c>
      <c r="F735" s="64">
        <v>2.5000000000000001E-3</v>
      </c>
    </row>
    <row r="736" spans="1:6" x14ac:dyDescent="0.2">
      <c r="A736" s="32">
        <v>41774</v>
      </c>
      <c r="C736" s="63">
        <v>17.3</v>
      </c>
      <c r="D736" s="68">
        <v>9.6999999999999993</v>
      </c>
      <c r="E736" s="42">
        <v>12.793799999999999</v>
      </c>
      <c r="F736" s="64">
        <v>0</v>
      </c>
    </row>
    <row r="737" spans="1:6" x14ac:dyDescent="0.2">
      <c r="A737" s="32">
        <v>41775</v>
      </c>
      <c r="C737" s="63">
        <v>16</v>
      </c>
      <c r="D737" s="68">
        <v>11</v>
      </c>
      <c r="E737" s="42">
        <v>12.748900000000001</v>
      </c>
      <c r="F737" s="64">
        <v>-3.5000000000000001E-3</v>
      </c>
    </row>
    <row r="738" spans="1:6" x14ac:dyDescent="0.2">
      <c r="A738" s="32">
        <v>41778</v>
      </c>
      <c r="C738" s="63">
        <v>16</v>
      </c>
      <c r="D738" s="68">
        <v>11</v>
      </c>
      <c r="E738" s="42">
        <v>12.670400000000001</v>
      </c>
      <c r="F738" s="64">
        <v>-6.1999999999999998E-3</v>
      </c>
    </row>
    <row r="739" spans="1:6" x14ac:dyDescent="0.2">
      <c r="A739" s="32">
        <v>41779</v>
      </c>
      <c r="C739" s="63">
        <v>16</v>
      </c>
      <c r="D739" s="68">
        <v>11</v>
      </c>
      <c r="E739" s="42">
        <v>12.706099999999999</v>
      </c>
      <c r="F739" s="64">
        <v>2.8E-3</v>
      </c>
    </row>
    <row r="740" spans="1:6" x14ac:dyDescent="0.2">
      <c r="A740" s="32">
        <v>41780</v>
      </c>
      <c r="C740" s="63">
        <v>16</v>
      </c>
      <c r="D740" s="68">
        <v>11</v>
      </c>
      <c r="E740" s="42">
        <v>12.6846</v>
      </c>
      <c r="F740" s="70" t="s">
        <v>18</v>
      </c>
    </row>
    <row r="741" spans="1:6" x14ac:dyDescent="0.2">
      <c r="A741" s="32">
        <v>41781</v>
      </c>
      <c r="C741" s="63">
        <v>16</v>
      </c>
      <c r="D741" s="68">
        <v>11</v>
      </c>
      <c r="E741" s="42">
        <v>12.6632</v>
      </c>
      <c r="F741" s="64">
        <v>-1.6999999999999999E-3</v>
      </c>
    </row>
    <row r="742" spans="1:6" x14ac:dyDescent="0.2">
      <c r="A742" s="32">
        <v>41782</v>
      </c>
      <c r="C742" s="63">
        <v>16</v>
      </c>
      <c r="D742" s="68">
        <v>11</v>
      </c>
      <c r="E742" s="42">
        <v>12.6632</v>
      </c>
      <c r="F742" s="64">
        <v>0</v>
      </c>
    </row>
    <row r="743" spans="1:6" x14ac:dyDescent="0.2">
      <c r="A743" s="32">
        <v>41785</v>
      </c>
      <c r="C743" s="63">
        <v>16</v>
      </c>
      <c r="D743" s="68">
        <v>11</v>
      </c>
      <c r="E743" s="42">
        <v>12.706099999999999</v>
      </c>
      <c r="F743" s="64">
        <v>3.3999999999999998E-3</v>
      </c>
    </row>
    <row r="744" spans="1:6" x14ac:dyDescent="0.2">
      <c r="A744" s="32">
        <v>41786</v>
      </c>
      <c r="C744" s="63">
        <v>16</v>
      </c>
      <c r="D744" s="68">
        <v>11</v>
      </c>
      <c r="E744" s="42">
        <v>12.706099999999999</v>
      </c>
      <c r="F744" s="64">
        <v>0</v>
      </c>
    </row>
    <row r="745" spans="1:6" x14ac:dyDescent="0.2">
      <c r="A745" s="32">
        <v>41787</v>
      </c>
      <c r="C745" s="63">
        <v>16</v>
      </c>
      <c r="D745" s="68">
        <v>11.2</v>
      </c>
      <c r="E745" s="42">
        <v>12.7338</v>
      </c>
      <c r="F745" s="64">
        <v>2.2000000000000001E-3</v>
      </c>
    </row>
    <row r="746" spans="1:6" x14ac:dyDescent="0.2">
      <c r="A746" s="32">
        <v>41788</v>
      </c>
      <c r="C746" s="63">
        <v>16</v>
      </c>
      <c r="D746" s="68">
        <v>11.2</v>
      </c>
      <c r="E746" s="42">
        <v>12.7561</v>
      </c>
      <c r="F746" s="64">
        <v>1.8E-3</v>
      </c>
    </row>
    <row r="747" spans="1:6" x14ac:dyDescent="0.2">
      <c r="A747" s="32">
        <v>41789</v>
      </c>
      <c r="C747" s="63">
        <v>16</v>
      </c>
      <c r="D747" s="68">
        <v>11.2</v>
      </c>
      <c r="E747" s="42">
        <v>12.7561</v>
      </c>
      <c r="F747" s="64">
        <v>0</v>
      </c>
    </row>
    <row r="748" spans="1:6" x14ac:dyDescent="0.2">
      <c r="A748" s="32">
        <v>41792</v>
      </c>
      <c r="C748" s="63">
        <v>16</v>
      </c>
      <c r="D748" s="68">
        <v>11.2</v>
      </c>
      <c r="E748" s="42">
        <v>12.748900000000001</v>
      </c>
      <c r="F748" s="64">
        <v>-5.9999999999999995E-4</v>
      </c>
    </row>
    <row r="749" spans="1:6" x14ac:dyDescent="0.2">
      <c r="A749" s="32">
        <v>41793</v>
      </c>
      <c r="C749" s="63">
        <v>16</v>
      </c>
      <c r="D749" s="68">
        <v>11</v>
      </c>
      <c r="E749" s="42">
        <v>12.7418</v>
      </c>
      <c r="F749" s="64">
        <v>-5.9999999999999995E-4</v>
      </c>
    </row>
    <row r="750" spans="1:6" x14ac:dyDescent="0.2">
      <c r="A750" s="32">
        <v>41794</v>
      </c>
      <c r="C750" s="63">
        <v>16</v>
      </c>
      <c r="D750" s="68">
        <v>11</v>
      </c>
      <c r="E750" s="42">
        <v>12.7418</v>
      </c>
      <c r="F750" s="64">
        <v>0</v>
      </c>
    </row>
    <row r="751" spans="1:6" x14ac:dyDescent="0.2">
      <c r="A751" s="32">
        <v>41795</v>
      </c>
      <c r="C751" s="63">
        <v>16</v>
      </c>
      <c r="D751" s="68">
        <v>11</v>
      </c>
      <c r="E751" s="42">
        <v>12.806100000000001</v>
      </c>
      <c r="F751" s="64">
        <v>5.0000000000000001E-3</v>
      </c>
    </row>
    <row r="752" spans="1:6" x14ac:dyDescent="0.2">
      <c r="A752" s="32">
        <v>41796</v>
      </c>
      <c r="C752" s="63">
        <v>16</v>
      </c>
      <c r="D752" s="68">
        <v>11</v>
      </c>
      <c r="E752" s="42">
        <v>12.806100000000001</v>
      </c>
      <c r="F752" s="64">
        <v>0</v>
      </c>
    </row>
    <row r="753" spans="1:6" x14ac:dyDescent="0.2">
      <c r="A753" s="32">
        <v>41799</v>
      </c>
      <c r="C753" s="63">
        <v>16</v>
      </c>
      <c r="D753" s="68">
        <v>11</v>
      </c>
      <c r="E753" s="42">
        <v>12.806100000000001</v>
      </c>
      <c r="F753" s="64">
        <v>0</v>
      </c>
    </row>
    <row r="754" spans="1:6" x14ac:dyDescent="0.2">
      <c r="A754" s="32">
        <v>41800</v>
      </c>
      <c r="C754" s="63">
        <v>16</v>
      </c>
      <c r="D754" s="68">
        <v>11</v>
      </c>
      <c r="E754" s="42">
        <v>12.824999999999999</v>
      </c>
      <c r="F754" s="64">
        <v>1.5E-3</v>
      </c>
    </row>
    <row r="755" spans="1:6" x14ac:dyDescent="0.2">
      <c r="A755" s="32">
        <v>41801</v>
      </c>
      <c r="C755" s="63">
        <v>16</v>
      </c>
      <c r="D755" s="68">
        <v>11</v>
      </c>
      <c r="E755" s="42">
        <v>12.824999999999999</v>
      </c>
      <c r="F755" s="64">
        <v>0</v>
      </c>
    </row>
    <row r="756" spans="1:6" x14ac:dyDescent="0.2">
      <c r="A756" s="32">
        <v>41802</v>
      </c>
      <c r="C756" s="63">
        <v>16</v>
      </c>
      <c r="D756" s="68">
        <v>11</v>
      </c>
      <c r="E756" s="42">
        <v>12.81</v>
      </c>
      <c r="F756" s="64">
        <v>-1.1999999999999999E-3</v>
      </c>
    </row>
    <row r="757" spans="1:6" x14ac:dyDescent="0.2">
      <c r="A757" s="32">
        <v>41803</v>
      </c>
      <c r="C757" s="63">
        <v>16</v>
      </c>
      <c r="D757" s="68">
        <v>11</v>
      </c>
      <c r="E757" s="42">
        <v>12.81</v>
      </c>
      <c r="F757" s="64">
        <v>0</v>
      </c>
    </row>
    <row r="758" spans="1:6" x14ac:dyDescent="0.2">
      <c r="A758" s="32">
        <v>41806</v>
      </c>
      <c r="C758" s="63">
        <v>16</v>
      </c>
      <c r="D758" s="68">
        <v>11</v>
      </c>
      <c r="E758" s="42">
        <v>12.803599999999999</v>
      </c>
      <c r="F758" s="64">
        <v>-5.0000000000000001E-4</v>
      </c>
    </row>
    <row r="759" spans="1:6" x14ac:dyDescent="0.2">
      <c r="A759" s="32">
        <v>41807</v>
      </c>
      <c r="C759" s="63">
        <v>16</v>
      </c>
      <c r="D759" s="68">
        <v>11</v>
      </c>
      <c r="E759" s="42">
        <v>12.7536</v>
      </c>
      <c r="F759" s="64">
        <v>-3.8999999999999998E-3</v>
      </c>
    </row>
    <row r="760" spans="1:6" x14ac:dyDescent="0.2">
      <c r="A760" s="32">
        <v>41808</v>
      </c>
      <c r="C760" s="63">
        <v>16</v>
      </c>
      <c r="D760" s="68">
        <v>11</v>
      </c>
      <c r="E760" s="42">
        <v>12.7536</v>
      </c>
      <c r="F760" s="64">
        <v>0</v>
      </c>
    </row>
    <row r="761" spans="1:6" x14ac:dyDescent="0.2">
      <c r="A761" s="32">
        <v>41810</v>
      </c>
      <c r="C761" s="63">
        <v>16</v>
      </c>
      <c r="D761" s="68">
        <v>11</v>
      </c>
      <c r="E761" s="42">
        <v>12.741099999999999</v>
      </c>
      <c r="F761" s="64">
        <v>-1E-3</v>
      </c>
    </row>
    <row r="762" spans="1:6" x14ac:dyDescent="0.2">
      <c r="A762" s="32">
        <v>41813</v>
      </c>
      <c r="C762" s="63">
        <v>16</v>
      </c>
      <c r="D762" s="68">
        <v>11</v>
      </c>
      <c r="E762" s="42">
        <v>12.7982</v>
      </c>
      <c r="F762" s="64">
        <v>4.4999999999999997E-3</v>
      </c>
    </row>
    <row r="763" spans="1:6" x14ac:dyDescent="0.2">
      <c r="A763" s="32">
        <v>41814</v>
      </c>
      <c r="C763" s="63">
        <v>16</v>
      </c>
      <c r="D763" s="68">
        <v>11</v>
      </c>
      <c r="E763" s="42">
        <v>12.855399999999999</v>
      </c>
      <c r="F763" s="64">
        <v>4.4999999999999997E-3</v>
      </c>
    </row>
    <row r="764" spans="1:6" x14ac:dyDescent="0.2">
      <c r="A764" s="32">
        <v>41815</v>
      </c>
      <c r="C764" s="63">
        <v>16</v>
      </c>
      <c r="D764" s="68">
        <v>11</v>
      </c>
      <c r="E764" s="42">
        <v>12.841100000000001</v>
      </c>
      <c r="F764" s="64">
        <v>-1.1000000000000001E-3</v>
      </c>
    </row>
    <row r="765" spans="1:6" x14ac:dyDescent="0.2">
      <c r="A765" s="32">
        <v>41816</v>
      </c>
      <c r="C765" s="63">
        <v>16</v>
      </c>
      <c r="D765" s="68">
        <v>11</v>
      </c>
      <c r="E765" s="42">
        <v>12.9125</v>
      </c>
      <c r="F765" s="64">
        <v>5.5999999999999999E-3</v>
      </c>
    </row>
    <row r="766" spans="1:6" x14ac:dyDescent="0.2">
      <c r="A766" s="32">
        <v>41817</v>
      </c>
      <c r="C766" s="63">
        <v>16</v>
      </c>
      <c r="D766" s="68">
        <v>11</v>
      </c>
      <c r="E766" s="42">
        <v>12.9125</v>
      </c>
      <c r="F766" s="64">
        <v>0</v>
      </c>
    </row>
    <row r="767" spans="1:6" x14ac:dyDescent="0.2">
      <c r="A767" s="32">
        <v>41820</v>
      </c>
      <c r="C767" s="63">
        <v>16</v>
      </c>
      <c r="D767" s="68">
        <v>11</v>
      </c>
      <c r="E767" s="42">
        <v>12.9125</v>
      </c>
      <c r="F767" s="64">
        <v>0</v>
      </c>
    </row>
    <row r="768" spans="1:6" x14ac:dyDescent="0.2">
      <c r="A768" s="32">
        <v>41821</v>
      </c>
      <c r="C768" s="63">
        <v>16</v>
      </c>
      <c r="D768" s="68">
        <v>11</v>
      </c>
      <c r="E768" s="42">
        <v>12.8857</v>
      </c>
      <c r="F768" s="64">
        <v>-2.0999999999999999E-3</v>
      </c>
    </row>
    <row r="769" spans="1:6" x14ac:dyDescent="0.2">
      <c r="A769" s="32">
        <v>41822</v>
      </c>
      <c r="C769" s="63">
        <v>16</v>
      </c>
      <c r="D769" s="68">
        <v>11</v>
      </c>
      <c r="E769" s="42">
        <v>12.8857</v>
      </c>
      <c r="F769" s="64">
        <v>0</v>
      </c>
    </row>
    <row r="770" spans="1:6" x14ac:dyDescent="0.2">
      <c r="A770" s="32">
        <v>41823</v>
      </c>
      <c r="C770" s="63">
        <v>16</v>
      </c>
      <c r="D770" s="68">
        <v>11</v>
      </c>
      <c r="E770" s="42">
        <v>12.8786</v>
      </c>
      <c r="F770" s="64">
        <v>-5.9999999999999995E-4</v>
      </c>
    </row>
    <row r="771" spans="1:6" x14ac:dyDescent="0.2">
      <c r="A771" s="32">
        <v>41824</v>
      </c>
      <c r="C771" s="63">
        <v>16</v>
      </c>
      <c r="D771" s="68">
        <v>11</v>
      </c>
      <c r="E771" s="42">
        <v>12.8786</v>
      </c>
      <c r="F771" s="64">
        <v>0</v>
      </c>
    </row>
    <row r="772" spans="1:6" x14ac:dyDescent="0.2">
      <c r="A772" s="32">
        <v>41827</v>
      </c>
      <c r="C772" s="63">
        <v>16</v>
      </c>
      <c r="D772" s="68">
        <v>11</v>
      </c>
      <c r="E772" s="42">
        <v>12.792899999999999</v>
      </c>
      <c r="F772" s="64">
        <v>-6.7000000000000002E-3</v>
      </c>
    </row>
    <row r="773" spans="1:6" x14ac:dyDescent="0.2">
      <c r="A773" s="32">
        <v>41828</v>
      </c>
      <c r="C773" s="63">
        <v>16</v>
      </c>
      <c r="D773" s="68">
        <v>11</v>
      </c>
      <c r="E773" s="42">
        <v>12.776899999999999</v>
      </c>
      <c r="F773" s="64">
        <v>-1.2999999999999999E-3</v>
      </c>
    </row>
    <row r="774" spans="1:6" x14ac:dyDescent="0.2">
      <c r="A774" s="32">
        <v>41830</v>
      </c>
      <c r="C774" s="63">
        <v>16</v>
      </c>
      <c r="D774" s="68">
        <v>11</v>
      </c>
      <c r="E774" s="42">
        <v>12.792899999999999</v>
      </c>
      <c r="F774" s="64">
        <v>1.2999999999999999E-3</v>
      </c>
    </row>
    <row r="775" spans="1:6" x14ac:dyDescent="0.2">
      <c r="A775" s="32">
        <v>41831</v>
      </c>
      <c r="C775" s="63">
        <v>16</v>
      </c>
      <c r="D775" s="68">
        <v>11</v>
      </c>
      <c r="E775" s="42">
        <v>12.792899999999999</v>
      </c>
      <c r="F775" s="64">
        <v>0</v>
      </c>
    </row>
    <row r="776" spans="1:6" x14ac:dyDescent="0.2">
      <c r="A776" s="32">
        <v>41834</v>
      </c>
      <c r="C776" s="63">
        <v>16</v>
      </c>
      <c r="D776" s="68">
        <v>11</v>
      </c>
      <c r="E776" s="42">
        <v>12.792899999999999</v>
      </c>
      <c r="F776" s="64">
        <v>0</v>
      </c>
    </row>
    <row r="777" spans="1:6" x14ac:dyDescent="0.2">
      <c r="A777" s="32">
        <v>41835</v>
      </c>
      <c r="C777" s="63">
        <v>16</v>
      </c>
      <c r="D777" s="68">
        <v>11</v>
      </c>
      <c r="E777" s="42">
        <v>12.7357</v>
      </c>
      <c r="F777" s="64">
        <v>-4.4999999999999997E-3</v>
      </c>
    </row>
    <row r="778" spans="1:6" x14ac:dyDescent="0.2">
      <c r="A778" s="32">
        <v>41836</v>
      </c>
      <c r="C778" s="63">
        <v>16</v>
      </c>
      <c r="D778" s="68">
        <v>11</v>
      </c>
      <c r="E778" s="42">
        <v>12.664300000000001</v>
      </c>
      <c r="F778" s="64">
        <v>-5.5999999999999999E-3</v>
      </c>
    </row>
    <row r="779" spans="1:6" x14ac:dyDescent="0.2">
      <c r="A779" s="32">
        <v>41837</v>
      </c>
      <c r="C779" s="63">
        <v>16</v>
      </c>
      <c r="D779" s="68">
        <v>11</v>
      </c>
      <c r="E779" s="42">
        <v>12.664300000000001</v>
      </c>
      <c r="F779" s="64">
        <v>0</v>
      </c>
    </row>
    <row r="780" spans="1:6" x14ac:dyDescent="0.2">
      <c r="A780" s="32">
        <v>41838</v>
      </c>
      <c r="C780" s="63">
        <v>16</v>
      </c>
      <c r="D780" s="68">
        <v>11</v>
      </c>
      <c r="E780" s="42">
        <v>12.664300000000001</v>
      </c>
      <c r="F780" s="64">
        <v>0</v>
      </c>
    </row>
    <row r="781" spans="1:6" x14ac:dyDescent="0.2">
      <c r="A781" s="32">
        <v>41841</v>
      </c>
      <c r="C781" s="63">
        <v>16</v>
      </c>
      <c r="D781" s="68">
        <v>11</v>
      </c>
      <c r="E781" s="42">
        <v>12.833299999999999</v>
      </c>
      <c r="F781" s="64">
        <v>1.3299999999999999E-2</v>
      </c>
    </row>
    <row r="782" spans="1:6" x14ac:dyDescent="0.2">
      <c r="A782" s="32">
        <v>41842</v>
      </c>
      <c r="C782" s="63">
        <v>16</v>
      </c>
      <c r="D782" s="68">
        <v>11</v>
      </c>
      <c r="E782" s="42">
        <v>12.9</v>
      </c>
      <c r="F782" s="64">
        <v>5.1999999999999998E-3</v>
      </c>
    </row>
    <row r="783" spans="1:6" x14ac:dyDescent="0.2">
      <c r="A783" s="32">
        <v>41843</v>
      </c>
      <c r="C783" s="63">
        <v>16</v>
      </c>
      <c r="D783" s="68">
        <v>11</v>
      </c>
      <c r="E783" s="42">
        <v>12.966699999999999</v>
      </c>
      <c r="F783" s="42">
        <v>5.1999999999999998E-3</v>
      </c>
    </row>
    <row r="784" spans="1:6" x14ac:dyDescent="0.2">
      <c r="A784" s="32">
        <v>41844</v>
      </c>
      <c r="C784" s="63">
        <v>16</v>
      </c>
      <c r="D784" s="68">
        <v>11</v>
      </c>
      <c r="E784" s="42">
        <v>13.033300000000001</v>
      </c>
      <c r="F784" s="64">
        <v>5.1000000000000004E-3</v>
      </c>
    </row>
    <row r="785" spans="1:6" x14ac:dyDescent="0.2">
      <c r="A785" s="32">
        <v>41845</v>
      </c>
      <c r="C785" s="63">
        <v>16</v>
      </c>
      <c r="D785" s="68">
        <v>11</v>
      </c>
      <c r="E785" s="42">
        <v>13.033300000000001</v>
      </c>
      <c r="F785" s="64">
        <v>0</v>
      </c>
    </row>
    <row r="786" spans="1:6" x14ac:dyDescent="0.2">
      <c r="A786" s="32">
        <v>41848</v>
      </c>
      <c r="C786" s="63">
        <v>16</v>
      </c>
      <c r="D786" s="68">
        <v>11</v>
      </c>
      <c r="E786" s="42">
        <v>13</v>
      </c>
      <c r="F786" s="64">
        <v>-2.5999999999999999E-3</v>
      </c>
    </row>
    <row r="787" spans="1:6" x14ac:dyDescent="0.2">
      <c r="A787" s="32">
        <v>41849</v>
      </c>
      <c r="C787" s="63">
        <v>16</v>
      </c>
      <c r="D787" s="68">
        <v>11</v>
      </c>
      <c r="E787" s="42">
        <v>13</v>
      </c>
      <c r="F787" s="64">
        <v>0</v>
      </c>
    </row>
    <row r="788" spans="1:6" x14ac:dyDescent="0.2">
      <c r="A788" s="32">
        <v>41850</v>
      </c>
      <c r="C788" s="63">
        <v>16</v>
      </c>
      <c r="D788" s="68">
        <v>11</v>
      </c>
      <c r="E788" s="42">
        <v>13</v>
      </c>
      <c r="F788" s="64">
        <v>0</v>
      </c>
    </row>
    <row r="789" spans="1:6" x14ac:dyDescent="0.2">
      <c r="A789" s="32">
        <v>41851</v>
      </c>
      <c r="C789" s="63">
        <v>16</v>
      </c>
      <c r="D789" s="68">
        <v>11</v>
      </c>
      <c r="E789" s="42">
        <v>12.986700000000001</v>
      </c>
      <c r="F789" s="64">
        <v>-1E-3</v>
      </c>
    </row>
    <row r="790" spans="1:6" x14ac:dyDescent="0.2">
      <c r="A790" s="32">
        <v>41852</v>
      </c>
      <c r="C790" s="63">
        <v>16</v>
      </c>
      <c r="D790" s="68">
        <v>11</v>
      </c>
      <c r="E790" s="42">
        <v>12.986700000000001</v>
      </c>
      <c r="F790" s="64">
        <v>0</v>
      </c>
    </row>
    <row r="791" spans="1:6" x14ac:dyDescent="0.2">
      <c r="A791" s="32">
        <v>41855</v>
      </c>
      <c r="C791" s="63">
        <v>16</v>
      </c>
      <c r="D791" s="68">
        <v>11</v>
      </c>
      <c r="E791" s="42">
        <v>12.986700000000001</v>
      </c>
      <c r="F791" s="64">
        <v>0</v>
      </c>
    </row>
    <row r="792" spans="1:6" x14ac:dyDescent="0.2">
      <c r="A792" s="32">
        <v>41856</v>
      </c>
      <c r="C792" s="63">
        <v>16</v>
      </c>
      <c r="D792" s="68">
        <v>11</v>
      </c>
      <c r="E792" s="42">
        <v>12.986700000000001</v>
      </c>
      <c r="F792" s="64">
        <v>0</v>
      </c>
    </row>
    <row r="793" spans="1:6" x14ac:dyDescent="0.2">
      <c r="A793" s="32">
        <v>41857</v>
      </c>
      <c r="C793" s="63">
        <v>16</v>
      </c>
      <c r="D793" s="68">
        <v>11</v>
      </c>
      <c r="E793" s="42">
        <v>12.9993</v>
      </c>
      <c r="F793" s="64">
        <v>1E-3</v>
      </c>
    </row>
    <row r="794" spans="1:6" x14ac:dyDescent="0.2">
      <c r="A794" s="32">
        <v>41858</v>
      </c>
      <c r="C794" s="63">
        <v>16</v>
      </c>
      <c r="D794" s="68">
        <v>11</v>
      </c>
      <c r="E794" s="42">
        <v>12.9993</v>
      </c>
      <c r="F794" s="64">
        <v>0</v>
      </c>
    </row>
    <row r="795" spans="1:6" x14ac:dyDescent="0.2">
      <c r="A795" s="32">
        <v>41859</v>
      </c>
      <c r="C795" s="63">
        <v>16</v>
      </c>
      <c r="D795" s="68">
        <v>11</v>
      </c>
      <c r="E795" s="42">
        <v>12.9727</v>
      </c>
      <c r="F795" s="64">
        <v>-2E-3</v>
      </c>
    </row>
    <row r="796" spans="1:6" x14ac:dyDescent="0.2">
      <c r="A796" s="32">
        <v>41862</v>
      </c>
      <c r="C796" s="63">
        <v>16</v>
      </c>
      <c r="D796" s="68">
        <v>11</v>
      </c>
      <c r="E796" s="42">
        <v>12.9727</v>
      </c>
      <c r="F796" s="64">
        <v>0</v>
      </c>
    </row>
    <row r="797" spans="1:6" x14ac:dyDescent="0.2">
      <c r="A797" s="32">
        <v>41863</v>
      </c>
      <c r="C797" s="63">
        <v>16</v>
      </c>
      <c r="D797" s="68">
        <v>11</v>
      </c>
      <c r="E797" s="42">
        <v>12.9727</v>
      </c>
      <c r="F797" s="64">
        <v>0</v>
      </c>
    </row>
    <row r="798" spans="1:6" x14ac:dyDescent="0.2">
      <c r="A798" s="32">
        <v>41864</v>
      </c>
      <c r="C798" s="63">
        <v>16</v>
      </c>
      <c r="D798" s="68">
        <v>11</v>
      </c>
      <c r="E798" s="42">
        <v>12.9727</v>
      </c>
      <c r="F798" s="64">
        <v>0</v>
      </c>
    </row>
    <row r="799" spans="1:6" x14ac:dyDescent="0.2">
      <c r="A799" s="32">
        <v>41865</v>
      </c>
      <c r="C799" s="63">
        <v>16</v>
      </c>
      <c r="D799" s="68">
        <v>11</v>
      </c>
      <c r="E799" s="42">
        <v>12.9727</v>
      </c>
      <c r="F799" s="64">
        <v>0</v>
      </c>
    </row>
    <row r="800" spans="1:6" x14ac:dyDescent="0.2">
      <c r="A800" s="32">
        <v>41866</v>
      </c>
      <c r="C800" s="63">
        <v>16</v>
      </c>
      <c r="D800" s="68">
        <v>11</v>
      </c>
      <c r="E800" s="42">
        <v>12.9727</v>
      </c>
      <c r="F800" s="64">
        <v>0</v>
      </c>
    </row>
    <row r="801" spans="1:6" x14ac:dyDescent="0.2">
      <c r="A801" s="32">
        <v>41869</v>
      </c>
      <c r="C801" s="63">
        <v>16</v>
      </c>
      <c r="D801" s="68">
        <v>11</v>
      </c>
      <c r="E801" s="42">
        <v>12.932700000000001</v>
      </c>
      <c r="F801" s="64">
        <v>-3.0999999999999999E-3</v>
      </c>
    </row>
    <row r="802" spans="1:6" x14ac:dyDescent="0.2">
      <c r="A802" s="32">
        <v>41870</v>
      </c>
      <c r="C802" s="63">
        <v>16</v>
      </c>
      <c r="D802" s="68">
        <v>11</v>
      </c>
      <c r="E802" s="42">
        <v>12.932700000000001</v>
      </c>
      <c r="F802" s="64">
        <v>0</v>
      </c>
    </row>
    <row r="803" spans="1:6" x14ac:dyDescent="0.2">
      <c r="A803" s="32">
        <v>41871</v>
      </c>
      <c r="C803" s="63">
        <v>16</v>
      </c>
      <c r="D803" s="68">
        <v>11</v>
      </c>
      <c r="E803" s="42">
        <v>12.932700000000001</v>
      </c>
      <c r="F803" s="64">
        <v>0</v>
      </c>
    </row>
    <row r="804" spans="1:6" x14ac:dyDescent="0.2">
      <c r="A804" s="32">
        <v>41872</v>
      </c>
      <c r="C804" s="63">
        <v>16</v>
      </c>
      <c r="D804" s="68">
        <v>11</v>
      </c>
      <c r="E804" s="42">
        <v>12.932700000000001</v>
      </c>
      <c r="F804" s="64">
        <v>0</v>
      </c>
    </row>
    <row r="805" spans="1:6" x14ac:dyDescent="0.2">
      <c r="A805" s="32">
        <v>41873</v>
      </c>
      <c r="C805" s="63">
        <v>16</v>
      </c>
      <c r="D805" s="68">
        <v>11</v>
      </c>
      <c r="E805" s="42">
        <v>12.932700000000001</v>
      </c>
      <c r="F805" s="64">
        <v>0</v>
      </c>
    </row>
    <row r="806" spans="1:6" x14ac:dyDescent="0.2">
      <c r="A806" s="32">
        <v>41876</v>
      </c>
      <c r="C806" s="63">
        <v>16</v>
      </c>
      <c r="D806" s="68">
        <v>11</v>
      </c>
      <c r="E806" s="42">
        <v>12.932700000000001</v>
      </c>
      <c r="F806" s="64">
        <v>0</v>
      </c>
    </row>
    <row r="807" spans="1:6" x14ac:dyDescent="0.2">
      <c r="A807" s="32">
        <v>41877</v>
      </c>
      <c r="C807" s="63">
        <v>16</v>
      </c>
      <c r="D807" s="68">
        <v>11</v>
      </c>
      <c r="E807" s="42">
        <v>12.9527</v>
      </c>
      <c r="F807" s="64">
        <v>1.5E-3</v>
      </c>
    </row>
    <row r="808" spans="1:6" x14ac:dyDescent="0.2">
      <c r="A808" s="32">
        <v>41878</v>
      </c>
      <c r="C808" s="63">
        <v>16</v>
      </c>
      <c r="D808" s="68">
        <v>11</v>
      </c>
      <c r="E808" s="42">
        <v>12.885999999999999</v>
      </c>
      <c r="F808" s="64">
        <v>-5.1000000000000004E-3</v>
      </c>
    </row>
    <row r="809" spans="1:6" x14ac:dyDescent="0.2">
      <c r="A809" s="32">
        <v>41879</v>
      </c>
      <c r="C809" s="63">
        <v>16</v>
      </c>
      <c r="D809" s="68">
        <v>11</v>
      </c>
      <c r="E809" s="42">
        <v>12.885999999999999</v>
      </c>
      <c r="F809" s="64">
        <v>0</v>
      </c>
    </row>
    <row r="810" spans="1:6" x14ac:dyDescent="0.2">
      <c r="A810" s="32">
        <v>41880</v>
      </c>
      <c r="C810" s="63">
        <v>16</v>
      </c>
      <c r="D810" s="68">
        <v>11</v>
      </c>
      <c r="E810" s="42">
        <v>12.8527</v>
      </c>
      <c r="F810" s="64">
        <v>-2.5999999999999999E-3</v>
      </c>
    </row>
    <row r="811" spans="1:6" x14ac:dyDescent="0.2">
      <c r="A811" s="32">
        <v>41883</v>
      </c>
      <c r="C811" s="63">
        <v>16</v>
      </c>
      <c r="D811" s="68">
        <v>11</v>
      </c>
      <c r="E811" s="42">
        <v>12.832700000000001</v>
      </c>
      <c r="F811" s="64">
        <v>-1.6000000000000001E-3</v>
      </c>
    </row>
    <row r="812" spans="1:6" x14ac:dyDescent="0.2">
      <c r="A812" s="32">
        <v>41884</v>
      </c>
      <c r="C812" s="63">
        <v>16</v>
      </c>
      <c r="D812" s="68">
        <v>11</v>
      </c>
      <c r="E812" s="42">
        <v>12.799300000000001</v>
      </c>
      <c r="F812" s="64">
        <v>-2.5999999999999999E-3</v>
      </c>
    </row>
    <row r="813" spans="1:6" x14ac:dyDescent="0.2">
      <c r="A813" s="32">
        <v>41885</v>
      </c>
      <c r="C813" s="63">
        <v>16</v>
      </c>
      <c r="D813" s="68">
        <v>10.8</v>
      </c>
      <c r="E813" s="42">
        <v>12.8527</v>
      </c>
      <c r="F813" s="64">
        <v>4.1999999999999997E-3</v>
      </c>
    </row>
    <row r="814" spans="1:6" x14ac:dyDescent="0.2">
      <c r="A814" s="32">
        <v>41886</v>
      </c>
      <c r="C814" s="63">
        <v>16</v>
      </c>
      <c r="D814" s="68">
        <v>10.8</v>
      </c>
      <c r="E814" s="42">
        <v>12.8527</v>
      </c>
      <c r="F814" s="64">
        <v>0</v>
      </c>
    </row>
    <row r="815" spans="1:6" x14ac:dyDescent="0.2">
      <c r="A815" s="32">
        <v>41887</v>
      </c>
      <c r="C815" s="63">
        <v>16</v>
      </c>
      <c r="D815" s="68">
        <v>10.8</v>
      </c>
      <c r="E815" s="42">
        <v>12.8527</v>
      </c>
      <c r="F815" s="64">
        <v>0</v>
      </c>
    </row>
    <row r="816" spans="1:6" x14ac:dyDescent="0.2">
      <c r="A816" s="32">
        <v>41890</v>
      </c>
      <c r="C816" s="63">
        <v>16</v>
      </c>
      <c r="D816" s="68">
        <v>10.8</v>
      </c>
      <c r="E816" s="42">
        <v>12.842700000000001</v>
      </c>
      <c r="F816" s="64">
        <v>-8.0000000000000004E-4</v>
      </c>
    </row>
    <row r="817" spans="1:6" x14ac:dyDescent="0.2">
      <c r="A817" s="32">
        <v>41891</v>
      </c>
      <c r="C817" s="63">
        <v>16</v>
      </c>
      <c r="D817" s="68">
        <v>10.8</v>
      </c>
      <c r="E817" s="42">
        <v>12.816000000000001</v>
      </c>
      <c r="F817" s="64">
        <v>-2.0999999999999999E-3</v>
      </c>
    </row>
    <row r="818" spans="1:6" x14ac:dyDescent="0.2">
      <c r="A818" s="32">
        <v>41892</v>
      </c>
      <c r="C818" s="63">
        <v>16</v>
      </c>
      <c r="D818" s="68">
        <v>10.73</v>
      </c>
      <c r="E818" s="42">
        <v>12.7743</v>
      </c>
      <c r="F818" s="64">
        <v>-3.3E-3</v>
      </c>
    </row>
    <row r="819" spans="1:6" x14ac:dyDescent="0.2">
      <c r="A819" s="32">
        <v>41893</v>
      </c>
      <c r="C819" s="63">
        <v>16</v>
      </c>
      <c r="D819" s="68">
        <v>10.5</v>
      </c>
      <c r="E819" s="42">
        <v>12.6417</v>
      </c>
      <c r="F819" s="64">
        <v>-1.04E-2</v>
      </c>
    </row>
    <row r="820" spans="1:6" x14ac:dyDescent="0.2">
      <c r="A820" s="32">
        <v>41894</v>
      </c>
      <c r="C820" s="63">
        <v>16</v>
      </c>
      <c r="D820" s="68">
        <v>10.5</v>
      </c>
      <c r="E820" s="42">
        <v>12.621700000000001</v>
      </c>
      <c r="F820" s="64">
        <v>-1.6000000000000001E-3</v>
      </c>
    </row>
    <row r="821" spans="1:6" x14ac:dyDescent="0.2">
      <c r="A821" s="32">
        <v>41897</v>
      </c>
      <c r="C821" s="63">
        <v>16</v>
      </c>
      <c r="D821" s="68">
        <v>10.5</v>
      </c>
      <c r="E821" s="42">
        <v>12.664999999999999</v>
      </c>
      <c r="F821" s="64">
        <v>3.3999999999999998E-3</v>
      </c>
    </row>
    <row r="822" spans="1:6" x14ac:dyDescent="0.2">
      <c r="A822" s="32">
        <v>41898</v>
      </c>
      <c r="C822" s="63">
        <v>16</v>
      </c>
      <c r="D822" s="68">
        <v>10.5</v>
      </c>
      <c r="E822" s="42">
        <v>12.635</v>
      </c>
      <c r="F822" s="64">
        <v>-2.3999999999999998E-3</v>
      </c>
    </row>
    <row r="823" spans="1:6" x14ac:dyDescent="0.2">
      <c r="A823" s="32">
        <v>41899</v>
      </c>
      <c r="C823" s="63">
        <v>15.9</v>
      </c>
      <c r="D823" s="68">
        <v>10.5</v>
      </c>
      <c r="E823" s="42">
        <v>12.568300000000001</v>
      </c>
      <c r="F823" s="64">
        <v>-5.3E-3</v>
      </c>
    </row>
    <row r="824" spans="1:6" x14ac:dyDescent="0.2">
      <c r="A824" s="32">
        <v>41900</v>
      </c>
      <c r="C824" s="63">
        <v>15.9</v>
      </c>
      <c r="D824" s="68">
        <v>10.5</v>
      </c>
      <c r="E824" s="42">
        <v>12.5017</v>
      </c>
      <c r="F824" s="64">
        <v>-5.3E-3</v>
      </c>
    </row>
    <row r="825" spans="1:6" x14ac:dyDescent="0.2">
      <c r="A825" s="32">
        <v>41901</v>
      </c>
      <c r="C825" s="63">
        <v>15.9</v>
      </c>
      <c r="D825" s="68">
        <v>10.5</v>
      </c>
      <c r="E825" s="42">
        <v>12.468299999999999</v>
      </c>
      <c r="F825" s="64">
        <v>-2.7000000000000001E-3</v>
      </c>
    </row>
    <row r="826" spans="1:6" x14ac:dyDescent="0.2">
      <c r="A826" s="32">
        <v>41904</v>
      </c>
      <c r="C826" s="63">
        <v>15.9</v>
      </c>
      <c r="D826" s="68">
        <v>10</v>
      </c>
      <c r="E826" s="42">
        <v>12.3827</v>
      </c>
      <c r="F826" s="64">
        <v>-6.8999999999999999E-3</v>
      </c>
    </row>
    <row r="827" spans="1:6" x14ac:dyDescent="0.2">
      <c r="A827" s="32">
        <v>41905</v>
      </c>
      <c r="C827" s="63">
        <v>15.9</v>
      </c>
      <c r="D827" s="68">
        <v>10</v>
      </c>
      <c r="E827" s="42">
        <v>12.3827</v>
      </c>
      <c r="F827" s="64">
        <v>0</v>
      </c>
    </row>
    <row r="828" spans="1:6" x14ac:dyDescent="0.2">
      <c r="A828" s="32">
        <v>41906</v>
      </c>
      <c r="C828" s="63">
        <v>15.9</v>
      </c>
      <c r="D828" s="68">
        <v>10</v>
      </c>
      <c r="E828" s="42">
        <v>12.342700000000001</v>
      </c>
      <c r="F828" s="64">
        <v>-3.2000000000000002E-3</v>
      </c>
    </row>
    <row r="829" spans="1:6" x14ac:dyDescent="0.2">
      <c r="A829" s="32">
        <v>41907</v>
      </c>
      <c r="C829" s="63">
        <v>15.9</v>
      </c>
      <c r="D829" s="68">
        <v>10</v>
      </c>
      <c r="E829" s="42">
        <v>12.342700000000001</v>
      </c>
      <c r="F829" s="64">
        <v>0</v>
      </c>
    </row>
    <row r="830" spans="1:6" x14ac:dyDescent="0.2">
      <c r="A830" s="32">
        <v>41908</v>
      </c>
      <c r="C830" s="63">
        <v>15.9</v>
      </c>
      <c r="D830" s="68">
        <v>10</v>
      </c>
      <c r="E830" s="42">
        <v>12.342700000000001</v>
      </c>
      <c r="F830" s="64">
        <v>0</v>
      </c>
    </row>
    <row r="831" spans="1:6" x14ac:dyDescent="0.2">
      <c r="A831" s="32">
        <v>41911</v>
      </c>
      <c r="C831" s="63">
        <v>15.9</v>
      </c>
      <c r="D831" s="68">
        <v>10</v>
      </c>
      <c r="E831" s="42">
        <v>12.342700000000001</v>
      </c>
      <c r="F831" s="64">
        <v>0</v>
      </c>
    </row>
    <row r="832" spans="1:6" x14ac:dyDescent="0.2">
      <c r="A832" s="32">
        <v>41912</v>
      </c>
      <c r="C832" s="63">
        <v>15.9</v>
      </c>
      <c r="D832" s="68">
        <v>10</v>
      </c>
      <c r="E832" s="42">
        <v>12.342700000000001</v>
      </c>
      <c r="F832" s="64">
        <v>0</v>
      </c>
    </row>
    <row r="833" spans="1:6" x14ac:dyDescent="0.2">
      <c r="A833" s="32">
        <v>41913</v>
      </c>
      <c r="C833" s="63">
        <v>15.9</v>
      </c>
      <c r="D833" s="68">
        <v>10</v>
      </c>
      <c r="E833" s="42">
        <v>12.276300000000001</v>
      </c>
      <c r="F833" s="64">
        <v>-5.4000000000000003E-3</v>
      </c>
    </row>
    <row r="834" spans="1:6" x14ac:dyDescent="0.2">
      <c r="A834" s="32">
        <v>41914</v>
      </c>
      <c r="C834" s="63">
        <v>15.9</v>
      </c>
      <c r="D834" s="68">
        <v>10</v>
      </c>
      <c r="E834" s="42">
        <v>12.223000000000001</v>
      </c>
      <c r="F834" s="64">
        <v>-4.3E-3</v>
      </c>
    </row>
    <row r="835" spans="1:6" x14ac:dyDescent="0.2">
      <c r="A835" s="32">
        <v>41915</v>
      </c>
      <c r="C835" s="63">
        <v>15.9</v>
      </c>
      <c r="D835" s="68">
        <v>10</v>
      </c>
      <c r="E835" s="42">
        <v>12.1897</v>
      </c>
      <c r="F835" s="64">
        <v>-2.7000000000000001E-3</v>
      </c>
    </row>
    <row r="836" spans="1:6" x14ac:dyDescent="0.2">
      <c r="A836" s="32">
        <v>41918</v>
      </c>
      <c r="C836" s="63">
        <v>15.9</v>
      </c>
      <c r="D836" s="68">
        <v>10</v>
      </c>
      <c r="E836" s="42">
        <v>12.122999999999999</v>
      </c>
      <c r="F836" s="64">
        <v>-5.4999999999999997E-3</v>
      </c>
    </row>
    <row r="837" spans="1:6" x14ac:dyDescent="0.2">
      <c r="A837" s="32">
        <v>41919</v>
      </c>
      <c r="C837" s="63">
        <v>15.9</v>
      </c>
      <c r="D837" s="68">
        <v>10</v>
      </c>
      <c r="E837" s="42">
        <v>12.122999999999999</v>
      </c>
      <c r="F837" s="64">
        <v>0</v>
      </c>
    </row>
    <row r="838" spans="1:6" x14ac:dyDescent="0.2">
      <c r="A838" s="32">
        <v>41920</v>
      </c>
      <c r="C838" s="63">
        <v>15.9</v>
      </c>
      <c r="D838">
        <v>9.8000000000000007</v>
      </c>
      <c r="E838" s="42">
        <v>12.096299999999999</v>
      </c>
      <c r="F838" s="64">
        <v>-2.2000000000000001E-3</v>
      </c>
    </row>
    <row r="839" spans="1:6" x14ac:dyDescent="0.2">
      <c r="A839" s="32">
        <v>41921</v>
      </c>
      <c r="C839" s="63">
        <v>15.9</v>
      </c>
      <c r="D839">
        <v>9.8000000000000007</v>
      </c>
      <c r="E839" s="42">
        <v>12.096299999999999</v>
      </c>
      <c r="F839" s="64">
        <v>0</v>
      </c>
    </row>
    <row r="840" spans="1:6" x14ac:dyDescent="0.2">
      <c r="A840" s="32">
        <v>41922</v>
      </c>
      <c r="C840" s="63">
        <v>15.9</v>
      </c>
      <c r="D840">
        <v>9.8000000000000007</v>
      </c>
      <c r="E840" s="42">
        <v>12.096299999999999</v>
      </c>
      <c r="F840" s="64">
        <v>0</v>
      </c>
    </row>
    <row r="841" spans="1:6" x14ac:dyDescent="0.2">
      <c r="A841" s="32">
        <v>41925</v>
      </c>
      <c r="C841" s="63">
        <v>15.9</v>
      </c>
      <c r="D841">
        <v>9.8000000000000007</v>
      </c>
      <c r="E841" s="42">
        <v>11.9963</v>
      </c>
      <c r="F841" s="64">
        <v>-8.3000000000000001E-3</v>
      </c>
    </row>
    <row r="842" spans="1:6" x14ac:dyDescent="0.2">
      <c r="A842" s="32">
        <v>41926</v>
      </c>
      <c r="C842" s="63">
        <v>15.9</v>
      </c>
      <c r="D842">
        <v>9.8000000000000007</v>
      </c>
      <c r="E842" s="42">
        <v>11.9963</v>
      </c>
      <c r="F842" s="64">
        <v>0</v>
      </c>
    </row>
    <row r="843" spans="1:6" x14ac:dyDescent="0.2">
      <c r="A843" s="32">
        <v>41927</v>
      </c>
      <c r="C843" s="63">
        <v>15.9</v>
      </c>
      <c r="D843">
        <v>9.5</v>
      </c>
      <c r="E843" s="42">
        <v>11.909700000000001</v>
      </c>
      <c r="F843" s="64">
        <f>E843/E842-1</f>
        <v>-7.2188924918515918E-3</v>
      </c>
    </row>
    <row r="844" spans="1:6" x14ac:dyDescent="0.2">
      <c r="A844" s="32">
        <v>41928</v>
      </c>
      <c r="C844" s="63">
        <v>15.9</v>
      </c>
      <c r="D844">
        <v>9.5</v>
      </c>
      <c r="E844" s="42">
        <v>11.876300000000001</v>
      </c>
      <c r="F844" s="64">
        <v>-2.8E-3</v>
      </c>
    </row>
    <row r="845" spans="1:6" x14ac:dyDescent="0.2">
      <c r="A845" s="32">
        <v>41929</v>
      </c>
      <c r="C845" s="63">
        <v>15.9</v>
      </c>
      <c r="D845">
        <v>9.5</v>
      </c>
      <c r="E845" s="42">
        <v>11.876300000000001</v>
      </c>
      <c r="F845" s="64">
        <v>0</v>
      </c>
    </row>
    <row r="846" spans="1:6" x14ac:dyDescent="0.2">
      <c r="A846" s="32">
        <v>41932</v>
      </c>
      <c r="C846" s="63">
        <v>15.9</v>
      </c>
      <c r="D846" s="71">
        <v>9</v>
      </c>
      <c r="E846" s="42">
        <v>11.776300000000001</v>
      </c>
      <c r="F846" s="64">
        <v>-8.3999999999999995E-3</v>
      </c>
    </row>
    <row r="847" spans="1:6" x14ac:dyDescent="0.2">
      <c r="A847" s="32">
        <v>41933</v>
      </c>
      <c r="C847" s="63">
        <v>15.9</v>
      </c>
      <c r="D847" s="71">
        <v>9</v>
      </c>
      <c r="E847" s="42">
        <v>11.6897</v>
      </c>
      <c r="F847" s="64">
        <f t="shared" ref="F847:F910" si="13">E847/E846-1</f>
        <v>-7.353752876540276E-3</v>
      </c>
    </row>
    <row r="848" spans="1:6" x14ac:dyDescent="0.2">
      <c r="A848" s="32">
        <v>41934</v>
      </c>
      <c r="C848" s="63">
        <v>15.9</v>
      </c>
      <c r="D848" s="71">
        <v>9</v>
      </c>
      <c r="E848" s="42">
        <v>11.6517</v>
      </c>
      <c r="F848" s="64">
        <f t="shared" si="13"/>
        <v>-3.2507249972197894E-3</v>
      </c>
    </row>
    <row r="849" spans="1:6" x14ac:dyDescent="0.2">
      <c r="A849" s="32">
        <v>41935</v>
      </c>
      <c r="C849" s="63">
        <v>15.9</v>
      </c>
      <c r="D849">
        <v>9.1999999999999993</v>
      </c>
      <c r="E849" s="42">
        <v>11.611700000000001</v>
      </c>
      <c r="F849" s="64">
        <f t="shared" si="13"/>
        <v>-3.4329754456430273E-3</v>
      </c>
    </row>
    <row r="850" spans="1:6" x14ac:dyDescent="0.2">
      <c r="A850" s="32">
        <v>41936</v>
      </c>
      <c r="C850" s="63">
        <v>15.9</v>
      </c>
      <c r="D850">
        <v>9.1999999999999993</v>
      </c>
      <c r="E850" s="42">
        <v>11.611700000000001</v>
      </c>
      <c r="F850" s="64">
        <f t="shared" si="13"/>
        <v>0</v>
      </c>
    </row>
    <row r="851" spans="1:6" x14ac:dyDescent="0.2">
      <c r="A851" s="32">
        <v>41939</v>
      </c>
      <c r="C851" s="63">
        <v>15.9</v>
      </c>
      <c r="D851">
        <v>9.1999999999999993</v>
      </c>
      <c r="E851" s="42">
        <v>11.611700000000001</v>
      </c>
      <c r="F851" s="64">
        <f t="shared" si="13"/>
        <v>0</v>
      </c>
    </row>
    <row r="852" spans="1:6" x14ac:dyDescent="0.2">
      <c r="A852" s="32">
        <v>41940</v>
      </c>
      <c r="C852" s="63">
        <v>15.9</v>
      </c>
      <c r="D852">
        <v>9.1999999999999993</v>
      </c>
      <c r="E852" s="42">
        <v>11.611700000000001</v>
      </c>
      <c r="F852" s="64">
        <f t="shared" si="13"/>
        <v>0</v>
      </c>
    </row>
    <row r="853" spans="1:6" x14ac:dyDescent="0.2">
      <c r="A853" s="32">
        <v>41941</v>
      </c>
      <c r="C853" s="63">
        <v>15.9</v>
      </c>
      <c r="D853" s="63">
        <v>9</v>
      </c>
      <c r="E853" s="42">
        <v>11.565</v>
      </c>
      <c r="F853" s="64">
        <f t="shared" si="13"/>
        <v>-4.0218055926350971E-3</v>
      </c>
    </row>
    <row r="854" spans="1:6" x14ac:dyDescent="0.2">
      <c r="A854" s="32">
        <v>41942</v>
      </c>
      <c r="C854" s="63">
        <v>15.9</v>
      </c>
      <c r="D854" s="63">
        <v>9</v>
      </c>
      <c r="E854" s="42">
        <v>11.531700000000001</v>
      </c>
      <c r="F854" s="64">
        <f t="shared" si="13"/>
        <v>-2.8793774319064713E-3</v>
      </c>
    </row>
    <row r="855" spans="1:6" x14ac:dyDescent="0.2">
      <c r="A855" s="32">
        <v>41943</v>
      </c>
      <c r="C855" s="63">
        <v>15.9</v>
      </c>
      <c r="D855" s="63">
        <v>9</v>
      </c>
      <c r="E855" s="42">
        <v>11.531700000000001</v>
      </c>
      <c r="F855" s="64">
        <f t="shared" si="13"/>
        <v>0</v>
      </c>
    </row>
    <row r="856" spans="1:6" x14ac:dyDescent="0.2">
      <c r="A856" s="32">
        <v>41946</v>
      </c>
      <c r="C856" s="63">
        <v>15.9</v>
      </c>
      <c r="D856" s="63">
        <v>9</v>
      </c>
      <c r="E856" s="42">
        <v>11.5783</v>
      </c>
      <c r="F856" s="64">
        <f t="shared" si="13"/>
        <v>4.041034713008429E-3</v>
      </c>
    </row>
    <row r="857" spans="1:6" x14ac:dyDescent="0.2">
      <c r="A857" s="32">
        <v>41947</v>
      </c>
      <c r="C857" s="63">
        <v>15.9</v>
      </c>
      <c r="D857" s="63">
        <v>9</v>
      </c>
      <c r="E857" s="42">
        <v>11.565</v>
      </c>
      <c r="F857" s="64">
        <f t="shared" si="13"/>
        <v>-1.1487005864420086E-3</v>
      </c>
    </row>
    <row r="858" spans="1:6" x14ac:dyDescent="0.2">
      <c r="A858" s="32">
        <v>41948</v>
      </c>
      <c r="C858" s="63">
        <v>15.9</v>
      </c>
      <c r="D858" s="63">
        <v>9</v>
      </c>
      <c r="E858" s="42">
        <v>11.5383</v>
      </c>
      <c r="F858" s="64">
        <f t="shared" si="13"/>
        <v>-2.3086900129701826E-3</v>
      </c>
    </row>
    <row r="859" spans="1:6" x14ac:dyDescent="0.2">
      <c r="A859" s="32">
        <v>41949</v>
      </c>
      <c r="C859" s="63">
        <v>15.9</v>
      </c>
      <c r="D859" s="63">
        <v>9</v>
      </c>
      <c r="E859" s="42">
        <v>11.5383</v>
      </c>
      <c r="F859" s="64">
        <f t="shared" si="13"/>
        <v>0</v>
      </c>
    </row>
    <row r="860" spans="1:6" x14ac:dyDescent="0.2">
      <c r="A860" s="32">
        <v>41950</v>
      </c>
      <c r="C860" s="63">
        <v>15.9</v>
      </c>
      <c r="D860" s="63">
        <v>9</v>
      </c>
      <c r="E860" s="42">
        <v>11.5383</v>
      </c>
      <c r="F860" s="64">
        <f t="shared" si="13"/>
        <v>0</v>
      </c>
    </row>
    <row r="861" spans="1:6" x14ac:dyDescent="0.2">
      <c r="A861" s="32">
        <v>41953</v>
      </c>
      <c r="C861" s="63">
        <v>15.9</v>
      </c>
      <c r="D861" s="63">
        <v>9</v>
      </c>
      <c r="E861" s="42">
        <v>11.5383</v>
      </c>
      <c r="F861" s="64">
        <f t="shared" si="13"/>
        <v>0</v>
      </c>
    </row>
    <row r="862" spans="1:6" x14ac:dyDescent="0.2">
      <c r="A862" s="32">
        <v>41954</v>
      </c>
      <c r="C862" s="63">
        <v>15.9</v>
      </c>
      <c r="D862" s="63">
        <v>9</v>
      </c>
      <c r="E862" s="42">
        <v>11.53</v>
      </c>
      <c r="F862" s="64">
        <f t="shared" si="13"/>
        <v>-7.1934340414103737E-4</v>
      </c>
    </row>
    <row r="863" spans="1:6" x14ac:dyDescent="0.2">
      <c r="A863" s="32">
        <v>41955</v>
      </c>
      <c r="C863" s="63">
        <v>15.9</v>
      </c>
      <c r="D863" s="63">
        <v>9</v>
      </c>
      <c r="E863" s="42">
        <v>11.5167</v>
      </c>
      <c r="F863" s="64">
        <f t="shared" si="13"/>
        <v>-1.1535125758889153E-3</v>
      </c>
    </row>
    <row r="864" spans="1:6" x14ac:dyDescent="0.2">
      <c r="A864" s="32">
        <v>41956</v>
      </c>
      <c r="C864" s="63">
        <v>15.9</v>
      </c>
      <c r="D864" s="63">
        <v>9</v>
      </c>
      <c r="E864" s="42">
        <v>11.5167</v>
      </c>
      <c r="F864" s="64">
        <f t="shared" si="13"/>
        <v>0</v>
      </c>
    </row>
    <row r="865" spans="1:6" x14ac:dyDescent="0.2">
      <c r="A865" s="32">
        <v>41957</v>
      </c>
      <c r="C865" s="63">
        <v>15.9</v>
      </c>
      <c r="D865" s="63">
        <v>9</v>
      </c>
      <c r="E865" s="42">
        <v>11.5167</v>
      </c>
      <c r="F865" s="64">
        <f t="shared" si="13"/>
        <v>0</v>
      </c>
    </row>
    <row r="866" spans="1:6" x14ac:dyDescent="0.2">
      <c r="A866" s="32">
        <v>41960</v>
      </c>
      <c r="C866" s="63">
        <v>15.9</v>
      </c>
      <c r="D866" s="63">
        <v>9</v>
      </c>
      <c r="E866" s="42">
        <v>11.5167</v>
      </c>
      <c r="F866" s="64">
        <f t="shared" si="13"/>
        <v>0</v>
      </c>
    </row>
    <row r="867" spans="1:6" x14ac:dyDescent="0.2">
      <c r="A867" s="32">
        <v>41961</v>
      </c>
      <c r="C867" s="63">
        <v>15.9</v>
      </c>
      <c r="D867" s="63">
        <v>9</v>
      </c>
      <c r="E867" s="42">
        <v>11.5517</v>
      </c>
      <c r="F867" s="64">
        <f t="shared" si="13"/>
        <v>3.0390650099421102E-3</v>
      </c>
    </row>
    <row r="868" spans="1:6" x14ac:dyDescent="0.2">
      <c r="A868" s="32">
        <v>41962</v>
      </c>
      <c r="C868" s="63">
        <v>15</v>
      </c>
      <c r="D868" s="63">
        <v>9</v>
      </c>
      <c r="E868" s="42">
        <v>11.484999999999999</v>
      </c>
      <c r="F868" s="64">
        <f t="shared" si="13"/>
        <v>-5.7740419159085787E-3</v>
      </c>
    </row>
    <row r="869" spans="1:6" x14ac:dyDescent="0.2">
      <c r="A869" s="32">
        <v>41963</v>
      </c>
      <c r="C869" s="63">
        <v>15</v>
      </c>
      <c r="D869" s="63">
        <v>9</v>
      </c>
      <c r="E869" s="42">
        <v>11.4183</v>
      </c>
      <c r="F869" s="64">
        <f t="shared" si="13"/>
        <v>-5.807575097953821E-3</v>
      </c>
    </row>
    <row r="870" spans="1:6" x14ac:dyDescent="0.2">
      <c r="A870" s="32">
        <v>41964</v>
      </c>
      <c r="C870" s="63">
        <v>15</v>
      </c>
      <c r="D870" s="63">
        <v>9</v>
      </c>
      <c r="E870" s="42">
        <v>11.4183</v>
      </c>
      <c r="F870" s="64">
        <f t="shared" si="13"/>
        <v>0</v>
      </c>
    </row>
    <row r="871" spans="1:6" x14ac:dyDescent="0.2">
      <c r="A871" s="32">
        <v>41967</v>
      </c>
      <c r="C871" s="63">
        <v>15</v>
      </c>
      <c r="D871" s="63">
        <v>9</v>
      </c>
      <c r="E871" s="42">
        <v>11.4183</v>
      </c>
      <c r="F871" s="64">
        <f t="shared" si="13"/>
        <v>0</v>
      </c>
    </row>
    <row r="872" spans="1:6" x14ac:dyDescent="0.2">
      <c r="A872" s="32">
        <v>41968</v>
      </c>
      <c r="C872" s="63">
        <v>15</v>
      </c>
      <c r="D872" s="63">
        <v>9</v>
      </c>
      <c r="E872" s="42">
        <v>11.4183</v>
      </c>
      <c r="F872" s="64">
        <f t="shared" si="13"/>
        <v>0</v>
      </c>
    </row>
    <row r="873" spans="1:6" x14ac:dyDescent="0.2">
      <c r="A873" s="32">
        <v>41969</v>
      </c>
      <c r="C873" s="63">
        <v>15</v>
      </c>
      <c r="D873" s="63">
        <v>9</v>
      </c>
      <c r="E873" s="42">
        <v>11.4033</v>
      </c>
      <c r="F873" s="64">
        <f t="shared" si="13"/>
        <v>-1.3136806705026371E-3</v>
      </c>
    </row>
    <row r="874" spans="1:6" x14ac:dyDescent="0.2">
      <c r="A874" s="32">
        <v>41970</v>
      </c>
      <c r="C874" s="63">
        <v>15</v>
      </c>
      <c r="D874" s="63">
        <v>9</v>
      </c>
      <c r="E874" s="42">
        <v>11.4033</v>
      </c>
      <c r="F874" s="64">
        <f t="shared" si="13"/>
        <v>0</v>
      </c>
    </row>
    <row r="875" spans="1:6" x14ac:dyDescent="0.2">
      <c r="A875" s="32">
        <v>41971</v>
      </c>
      <c r="C875" s="63">
        <v>15</v>
      </c>
      <c r="D875" s="63">
        <v>9</v>
      </c>
      <c r="E875" s="42">
        <v>11.4033</v>
      </c>
      <c r="F875" s="64">
        <f t="shared" si="13"/>
        <v>0</v>
      </c>
    </row>
    <row r="876" spans="1:6" x14ac:dyDescent="0.2">
      <c r="A876" s="32">
        <v>41974</v>
      </c>
      <c r="C876" s="63">
        <v>15</v>
      </c>
      <c r="D876">
        <v>8.9</v>
      </c>
      <c r="E876" s="42">
        <v>11.3947</v>
      </c>
      <c r="F876" s="64">
        <f t="shared" si="13"/>
        <v>-7.5416765322311452E-4</v>
      </c>
    </row>
    <row r="877" spans="1:6" x14ac:dyDescent="0.2">
      <c r="A877" s="32">
        <v>41975</v>
      </c>
      <c r="C877" s="63">
        <v>15</v>
      </c>
      <c r="D877">
        <v>8.9</v>
      </c>
      <c r="E877" s="42">
        <v>11.327999999999999</v>
      </c>
      <c r="F877" s="64">
        <f t="shared" si="13"/>
        <v>-5.8535986028592779E-3</v>
      </c>
    </row>
    <row r="878" spans="1:6" x14ac:dyDescent="0.2">
      <c r="A878" s="32">
        <v>41976</v>
      </c>
      <c r="C878" s="63">
        <v>15</v>
      </c>
      <c r="D878">
        <v>8.9</v>
      </c>
      <c r="E878" s="42">
        <v>11.294700000000001</v>
      </c>
      <c r="F878" s="64">
        <f t="shared" si="13"/>
        <v>-2.9396186440676653E-3</v>
      </c>
    </row>
    <row r="879" spans="1:6" x14ac:dyDescent="0.2">
      <c r="A879" s="32">
        <v>41977</v>
      </c>
      <c r="C879" s="63">
        <v>15</v>
      </c>
      <c r="D879">
        <v>8.9</v>
      </c>
      <c r="E879" s="42">
        <v>11.3147</v>
      </c>
      <c r="F879" s="64">
        <f t="shared" si="13"/>
        <v>1.7707420294474918E-3</v>
      </c>
    </row>
    <row r="880" spans="1:6" x14ac:dyDescent="0.2">
      <c r="A880" s="32">
        <v>41978</v>
      </c>
      <c r="C880" s="63">
        <v>15</v>
      </c>
      <c r="D880">
        <v>8.9</v>
      </c>
      <c r="E880" s="42">
        <v>11.3147</v>
      </c>
      <c r="F880" s="64">
        <f t="shared" si="13"/>
        <v>0</v>
      </c>
    </row>
    <row r="881" spans="1:6" x14ac:dyDescent="0.2">
      <c r="A881" s="32">
        <v>41981</v>
      </c>
      <c r="C881" s="63">
        <v>15</v>
      </c>
      <c r="D881">
        <v>8.9</v>
      </c>
      <c r="E881" s="42">
        <v>11.3147</v>
      </c>
      <c r="F881" s="64">
        <f t="shared" si="13"/>
        <v>0</v>
      </c>
    </row>
    <row r="882" spans="1:6" x14ac:dyDescent="0.2">
      <c r="A882" s="32">
        <v>41982</v>
      </c>
      <c r="C882" s="63">
        <v>15</v>
      </c>
      <c r="D882">
        <v>8.9</v>
      </c>
      <c r="E882" s="42">
        <v>11.3147</v>
      </c>
      <c r="F882" s="64">
        <f t="shared" si="13"/>
        <v>0</v>
      </c>
    </row>
    <row r="883" spans="1:6" x14ac:dyDescent="0.2">
      <c r="A883" s="32">
        <v>41983</v>
      </c>
      <c r="C883" s="63">
        <v>15</v>
      </c>
      <c r="D883">
        <v>8.9</v>
      </c>
      <c r="E883" s="42">
        <v>11.268000000000001</v>
      </c>
      <c r="F883" s="64">
        <f t="shared" si="13"/>
        <v>-4.1273741239272743E-3</v>
      </c>
    </row>
    <row r="884" spans="1:6" x14ac:dyDescent="0.2">
      <c r="A884" s="32">
        <v>41984</v>
      </c>
      <c r="C884" s="63">
        <v>15</v>
      </c>
      <c r="D884">
        <v>8.9</v>
      </c>
      <c r="E884" s="42">
        <v>11.2013</v>
      </c>
      <c r="F884" s="64">
        <f t="shared" si="13"/>
        <v>-5.9194178203764158E-3</v>
      </c>
    </row>
    <row r="885" spans="1:6" x14ac:dyDescent="0.2">
      <c r="A885" s="32">
        <v>41985</v>
      </c>
      <c r="C885" s="63">
        <v>15</v>
      </c>
      <c r="D885">
        <v>8.9</v>
      </c>
      <c r="E885" s="42">
        <v>11.2013</v>
      </c>
      <c r="F885" s="64">
        <f t="shared" si="13"/>
        <v>0</v>
      </c>
    </row>
    <row r="886" spans="1:6" x14ac:dyDescent="0.2">
      <c r="A886" s="32">
        <v>41988</v>
      </c>
      <c r="C886" s="63">
        <v>15</v>
      </c>
      <c r="D886">
        <v>8.9</v>
      </c>
      <c r="E886" s="42">
        <v>11.2013</v>
      </c>
      <c r="F886" s="64">
        <f t="shared" si="13"/>
        <v>0</v>
      </c>
    </row>
    <row r="887" spans="1:6" x14ac:dyDescent="0.2">
      <c r="A887" s="32">
        <v>41989</v>
      </c>
      <c r="C887" s="63">
        <v>15</v>
      </c>
      <c r="D887">
        <v>8.9</v>
      </c>
      <c r="E887" s="42">
        <v>11.2013</v>
      </c>
      <c r="F887" s="64">
        <f t="shared" si="13"/>
        <v>0</v>
      </c>
    </row>
    <row r="888" spans="1:6" x14ac:dyDescent="0.2">
      <c r="A888" s="32">
        <v>41990</v>
      </c>
      <c r="C888" s="63">
        <v>15</v>
      </c>
      <c r="D888">
        <v>8.9</v>
      </c>
      <c r="E888" s="42">
        <v>11.1913</v>
      </c>
      <c r="F888" s="64">
        <f t="shared" si="13"/>
        <v>-8.9275351968076677E-4</v>
      </c>
    </row>
    <row r="889" spans="1:6" x14ac:dyDescent="0.2">
      <c r="A889" s="32">
        <v>41991</v>
      </c>
      <c r="C889" s="63">
        <v>15</v>
      </c>
      <c r="D889">
        <v>8.9</v>
      </c>
      <c r="E889" s="42">
        <v>11.151300000000001</v>
      </c>
      <c r="F889" s="64">
        <f t="shared" si="13"/>
        <v>-3.5742049627834893E-3</v>
      </c>
    </row>
    <row r="890" spans="1:6" x14ac:dyDescent="0.2">
      <c r="A890" s="32">
        <v>41992</v>
      </c>
      <c r="C890" s="63">
        <v>15</v>
      </c>
      <c r="D890">
        <v>8.9</v>
      </c>
      <c r="E890" s="42">
        <v>11.146699999999999</v>
      </c>
      <c r="F890" s="64">
        <f t="shared" si="13"/>
        <v>-4.1250795871350388E-4</v>
      </c>
    </row>
    <row r="891" spans="1:6" x14ac:dyDescent="0.2">
      <c r="A891" s="32">
        <v>41995</v>
      </c>
      <c r="C891" s="63">
        <v>15</v>
      </c>
      <c r="D891">
        <v>8.9</v>
      </c>
      <c r="E891" s="42">
        <v>11.146699999999999</v>
      </c>
      <c r="F891" s="64">
        <f t="shared" si="13"/>
        <v>0</v>
      </c>
    </row>
    <row r="892" spans="1:6" x14ac:dyDescent="0.2">
      <c r="A892" s="32">
        <v>41996</v>
      </c>
      <c r="C892" s="63">
        <v>15</v>
      </c>
      <c r="D892">
        <v>8.9</v>
      </c>
      <c r="E892" s="42">
        <v>11.146699999999999</v>
      </c>
      <c r="F892" s="64">
        <f t="shared" si="13"/>
        <v>0</v>
      </c>
    </row>
    <row r="893" spans="1:6" x14ac:dyDescent="0.2">
      <c r="A893" s="32">
        <v>41999</v>
      </c>
      <c r="C893" s="63">
        <v>15</v>
      </c>
      <c r="D893">
        <v>8.9</v>
      </c>
      <c r="E893" s="42">
        <v>11.146699999999999</v>
      </c>
      <c r="F893" s="64">
        <f t="shared" si="13"/>
        <v>0</v>
      </c>
    </row>
    <row r="894" spans="1:6" x14ac:dyDescent="0.2">
      <c r="A894" s="32">
        <v>42002</v>
      </c>
      <c r="C894" s="63">
        <v>15</v>
      </c>
      <c r="D894">
        <v>8.9</v>
      </c>
      <c r="E894" s="42">
        <v>11.113300000000001</v>
      </c>
      <c r="F894" s="64">
        <f t="shared" si="13"/>
        <v>-2.9964025227195989E-3</v>
      </c>
    </row>
    <row r="895" spans="1:6" x14ac:dyDescent="0.2">
      <c r="A895" s="32">
        <v>42003</v>
      </c>
      <c r="C895" s="63">
        <v>15</v>
      </c>
      <c r="D895">
        <v>8.9</v>
      </c>
      <c r="E895" s="42">
        <v>11.113300000000001</v>
      </c>
      <c r="F895" s="64">
        <f t="shared" si="13"/>
        <v>0</v>
      </c>
    </row>
    <row r="896" spans="1:6" x14ac:dyDescent="0.2">
      <c r="A896" s="32">
        <v>42006</v>
      </c>
      <c r="C896" s="63">
        <v>15</v>
      </c>
      <c r="D896">
        <v>8.9</v>
      </c>
      <c r="E896" s="42">
        <v>11.093299999999999</v>
      </c>
      <c r="F896" s="64">
        <f t="shared" si="13"/>
        <v>-1.7996454698425701E-3</v>
      </c>
    </row>
    <row r="897" spans="1:6" x14ac:dyDescent="0.2">
      <c r="A897" s="32">
        <v>42009</v>
      </c>
      <c r="C897" s="63">
        <v>15</v>
      </c>
      <c r="D897">
        <v>8.9</v>
      </c>
      <c r="E897" s="42">
        <v>11.093299999999999</v>
      </c>
      <c r="F897" s="64">
        <f t="shared" si="13"/>
        <v>0</v>
      </c>
    </row>
    <row r="898" spans="1:6" x14ac:dyDescent="0.2">
      <c r="A898" s="32">
        <v>42010</v>
      </c>
      <c r="C898" s="63">
        <v>15</v>
      </c>
      <c r="D898">
        <v>8.9</v>
      </c>
      <c r="E898" s="42">
        <v>11.09</v>
      </c>
      <c r="F898" s="64">
        <f t="shared" si="13"/>
        <v>-2.9747685539915913E-4</v>
      </c>
    </row>
    <row r="899" spans="1:6" x14ac:dyDescent="0.2">
      <c r="A899" s="32">
        <v>42011</v>
      </c>
      <c r="C899" s="63">
        <v>15</v>
      </c>
      <c r="D899">
        <v>8.9</v>
      </c>
      <c r="E899" s="42">
        <v>11.09</v>
      </c>
      <c r="F899" s="64">
        <f t="shared" si="13"/>
        <v>0</v>
      </c>
    </row>
    <row r="900" spans="1:6" x14ac:dyDescent="0.2">
      <c r="A900" s="32">
        <v>42012</v>
      </c>
      <c r="C900" s="63">
        <v>15</v>
      </c>
      <c r="D900">
        <v>8.9</v>
      </c>
      <c r="E900" s="42">
        <v>11.09</v>
      </c>
      <c r="F900" s="64">
        <f t="shared" si="13"/>
        <v>0</v>
      </c>
    </row>
    <row r="901" spans="1:6" x14ac:dyDescent="0.2">
      <c r="A901" s="32">
        <v>42013</v>
      </c>
      <c r="C901" s="63">
        <v>15</v>
      </c>
      <c r="D901">
        <v>8.9</v>
      </c>
      <c r="E901" s="42">
        <v>11.09</v>
      </c>
      <c r="F901" s="64">
        <f t="shared" si="13"/>
        <v>0</v>
      </c>
    </row>
    <row r="902" spans="1:6" x14ac:dyDescent="0.2">
      <c r="A902" s="32">
        <v>42016</v>
      </c>
      <c r="C902" s="63">
        <v>15</v>
      </c>
      <c r="D902">
        <v>8.9499999999999993</v>
      </c>
      <c r="E902" s="42">
        <v>11.146699999999999</v>
      </c>
      <c r="F902" s="64">
        <f t="shared" si="13"/>
        <v>5.1127141568980683E-3</v>
      </c>
    </row>
    <row r="903" spans="1:6" x14ac:dyDescent="0.2">
      <c r="A903" s="32">
        <v>42017</v>
      </c>
      <c r="C903" s="63">
        <v>14</v>
      </c>
      <c r="D903">
        <v>8.9499999999999993</v>
      </c>
      <c r="E903" s="42">
        <v>11.146699999999999</v>
      </c>
      <c r="F903" s="64">
        <f t="shared" si="13"/>
        <v>0</v>
      </c>
    </row>
    <row r="904" spans="1:6" x14ac:dyDescent="0.2">
      <c r="A904" s="32">
        <v>42018</v>
      </c>
      <c r="C904" s="63">
        <v>14</v>
      </c>
      <c r="D904">
        <v>8.9499999999999993</v>
      </c>
      <c r="E904" s="42">
        <v>11.2036</v>
      </c>
      <c r="F904" s="64">
        <f t="shared" si="13"/>
        <v>5.1046498066693591E-3</v>
      </c>
    </row>
    <row r="905" spans="1:6" x14ac:dyDescent="0.2">
      <c r="A905" s="32">
        <v>42019</v>
      </c>
      <c r="C905" s="63">
        <v>14</v>
      </c>
      <c r="D905">
        <v>9</v>
      </c>
      <c r="E905" s="42">
        <v>11.210699999999999</v>
      </c>
      <c r="F905" s="64">
        <f t="shared" si="13"/>
        <v>6.337248741474788E-4</v>
      </c>
    </row>
    <row r="906" spans="1:6" x14ac:dyDescent="0.2">
      <c r="A906" s="32">
        <v>42020</v>
      </c>
      <c r="C906" s="63">
        <v>14</v>
      </c>
      <c r="D906">
        <v>9</v>
      </c>
      <c r="E906" s="42">
        <v>11.1633</v>
      </c>
      <c r="F906" s="64">
        <f t="shared" si="13"/>
        <v>-4.2281035082554208E-3</v>
      </c>
    </row>
    <row r="907" spans="1:6" x14ac:dyDescent="0.2">
      <c r="A907" s="32">
        <v>42023</v>
      </c>
      <c r="C907" s="63">
        <v>14</v>
      </c>
      <c r="D907">
        <v>9</v>
      </c>
      <c r="E907" s="42">
        <v>11.1433</v>
      </c>
      <c r="F907" s="64">
        <f t="shared" si="13"/>
        <v>-1.7915849256043836E-3</v>
      </c>
    </row>
    <row r="908" spans="1:6" x14ac:dyDescent="0.2">
      <c r="A908" s="32">
        <v>42024</v>
      </c>
      <c r="C908" s="63">
        <v>14</v>
      </c>
      <c r="D908">
        <v>9</v>
      </c>
      <c r="E908" s="42">
        <v>11.1867</v>
      </c>
      <c r="F908" s="64">
        <f t="shared" si="13"/>
        <v>3.8947170048369006E-3</v>
      </c>
    </row>
    <row r="909" spans="1:6" x14ac:dyDescent="0.2">
      <c r="A909" s="32">
        <v>42025</v>
      </c>
      <c r="C909" s="63">
        <v>14</v>
      </c>
      <c r="D909">
        <v>9</v>
      </c>
      <c r="E909" s="42">
        <v>11.236700000000001</v>
      </c>
      <c r="F909" s="64">
        <f t="shared" si="13"/>
        <v>4.4695933563965173E-3</v>
      </c>
    </row>
    <row r="910" spans="1:6" x14ac:dyDescent="0.2">
      <c r="A910" s="32">
        <v>42026</v>
      </c>
      <c r="C910" s="63">
        <v>14</v>
      </c>
      <c r="D910">
        <v>9</v>
      </c>
      <c r="E910" s="42">
        <v>11.23</v>
      </c>
      <c r="F910" s="64">
        <f t="shared" si="13"/>
        <v>-5.9626046793104237E-4</v>
      </c>
    </row>
    <row r="911" spans="1:6" x14ac:dyDescent="0.2">
      <c r="A911" s="32">
        <v>42027</v>
      </c>
      <c r="C911" s="63">
        <v>14</v>
      </c>
      <c r="D911">
        <v>9</v>
      </c>
      <c r="E911">
        <v>11.2233</v>
      </c>
      <c r="F911" s="64">
        <f t="shared" ref="F911:F923" si="14">E911/E910-1</f>
        <v>-5.9661620658957304E-4</v>
      </c>
    </row>
    <row r="912" spans="1:6" x14ac:dyDescent="0.2">
      <c r="A912" s="32">
        <v>42030</v>
      </c>
      <c r="C912" s="63">
        <v>14</v>
      </c>
      <c r="D912">
        <v>9</v>
      </c>
      <c r="E912" s="42">
        <v>11.27</v>
      </c>
      <c r="F912" s="64">
        <f t="shared" si="14"/>
        <v>4.1609865191163387E-3</v>
      </c>
    </row>
    <row r="913" spans="1:6" x14ac:dyDescent="0.2">
      <c r="A913" s="32">
        <v>42031</v>
      </c>
      <c r="C913" s="63">
        <v>14.5</v>
      </c>
      <c r="D913">
        <v>9</v>
      </c>
      <c r="E913" s="42">
        <v>11.3262</v>
      </c>
      <c r="F913" s="64">
        <f t="shared" si="14"/>
        <v>4.9866903283053432E-3</v>
      </c>
    </row>
    <row r="914" spans="1:6" x14ac:dyDescent="0.2">
      <c r="A914" s="32">
        <v>42032</v>
      </c>
      <c r="C914" s="63">
        <v>14</v>
      </c>
      <c r="D914">
        <v>9</v>
      </c>
      <c r="E914" s="42">
        <v>11.292999999999999</v>
      </c>
      <c r="F914" s="64">
        <f t="shared" si="14"/>
        <v>-2.9312567321785332E-3</v>
      </c>
    </row>
    <row r="915" spans="1:6" x14ac:dyDescent="0.2">
      <c r="A915" s="32">
        <v>42033</v>
      </c>
      <c r="C915" s="63">
        <v>14.9</v>
      </c>
      <c r="D915">
        <v>9</v>
      </c>
      <c r="E915" s="42">
        <v>11.346299999999999</v>
      </c>
      <c r="F915" s="64">
        <f t="shared" si="14"/>
        <v>4.7197378907288812E-3</v>
      </c>
    </row>
    <row r="916" spans="1:6" x14ac:dyDescent="0.2">
      <c r="A916" s="32">
        <v>42034</v>
      </c>
      <c r="C916" s="63">
        <v>14.9</v>
      </c>
      <c r="D916">
        <v>9</v>
      </c>
      <c r="E916" s="42">
        <v>11.346299999999999</v>
      </c>
      <c r="F916" s="64">
        <f t="shared" si="14"/>
        <v>0</v>
      </c>
    </row>
    <row r="917" spans="1:6" x14ac:dyDescent="0.2">
      <c r="A917" s="32">
        <v>42037</v>
      </c>
      <c r="C917" s="63">
        <v>14.9</v>
      </c>
      <c r="D917">
        <v>9</v>
      </c>
      <c r="E917" s="42">
        <v>11.346299999999999</v>
      </c>
      <c r="F917" s="64">
        <f t="shared" si="14"/>
        <v>0</v>
      </c>
    </row>
    <row r="918" spans="1:6" x14ac:dyDescent="0.2">
      <c r="A918" s="32">
        <v>42038</v>
      </c>
      <c r="C918" s="63">
        <v>14.9</v>
      </c>
      <c r="D918">
        <v>9</v>
      </c>
      <c r="E918" s="42">
        <v>11.346299999999999</v>
      </c>
      <c r="F918" s="64">
        <f t="shared" si="14"/>
        <v>0</v>
      </c>
    </row>
    <row r="919" spans="1:6" x14ac:dyDescent="0.2">
      <c r="A919" s="32">
        <v>42039</v>
      </c>
      <c r="C919" s="63">
        <v>14.9</v>
      </c>
      <c r="D919">
        <v>9</v>
      </c>
      <c r="E919" s="42">
        <v>11.346299999999999</v>
      </c>
      <c r="F919" s="64">
        <f t="shared" si="14"/>
        <v>0</v>
      </c>
    </row>
    <row r="920" spans="1:6" x14ac:dyDescent="0.2">
      <c r="A920" s="32">
        <v>42040</v>
      </c>
      <c r="C920" s="63">
        <v>14.9</v>
      </c>
      <c r="D920">
        <v>9</v>
      </c>
      <c r="E920" s="42">
        <v>11.346299999999999</v>
      </c>
      <c r="F920" s="64">
        <f t="shared" si="14"/>
        <v>0</v>
      </c>
    </row>
    <row r="921" spans="1:6" x14ac:dyDescent="0.2">
      <c r="A921" s="32">
        <v>42041</v>
      </c>
      <c r="C921" s="63">
        <v>14.9</v>
      </c>
      <c r="D921">
        <v>8.9</v>
      </c>
      <c r="E921" s="42">
        <v>11.36</v>
      </c>
      <c r="F921" s="64">
        <f t="shared" si="14"/>
        <v>1.2074420736274405E-3</v>
      </c>
    </row>
    <row r="922" spans="1:6" x14ac:dyDescent="0.2">
      <c r="A922" s="32">
        <v>42044</v>
      </c>
      <c r="C922" s="63">
        <v>14.9</v>
      </c>
      <c r="D922">
        <v>8.9</v>
      </c>
      <c r="E922" s="42">
        <v>11.3933</v>
      </c>
      <c r="F922" s="64">
        <f t="shared" si="14"/>
        <v>2.9313380281690282E-3</v>
      </c>
    </row>
    <row r="923" spans="1:6" x14ac:dyDescent="0.2">
      <c r="A923" s="32">
        <v>42045</v>
      </c>
      <c r="C923" s="63">
        <v>14.9</v>
      </c>
      <c r="D923">
        <v>8.9</v>
      </c>
      <c r="E923" s="42">
        <v>11.3933</v>
      </c>
      <c r="F923" s="64">
        <f t="shared" si="14"/>
        <v>0</v>
      </c>
    </row>
    <row r="924" spans="1:6" x14ac:dyDescent="0.2">
      <c r="A924" s="32">
        <v>42046</v>
      </c>
      <c r="C924" s="63">
        <v>14.9</v>
      </c>
      <c r="D924">
        <v>8.9</v>
      </c>
      <c r="E924" s="42">
        <v>11.3933</v>
      </c>
      <c r="F924" s="64">
        <v>0</v>
      </c>
    </row>
    <row r="925" spans="1:6" x14ac:dyDescent="0.2">
      <c r="A925" s="32">
        <v>42047</v>
      </c>
      <c r="C925" s="63">
        <v>14.9</v>
      </c>
      <c r="D925">
        <v>8.9</v>
      </c>
      <c r="E925" s="42">
        <v>11.3933</v>
      </c>
      <c r="F925" s="64">
        <v>0</v>
      </c>
    </row>
    <row r="926" spans="1:6" x14ac:dyDescent="0.2">
      <c r="A926" s="32">
        <v>42048</v>
      </c>
      <c r="C926" s="63">
        <v>14.9</v>
      </c>
      <c r="D926">
        <v>8.9</v>
      </c>
      <c r="E926" s="42">
        <v>11.3933</v>
      </c>
      <c r="F926" s="64">
        <v>0</v>
      </c>
    </row>
    <row r="927" spans="1:6" x14ac:dyDescent="0.2">
      <c r="A927" s="32">
        <v>42053</v>
      </c>
      <c r="C927" s="63">
        <v>14.9</v>
      </c>
      <c r="D927">
        <v>9</v>
      </c>
      <c r="E927" s="42">
        <v>11.386699999999999</v>
      </c>
      <c r="F927" s="64">
        <v>-5.9999999999999995E-4</v>
      </c>
    </row>
    <row r="928" spans="1:6" x14ac:dyDescent="0.2">
      <c r="A928" s="32">
        <v>42054</v>
      </c>
      <c r="C928" s="63">
        <v>14.9</v>
      </c>
      <c r="D928">
        <v>9</v>
      </c>
      <c r="E928" s="42">
        <v>11.3179</v>
      </c>
      <c r="F928" s="64">
        <v>-6.0000000000000001E-3</v>
      </c>
    </row>
    <row r="929" spans="1:6" x14ac:dyDescent="0.2">
      <c r="A929" s="32">
        <v>42055</v>
      </c>
      <c r="C929" s="63">
        <v>14.9</v>
      </c>
      <c r="D929">
        <v>9</v>
      </c>
      <c r="E929" s="42">
        <v>11.3179</v>
      </c>
      <c r="F929" s="64">
        <v>0</v>
      </c>
    </row>
    <row r="930" spans="1:6" x14ac:dyDescent="0.2">
      <c r="A930" s="32">
        <v>42058</v>
      </c>
      <c r="C930" s="63">
        <v>14.9</v>
      </c>
      <c r="D930">
        <v>9</v>
      </c>
      <c r="E930" s="42">
        <v>11.346399999999999</v>
      </c>
      <c r="F930" s="64">
        <v>2.5000000000000001E-3</v>
      </c>
    </row>
    <row r="931" spans="1:6" x14ac:dyDescent="0.2">
      <c r="A931" s="32">
        <v>42059</v>
      </c>
      <c r="C931" s="63">
        <v>14.9</v>
      </c>
      <c r="D931">
        <v>8.9</v>
      </c>
      <c r="E931" s="42">
        <v>11.3393</v>
      </c>
      <c r="F931" s="64">
        <v>-5.9999999999999995E-4</v>
      </c>
    </row>
    <row r="932" spans="1:6" x14ac:dyDescent="0.2">
      <c r="A932" s="32">
        <v>42060</v>
      </c>
      <c r="C932" s="63">
        <v>14.9</v>
      </c>
      <c r="D932">
        <v>8.9</v>
      </c>
      <c r="E932" s="42">
        <v>11.3393</v>
      </c>
      <c r="F932" s="64">
        <v>0</v>
      </c>
    </row>
    <row r="933" spans="1:6" x14ac:dyDescent="0.2">
      <c r="A933" s="32">
        <v>42061</v>
      </c>
      <c r="C933" s="63">
        <v>14.9</v>
      </c>
      <c r="D933">
        <v>8.9</v>
      </c>
      <c r="E933" s="42">
        <v>11.3393</v>
      </c>
      <c r="F933" s="64">
        <v>0</v>
      </c>
    </row>
    <row r="934" spans="1:6" x14ac:dyDescent="0.2">
      <c r="A934" s="32">
        <v>42062</v>
      </c>
      <c r="C934" s="63">
        <v>14.9</v>
      </c>
      <c r="D934">
        <v>8.9</v>
      </c>
      <c r="E934" s="42">
        <v>11.3933</v>
      </c>
      <c r="F934" s="64">
        <v>0</v>
      </c>
    </row>
    <row r="935" spans="1:6" x14ac:dyDescent="0.2">
      <c r="A935" s="32">
        <v>42065</v>
      </c>
      <c r="C935" s="63">
        <v>14.9</v>
      </c>
      <c r="D935">
        <v>8.9</v>
      </c>
      <c r="E935" s="42">
        <v>11.3179</v>
      </c>
      <c r="F935" s="64">
        <v>-1.9E-3</v>
      </c>
    </row>
    <row r="936" spans="1:6" x14ac:dyDescent="0.2">
      <c r="A936" s="32">
        <v>42066</v>
      </c>
      <c r="C936" s="63">
        <v>14.9</v>
      </c>
      <c r="D936">
        <v>8.9</v>
      </c>
      <c r="E936" s="42">
        <v>11.37</v>
      </c>
      <c r="F936" s="64">
        <v>4.5999999999999999E-3</v>
      </c>
    </row>
    <row r="937" spans="1:6" x14ac:dyDescent="0.2">
      <c r="A937" s="32">
        <v>42067</v>
      </c>
      <c r="C937" s="63">
        <v>14.9</v>
      </c>
      <c r="D937">
        <v>8.9</v>
      </c>
      <c r="E937" s="42">
        <v>11.375</v>
      </c>
      <c r="F937" s="64">
        <v>4.0000000000000002E-4</v>
      </c>
    </row>
    <row r="938" spans="1:6" x14ac:dyDescent="0.2">
      <c r="A938" s="32">
        <v>42068</v>
      </c>
      <c r="C938" s="63">
        <v>14.9</v>
      </c>
      <c r="D938">
        <v>8.9</v>
      </c>
      <c r="E938" s="42">
        <v>11.375</v>
      </c>
      <c r="F938" s="64">
        <v>0</v>
      </c>
    </row>
    <row r="939" spans="1:6" x14ac:dyDescent="0.2">
      <c r="A939" s="32">
        <v>42069</v>
      </c>
      <c r="C939" s="63">
        <v>14.9</v>
      </c>
      <c r="D939">
        <v>8.9</v>
      </c>
      <c r="E939" s="42">
        <v>11.375</v>
      </c>
      <c r="F939" s="64">
        <v>0</v>
      </c>
    </row>
    <row r="940" spans="1:6" x14ac:dyDescent="0.2">
      <c r="A940" s="32">
        <v>42072</v>
      </c>
      <c r="C940" s="63">
        <v>15.8</v>
      </c>
      <c r="D940">
        <v>8.9</v>
      </c>
      <c r="E940" s="42">
        <v>11.425000000000001</v>
      </c>
      <c r="F940" s="64">
        <v>4.4000000000000003E-3</v>
      </c>
    </row>
    <row r="941" spans="1:6" x14ac:dyDescent="0.2">
      <c r="A941" s="32">
        <v>42073</v>
      </c>
      <c r="C941" s="63">
        <v>15.8</v>
      </c>
      <c r="D941">
        <v>8.9</v>
      </c>
      <c r="E941" s="42">
        <v>11.45</v>
      </c>
      <c r="F941" s="64">
        <v>2.2000000000000001E-3</v>
      </c>
    </row>
    <row r="942" spans="1:6" x14ac:dyDescent="0.2">
      <c r="A942" s="32">
        <v>42074</v>
      </c>
      <c r="C942" s="63">
        <v>15.8</v>
      </c>
      <c r="D942">
        <v>8.9</v>
      </c>
      <c r="E942" s="42">
        <v>11.5214</v>
      </c>
      <c r="F942" s="64">
        <v>6.1999999999999998E-3</v>
      </c>
    </row>
    <row r="943" spans="1:6" x14ac:dyDescent="0.2">
      <c r="A943" s="32">
        <v>42075</v>
      </c>
      <c r="C943" s="63">
        <v>15.8</v>
      </c>
      <c r="D943">
        <v>8.9</v>
      </c>
      <c r="E943" s="42">
        <v>11.5214</v>
      </c>
      <c r="F943" s="64">
        <v>0</v>
      </c>
    </row>
    <row r="944" spans="1:6" x14ac:dyDescent="0.2">
      <c r="A944" s="32">
        <v>42076</v>
      </c>
      <c r="C944" s="63">
        <v>15.8</v>
      </c>
      <c r="D944">
        <v>8.9</v>
      </c>
      <c r="E944" s="42">
        <v>11.5214</v>
      </c>
      <c r="F944" s="64">
        <v>0</v>
      </c>
    </row>
    <row r="945" spans="1:6" x14ac:dyDescent="0.2">
      <c r="A945" s="32">
        <v>42079</v>
      </c>
      <c r="C945" s="63">
        <v>15.8</v>
      </c>
      <c r="D945">
        <v>8.9</v>
      </c>
      <c r="E945" s="42">
        <v>11.5214</v>
      </c>
      <c r="F945" s="64">
        <v>0</v>
      </c>
    </row>
    <row r="946" spans="1:6" x14ac:dyDescent="0.2">
      <c r="A946" s="32">
        <v>42080</v>
      </c>
      <c r="C946" s="63">
        <v>15.8</v>
      </c>
      <c r="D946">
        <v>8.9</v>
      </c>
      <c r="E946" s="42">
        <v>11.5214</v>
      </c>
      <c r="F946" s="64">
        <v>0</v>
      </c>
    </row>
    <row r="947" spans="1:6" x14ac:dyDescent="0.2">
      <c r="A947" s="32">
        <v>42081</v>
      </c>
      <c r="C947" s="63">
        <v>15.8</v>
      </c>
      <c r="D947">
        <v>8.9</v>
      </c>
      <c r="E947" s="42">
        <v>11.5357</v>
      </c>
      <c r="F947" s="64">
        <v>1.1999999999999999E-3</v>
      </c>
    </row>
    <row r="948" spans="1:6" x14ac:dyDescent="0.2">
      <c r="A948" s="32">
        <v>42082</v>
      </c>
      <c r="C948" s="63">
        <v>15.8</v>
      </c>
      <c r="D948">
        <v>8.9</v>
      </c>
      <c r="E948" s="42">
        <v>11.5357</v>
      </c>
      <c r="F948" s="64">
        <v>0</v>
      </c>
    </row>
    <row r="949" spans="1:6" x14ac:dyDescent="0.2">
      <c r="A949" s="32">
        <v>42083</v>
      </c>
      <c r="C949" s="63">
        <v>15.8</v>
      </c>
      <c r="D949">
        <v>8.9</v>
      </c>
      <c r="E949" s="42">
        <v>11.5357</v>
      </c>
      <c r="F949" s="64">
        <v>0</v>
      </c>
    </row>
    <row r="950" spans="1:6" x14ac:dyDescent="0.2">
      <c r="A950" s="32">
        <v>42086</v>
      </c>
      <c r="C950" s="63">
        <v>15.8</v>
      </c>
      <c r="D950">
        <v>8.9</v>
      </c>
      <c r="E950" s="42">
        <v>11.5357</v>
      </c>
      <c r="F950" s="64">
        <v>0</v>
      </c>
    </row>
    <row r="951" spans="1:6" x14ac:dyDescent="0.2">
      <c r="A951" s="32">
        <v>42087</v>
      </c>
      <c r="C951" s="63">
        <v>15.8</v>
      </c>
      <c r="D951">
        <v>8.9</v>
      </c>
      <c r="E951" s="42">
        <v>11.5357</v>
      </c>
      <c r="F951" s="64">
        <v>0</v>
      </c>
    </row>
    <row r="952" spans="1:6" x14ac:dyDescent="0.2">
      <c r="A952" s="32">
        <v>42088</v>
      </c>
      <c r="C952" s="63">
        <v>15.8</v>
      </c>
      <c r="D952">
        <v>8.9</v>
      </c>
      <c r="E952" s="42">
        <v>11.585699999999999</v>
      </c>
      <c r="F952" s="64">
        <v>4.3E-3</v>
      </c>
    </row>
    <row r="953" spans="1:6" x14ac:dyDescent="0.2">
      <c r="A953" s="32">
        <v>42089</v>
      </c>
      <c r="C953" s="63">
        <v>15.8</v>
      </c>
      <c r="D953">
        <v>8.9</v>
      </c>
      <c r="E953" s="42">
        <v>11.585699999999999</v>
      </c>
      <c r="F953" s="64">
        <v>0</v>
      </c>
    </row>
    <row r="954" spans="1:6" x14ac:dyDescent="0.2">
      <c r="A954" s="32">
        <v>42090</v>
      </c>
      <c r="C954" s="63">
        <v>15.8</v>
      </c>
      <c r="D954">
        <v>8.9</v>
      </c>
      <c r="E954" s="42">
        <v>11.585699999999999</v>
      </c>
      <c r="F954" s="64">
        <v>0</v>
      </c>
    </row>
    <row r="955" spans="1:6" x14ac:dyDescent="0.2">
      <c r="A955" s="32">
        <v>42093</v>
      </c>
      <c r="C955" s="63">
        <v>15.8</v>
      </c>
      <c r="D955">
        <v>8.9</v>
      </c>
      <c r="E955" s="42">
        <v>11.664300000000001</v>
      </c>
      <c r="F955" s="64">
        <v>6.7999999999999996E-3</v>
      </c>
    </row>
    <row r="956" spans="1:6" x14ac:dyDescent="0.2">
      <c r="A956" s="32">
        <v>42094</v>
      </c>
      <c r="C956" s="63">
        <v>15.8</v>
      </c>
      <c r="D956">
        <v>9.1999999999999993</v>
      </c>
      <c r="E956" s="42">
        <v>11.685700000000001</v>
      </c>
      <c r="F956" s="64">
        <v>1.8E-3</v>
      </c>
    </row>
    <row r="957" spans="1:6" x14ac:dyDescent="0.2">
      <c r="A957" s="32">
        <v>42095</v>
      </c>
      <c r="C957" s="63">
        <v>15.8</v>
      </c>
      <c r="D957">
        <v>9.1999999999999993</v>
      </c>
      <c r="E957" s="42">
        <v>11.685700000000001</v>
      </c>
      <c r="F957" s="64">
        <v>0</v>
      </c>
    </row>
    <row r="958" spans="1:6" x14ac:dyDescent="0.2">
      <c r="A958" s="32">
        <v>42096</v>
      </c>
      <c r="C958" s="63">
        <v>15.8</v>
      </c>
      <c r="D958">
        <v>9.1999999999999993</v>
      </c>
      <c r="E958" s="42">
        <v>11.685700000000001</v>
      </c>
      <c r="F958" s="64">
        <v>0</v>
      </c>
    </row>
    <row r="959" spans="1:6" x14ac:dyDescent="0.2">
      <c r="A959" s="32">
        <v>42100</v>
      </c>
      <c r="C959" s="63">
        <v>15.8</v>
      </c>
      <c r="D959">
        <v>9.1999999999999993</v>
      </c>
      <c r="E959" s="42">
        <v>11.685700000000001</v>
      </c>
      <c r="F959" s="64">
        <v>0</v>
      </c>
    </row>
    <row r="960" spans="1:6" x14ac:dyDescent="0.2">
      <c r="A960" s="32">
        <v>42101</v>
      </c>
      <c r="C960" s="63">
        <v>15.8</v>
      </c>
      <c r="D960">
        <v>9.1999999999999993</v>
      </c>
      <c r="E960" s="42">
        <v>11.685700000000001</v>
      </c>
      <c r="F960" s="64">
        <v>0</v>
      </c>
    </row>
    <row r="961" spans="1:6" x14ac:dyDescent="0.2">
      <c r="A961" s="32">
        <v>42102</v>
      </c>
      <c r="C961" s="63">
        <v>15.8</v>
      </c>
      <c r="D961">
        <v>9.1999999999999993</v>
      </c>
      <c r="E961" s="42">
        <v>11.685700000000001</v>
      </c>
      <c r="F961" s="64">
        <v>0</v>
      </c>
    </row>
    <row r="962" spans="1:6" x14ac:dyDescent="0.2">
      <c r="A962" s="32">
        <v>42103</v>
      </c>
      <c r="C962" s="63">
        <v>15.8</v>
      </c>
      <c r="D962">
        <v>9.1999999999999993</v>
      </c>
      <c r="E962" s="42">
        <v>11.685700000000001</v>
      </c>
      <c r="F962" s="64">
        <v>0</v>
      </c>
    </row>
    <row r="963" spans="1:6" x14ac:dyDescent="0.2">
      <c r="A963" s="32">
        <v>42104</v>
      </c>
      <c r="C963" s="63">
        <v>15.8</v>
      </c>
      <c r="D963">
        <v>9.1999999999999993</v>
      </c>
      <c r="E963" s="42">
        <v>11.685700000000001</v>
      </c>
      <c r="F963" s="64">
        <v>0</v>
      </c>
    </row>
    <row r="964" spans="1:6" x14ac:dyDescent="0.2">
      <c r="A964" s="32">
        <v>42107</v>
      </c>
      <c r="C964" s="63">
        <v>15.8</v>
      </c>
      <c r="D964">
        <v>9.1999999999999993</v>
      </c>
      <c r="E964" s="42">
        <v>11.685700000000001</v>
      </c>
      <c r="F964" s="64">
        <v>0</v>
      </c>
    </row>
    <row r="965" spans="1:6" x14ac:dyDescent="0.2">
      <c r="A965" s="32">
        <v>42108</v>
      </c>
      <c r="C965" s="63">
        <v>15.8</v>
      </c>
      <c r="D965">
        <v>9.1999999999999993</v>
      </c>
      <c r="E965" s="42">
        <v>11.737399999999999</v>
      </c>
      <c r="F965" s="64">
        <v>4.4000000000000003E-3</v>
      </c>
    </row>
    <row r="966" spans="1:6" x14ac:dyDescent="0.2">
      <c r="A966" s="72">
        <v>42109</v>
      </c>
      <c r="C966" s="63">
        <v>15.8</v>
      </c>
      <c r="D966">
        <v>9.1999999999999993</v>
      </c>
      <c r="E966" s="42">
        <v>11.7857</v>
      </c>
      <c r="F966" s="64">
        <v>4.1000000000000003E-3</v>
      </c>
    </row>
    <row r="967" spans="1:6" x14ac:dyDescent="0.2">
      <c r="A967" s="72">
        <v>42110</v>
      </c>
      <c r="C967" s="63">
        <v>15.8</v>
      </c>
      <c r="D967">
        <v>9.1999999999999993</v>
      </c>
      <c r="E967" s="42">
        <v>11.7857</v>
      </c>
      <c r="F967" s="64">
        <v>0</v>
      </c>
    </row>
    <row r="968" spans="1:6" x14ac:dyDescent="0.2">
      <c r="A968" s="72">
        <v>42111</v>
      </c>
      <c r="C968" s="63">
        <v>15.8</v>
      </c>
      <c r="D968">
        <v>9.1999999999999993</v>
      </c>
      <c r="E968" s="42">
        <v>11.7857</v>
      </c>
      <c r="F968" s="64">
        <v>0</v>
      </c>
    </row>
    <row r="969" spans="1:6" x14ac:dyDescent="0.2">
      <c r="A969" s="72">
        <v>42114</v>
      </c>
      <c r="C969" s="63">
        <v>15.8</v>
      </c>
      <c r="D969">
        <v>9.1999999999999993</v>
      </c>
      <c r="E969" s="42">
        <v>11.7308</v>
      </c>
      <c r="F969" s="64">
        <v>-4.7000000000000002E-3</v>
      </c>
    </row>
    <row r="970" spans="1:6" x14ac:dyDescent="0.2">
      <c r="A970" s="72">
        <v>42116</v>
      </c>
      <c r="C970" s="63">
        <v>15.8</v>
      </c>
      <c r="D970">
        <v>9.1999999999999993</v>
      </c>
      <c r="E970" s="42">
        <v>11.792299999999999</v>
      </c>
      <c r="F970" s="64">
        <v>5.1999999999999998E-3</v>
      </c>
    </row>
    <row r="971" spans="1:6" x14ac:dyDescent="0.2">
      <c r="A971" s="72">
        <v>42117</v>
      </c>
      <c r="C971" s="63">
        <v>15.8</v>
      </c>
      <c r="D971">
        <v>9.1999999999999993</v>
      </c>
      <c r="E971" s="42">
        <v>11.792299999999999</v>
      </c>
      <c r="F971" s="64">
        <v>0</v>
      </c>
    </row>
    <row r="972" spans="1:6" x14ac:dyDescent="0.2">
      <c r="A972" s="32">
        <v>42118</v>
      </c>
      <c r="C972" s="63">
        <v>15.8</v>
      </c>
      <c r="D972">
        <v>9.1999999999999993</v>
      </c>
      <c r="E972" s="42">
        <v>11.792299999999999</v>
      </c>
      <c r="F972" s="64">
        <v>0</v>
      </c>
    </row>
    <row r="973" spans="1:6" x14ac:dyDescent="0.2">
      <c r="A973" s="32">
        <v>42121</v>
      </c>
      <c r="C973" s="63">
        <v>15.8</v>
      </c>
      <c r="D973">
        <v>9.1999999999999993</v>
      </c>
      <c r="E973" s="42">
        <v>11.8231</v>
      </c>
      <c r="F973" s="64">
        <v>2.5999999999999999E-3</v>
      </c>
    </row>
    <row r="974" spans="1:6" x14ac:dyDescent="0.2">
      <c r="A974" s="32">
        <v>42122</v>
      </c>
      <c r="C974" s="63">
        <v>15.8</v>
      </c>
      <c r="D974">
        <v>9.1999999999999993</v>
      </c>
      <c r="E974" s="42">
        <v>11.884600000000001</v>
      </c>
      <c r="F974" s="64">
        <v>5.1999999999999998E-3</v>
      </c>
    </row>
    <row r="975" spans="1:6" x14ac:dyDescent="0.2">
      <c r="A975" s="32">
        <v>42123</v>
      </c>
      <c r="C975" s="63">
        <v>15.8</v>
      </c>
      <c r="D975">
        <v>9.5</v>
      </c>
      <c r="E975" s="42">
        <v>11.9071</v>
      </c>
      <c r="F975" s="64">
        <v>1.9E-3</v>
      </c>
    </row>
    <row r="976" spans="1:6" x14ac:dyDescent="0.2">
      <c r="A976" s="32">
        <v>42124</v>
      </c>
      <c r="C976" s="63">
        <v>15.8</v>
      </c>
      <c r="D976">
        <v>9.5</v>
      </c>
      <c r="E976" s="42">
        <v>11.975</v>
      </c>
      <c r="F976" s="64">
        <v>5.7000000000000002E-3</v>
      </c>
    </row>
    <row r="977" spans="1:6" x14ac:dyDescent="0.2">
      <c r="A977" s="32">
        <v>42128</v>
      </c>
      <c r="C977" s="63">
        <v>15.8</v>
      </c>
      <c r="D977">
        <v>9.5</v>
      </c>
      <c r="E977" s="42">
        <v>11.975</v>
      </c>
      <c r="F977" s="64">
        <v>0</v>
      </c>
    </row>
    <row r="978" spans="1:6" x14ac:dyDescent="0.2">
      <c r="A978" s="32">
        <v>42129</v>
      </c>
      <c r="C978" s="63">
        <v>15.8</v>
      </c>
      <c r="D978">
        <v>9.5</v>
      </c>
      <c r="E978" s="42">
        <v>11.975</v>
      </c>
      <c r="F978" s="64">
        <v>0</v>
      </c>
    </row>
    <row r="979" spans="1:6" x14ac:dyDescent="0.2">
      <c r="A979" s="32">
        <v>42130</v>
      </c>
      <c r="C979" s="63">
        <v>15.8</v>
      </c>
      <c r="D979">
        <v>9.5</v>
      </c>
      <c r="E979" s="42">
        <v>11.946400000000001</v>
      </c>
      <c r="F979" s="64">
        <v>-2.3999999999999998E-3</v>
      </c>
    </row>
    <row r="980" spans="1:6" x14ac:dyDescent="0.2">
      <c r="A980" s="32">
        <v>42131</v>
      </c>
      <c r="C980" s="63">
        <v>15.8</v>
      </c>
      <c r="D980">
        <v>9.5</v>
      </c>
      <c r="E980" s="42">
        <v>11.9107</v>
      </c>
      <c r="F980" s="64">
        <v>-3.0000000000000001E-3</v>
      </c>
    </row>
    <row r="981" spans="1:6" x14ac:dyDescent="0.2">
      <c r="A981" s="32">
        <v>42132</v>
      </c>
      <c r="C981" s="63">
        <v>15.8</v>
      </c>
      <c r="D981">
        <v>9.5</v>
      </c>
      <c r="E981">
        <v>11.9125</v>
      </c>
      <c r="F981" s="64">
        <v>2.0000000000000001E-4</v>
      </c>
    </row>
    <row r="982" spans="1:6" x14ac:dyDescent="0.2">
      <c r="A982" s="32">
        <v>42135</v>
      </c>
      <c r="C982" s="63">
        <v>15.8</v>
      </c>
      <c r="D982">
        <v>9.5</v>
      </c>
      <c r="E982">
        <v>11.9396</v>
      </c>
      <c r="F982" s="64">
        <v>2.3E-3</v>
      </c>
    </row>
    <row r="983" spans="1:6" x14ac:dyDescent="0.2">
      <c r="A983" s="32">
        <v>42136</v>
      </c>
      <c r="C983" s="63">
        <v>15.8</v>
      </c>
      <c r="D983">
        <v>9.5</v>
      </c>
      <c r="E983">
        <v>11.953900000000001</v>
      </c>
      <c r="F983" s="64">
        <v>1.1999999999999999E-3</v>
      </c>
    </row>
    <row r="984" spans="1:6" x14ac:dyDescent="0.2">
      <c r="A984" s="32">
        <v>42137</v>
      </c>
      <c r="C984" s="63">
        <v>15.8</v>
      </c>
      <c r="D984">
        <v>9.5</v>
      </c>
      <c r="E984">
        <v>11.953900000000001</v>
      </c>
      <c r="F984" s="64">
        <v>0</v>
      </c>
    </row>
    <row r="985" spans="1:6" x14ac:dyDescent="0.2">
      <c r="A985" s="32">
        <v>42138</v>
      </c>
      <c r="C985" s="63">
        <v>15.8</v>
      </c>
      <c r="D985">
        <v>9.5</v>
      </c>
      <c r="E985">
        <v>11.953900000000001</v>
      </c>
      <c r="F985" s="64">
        <v>0</v>
      </c>
    </row>
    <row r="986" spans="1:6" x14ac:dyDescent="0.2">
      <c r="A986" s="32">
        <v>42139</v>
      </c>
      <c r="C986" s="63">
        <v>15.8</v>
      </c>
      <c r="D986">
        <v>9.5</v>
      </c>
      <c r="E986">
        <v>12.0593</v>
      </c>
      <c r="F986" s="64">
        <v>8.8000000000000005E-3</v>
      </c>
    </row>
    <row r="987" spans="1:6" x14ac:dyDescent="0.2">
      <c r="A987" s="32">
        <v>42142</v>
      </c>
      <c r="C987" s="63">
        <v>15.8</v>
      </c>
      <c r="D987">
        <v>9.5</v>
      </c>
      <c r="E987">
        <v>12.0618</v>
      </c>
      <c r="F987" s="64">
        <v>2.0000000000000001E-4</v>
      </c>
    </row>
    <row r="988" spans="1:6" x14ac:dyDescent="0.2">
      <c r="A988" s="32">
        <v>42143</v>
      </c>
      <c r="C988" s="63">
        <v>15.8</v>
      </c>
      <c r="D988">
        <v>9.5</v>
      </c>
      <c r="E988">
        <v>12.161799999999999</v>
      </c>
      <c r="F988" s="64">
        <v>8.3000000000000001E-3</v>
      </c>
    </row>
    <row r="989" spans="1:6" x14ac:dyDescent="0.2">
      <c r="A989" s="32">
        <v>42144</v>
      </c>
      <c r="C989" s="63">
        <v>15.8</v>
      </c>
      <c r="D989">
        <v>9.5</v>
      </c>
      <c r="E989">
        <v>12.259600000000001</v>
      </c>
      <c r="F989" s="64">
        <v>8.0000000000000002E-3</v>
      </c>
    </row>
    <row r="990" spans="1:6" x14ac:dyDescent="0.2">
      <c r="A990" s="32">
        <v>42145</v>
      </c>
      <c r="C990" s="63">
        <v>15.8</v>
      </c>
      <c r="D990">
        <v>9.5</v>
      </c>
      <c r="E990">
        <v>12.355399999999999</v>
      </c>
      <c r="F990" s="64">
        <v>7.7999999999999996E-3</v>
      </c>
    </row>
    <row r="991" spans="1:6" x14ac:dyDescent="0.2">
      <c r="A991" s="32">
        <v>42146</v>
      </c>
      <c r="C991" s="63">
        <v>15.8</v>
      </c>
      <c r="D991">
        <v>9.5</v>
      </c>
      <c r="E991">
        <v>12.498200000000001</v>
      </c>
      <c r="F991" s="64">
        <v>1.1599999999999999E-2</v>
      </c>
    </row>
    <row r="992" spans="1:6" x14ac:dyDescent="0.2">
      <c r="A992" s="32">
        <v>42149</v>
      </c>
      <c r="C992" s="63">
        <v>15.8</v>
      </c>
      <c r="D992">
        <v>9.5</v>
      </c>
      <c r="E992">
        <v>12.5564</v>
      </c>
      <c r="F992" s="64">
        <v>4.7000000000000002E-3</v>
      </c>
    </row>
    <row r="993" spans="1:6" x14ac:dyDescent="0.2">
      <c r="A993" s="32">
        <v>42150</v>
      </c>
      <c r="C993" s="63">
        <v>15.8</v>
      </c>
      <c r="D993">
        <v>9.5</v>
      </c>
      <c r="E993">
        <v>12.674300000000001</v>
      </c>
      <c r="F993" s="64">
        <v>9.4000000000000004E-3</v>
      </c>
    </row>
    <row r="994" spans="1:6" x14ac:dyDescent="0.2">
      <c r="A994" s="32">
        <v>42151</v>
      </c>
      <c r="C994" s="63">
        <v>15.8</v>
      </c>
      <c r="D994">
        <v>9.5</v>
      </c>
      <c r="E994" s="42">
        <v>12.6957</v>
      </c>
      <c r="F994" s="64">
        <v>1.6999999999999999E-3</v>
      </c>
    </row>
    <row r="995" spans="1:6" x14ac:dyDescent="0.2">
      <c r="A995" s="32">
        <v>42152</v>
      </c>
      <c r="C995" s="63">
        <v>15.8</v>
      </c>
      <c r="D995">
        <v>11</v>
      </c>
      <c r="E995" s="42">
        <v>12.9415</v>
      </c>
      <c r="F995" s="64">
        <v>1.9400000000000001E-2</v>
      </c>
    </row>
    <row r="996" spans="1:6" x14ac:dyDescent="0.2">
      <c r="A996" s="32">
        <v>42153</v>
      </c>
      <c r="C996" s="63">
        <v>15.8</v>
      </c>
      <c r="D996">
        <v>11</v>
      </c>
      <c r="E996" s="42">
        <v>12.9415</v>
      </c>
      <c r="F996" s="64">
        <v>0</v>
      </c>
    </row>
    <row r="997" spans="1:6" x14ac:dyDescent="0.2">
      <c r="A997" s="32">
        <v>42156</v>
      </c>
      <c r="C997" s="63">
        <v>15.8</v>
      </c>
      <c r="D997">
        <v>11</v>
      </c>
      <c r="E997" s="42">
        <v>12.9415</v>
      </c>
      <c r="F997" s="64">
        <v>0</v>
      </c>
    </row>
    <row r="998" spans="1:6" x14ac:dyDescent="0.2">
      <c r="A998" s="32">
        <v>42157</v>
      </c>
      <c r="C998" s="63">
        <v>16.8</v>
      </c>
      <c r="D998">
        <v>11.2</v>
      </c>
      <c r="E998" s="42">
        <v>13.070399999999999</v>
      </c>
      <c r="F998" s="64">
        <v>0.01</v>
      </c>
    </row>
    <row r="999" spans="1:6" x14ac:dyDescent="0.2">
      <c r="A999" s="32">
        <v>42158</v>
      </c>
      <c r="C999" s="63">
        <v>16.8</v>
      </c>
      <c r="D999">
        <v>11.2</v>
      </c>
      <c r="E999" s="42">
        <v>13.0473</v>
      </c>
      <c r="F999" s="64">
        <v>-1.8E-3</v>
      </c>
    </row>
    <row r="1000" spans="1:6" x14ac:dyDescent="0.2">
      <c r="A1000" s="32">
        <v>42160</v>
      </c>
      <c r="C1000" s="63">
        <v>16.8</v>
      </c>
      <c r="D1000">
        <v>11.3</v>
      </c>
      <c r="E1000" s="42">
        <v>13.1473</v>
      </c>
      <c r="F1000" s="64">
        <v>7.7000000000000002E-3</v>
      </c>
    </row>
    <row r="1001" spans="1:6" x14ac:dyDescent="0.2">
      <c r="A1001" s="32">
        <v>42163</v>
      </c>
      <c r="B1001" t="s">
        <v>40</v>
      </c>
      <c r="C1001" s="63">
        <v>16.8</v>
      </c>
      <c r="D1001">
        <v>11.3</v>
      </c>
      <c r="E1001" s="42">
        <v>13.1858</v>
      </c>
      <c r="F1001" s="64">
        <v>2.8999999999999998E-3</v>
      </c>
    </row>
    <row r="1002" spans="1:6" x14ac:dyDescent="0.2">
      <c r="A1002" s="32">
        <v>42164</v>
      </c>
      <c r="C1002" s="63">
        <v>16.8</v>
      </c>
      <c r="D1002">
        <v>11.3</v>
      </c>
      <c r="E1002" s="42">
        <v>13.2644</v>
      </c>
      <c r="F1002" s="64">
        <v>6.0000000000000001E-3</v>
      </c>
    </row>
    <row r="1003" spans="1:6" x14ac:dyDescent="0.2">
      <c r="A1003" s="32">
        <v>42165</v>
      </c>
      <c r="C1003" s="63">
        <v>16.8</v>
      </c>
      <c r="D1003">
        <v>11.3</v>
      </c>
      <c r="E1003" s="42">
        <v>13.2615</v>
      </c>
      <c r="F1003" s="64">
        <v>-2.0000000000000001E-4</v>
      </c>
    </row>
    <row r="1004" spans="1:6" x14ac:dyDescent="0.2">
      <c r="A1004" s="32">
        <v>42166</v>
      </c>
      <c r="C1004" s="63">
        <v>16.8</v>
      </c>
      <c r="D1004">
        <v>11.3</v>
      </c>
      <c r="E1004" s="42">
        <v>13.305400000000001</v>
      </c>
      <c r="F1004" s="64">
        <v>3.3E-3</v>
      </c>
    </row>
    <row r="1005" spans="1:6" x14ac:dyDescent="0.2">
      <c r="A1005" s="32">
        <v>42167</v>
      </c>
      <c r="C1005" s="63">
        <v>16.8</v>
      </c>
      <c r="D1005">
        <v>11.3</v>
      </c>
      <c r="E1005" s="42">
        <v>13.4438</v>
      </c>
      <c r="F1005" s="64">
        <v>1.04E-2</v>
      </c>
    </row>
    <row r="1006" spans="1:6" x14ac:dyDescent="0.2">
      <c r="A1006" s="32">
        <v>42170</v>
      </c>
      <c r="C1006" s="63">
        <v>16.8</v>
      </c>
      <c r="D1006">
        <v>11.3</v>
      </c>
      <c r="E1006" s="42">
        <v>13.520799999999999</v>
      </c>
      <c r="F1006" s="64">
        <v>5.7000000000000002E-3</v>
      </c>
    </row>
    <row r="1007" spans="1:6" x14ac:dyDescent="0.2">
      <c r="A1007" s="32">
        <v>42171</v>
      </c>
      <c r="C1007" s="63">
        <v>16.8</v>
      </c>
      <c r="D1007">
        <v>11.3</v>
      </c>
      <c r="E1007" s="42">
        <v>13.7112</v>
      </c>
      <c r="F1007" s="64">
        <v>1.41E-2</v>
      </c>
    </row>
    <row r="1008" spans="1:6" x14ac:dyDescent="0.2">
      <c r="A1008" s="32">
        <v>42172</v>
      </c>
      <c r="C1008" s="63">
        <v>16.8</v>
      </c>
      <c r="D1008">
        <v>11.7</v>
      </c>
      <c r="E1008" s="42">
        <v>13.713100000000001</v>
      </c>
      <c r="F1008" s="64">
        <v>1E-4</v>
      </c>
    </row>
    <row r="1009" spans="1:6" x14ac:dyDescent="0.2">
      <c r="A1009" s="32">
        <v>42173</v>
      </c>
      <c r="C1009" s="63">
        <v>16.8</v>
      </c>
      <c r="D1009">
        <v>11.7</v>
      </c>
      <c r="E1009" s="42">
        <v>13.713100000000001</v>
      </c>
      <c r="F1009" s="64">
        <v>0</v>
      </c>
    </row>
    <row r="1010" spans="1:6" x14ac:dyDescent="0.2">
      <c r="A1010" s="32">
        <v>42174</v>
      </c>
      <c r="C1010" s="63">
        <v>16.8</v>
      </c>
      <c r="D1010">
        <v>11.7</v>
      </c>
      <c r="E1010" s="42">
        <v>13.724600000000001</v>
      </c>
      <c r="F1010" s="64">
        <v>8.0000000000000004E-4</v>
      </c>
    </row>
    <row r="1011" spans="1:6" x14ac:dyDescent="0.2">
      <c r="A1011" s="32">
        <v>42177</v>
      </c>
      <c r="C1011" s="63">
        <v>16.8</v>
      </c>
      <c r="D1011">
        <v>11.7</v>
      </c>
      <c r="E1011" s="42">
        <v>13.745799999999999</v>
      </c>
      <c r="F1011" s="64">
        <v>1.5E-3</v>
      </c>
    </row>
    <row r="1012" spans="1:6" x14ac:dyDescent="0.2">
      <c r="A1012" s="32">
        <v>42178</v>
      </c>
      <c r="C1012" s="63">
        <v>16.8</v>
      </c>
      <c r="D1012">
        <v>11.7</v>
      </c>
      <c r="E1012" s="42">
        <v>13.7842</v>
      </c>
      <c r="F1012" s="64">
        <v>2.8E-3</v>
      </c>
    </row>
    <row r="1013" spans="1:6" x14ac:dyDescent="0.2">
      <c r="A1013" s="32">
        <v>42179</v>
      </c>
      <c r="C1013" s="63">
        <v>16.8</v>
      </c>
      <c r="D1013">
        <v>11.8</v>
      </c>
      <c r="E1013" s="42">
        <v>13.8765</v>
      </c>
      <c r="F1013" s="64">
        <v>6.7000000000000002E-3</v>
      </c>
    </row>
    <row r="1014" spans="1:6" x14ac:dyDescent="0.2">
      <c r="A1014" s="32">
        <v>42180</v>
      </c>
      <c r="C1014" s="63">
        <v>16.8</v>
      </c>
      <c r="D1014">
        <v>11.8</v>
      </c>
      <c r="E1014" s="42">
        <v>13.8765</v>
      </c>
      <c r="F1014" s="64">
        <v>0</v>
      </c>
    </row>
    <row r="1015" spans="1:6" x14ac:dyDescent="0.2">
      <c r="A1015" s="32">
        <v>42181</v>
      </c>
      <c r="C1015" s="63">
        <v>16.8</v>
      </c>
      <c r="D1015">
        <v>11.8</v>
      </c>
      <c r="E1015" s="42">
        <v>13.8765</v>
      </c>
      <c r="F1015" s="64">
        <v>0</v>
      </c>
    </row>
    <row r="1016" spans="1:6" x14ac:dyDescent="0.2">
      <c r="A1016" s="32">
        <v>42184</v>
      </c>
      <c r="C1016" s="63">
        <v>16.8</v>
      </c>
      <c r="D1016">
        <v>11.7</v>
      </c>
      <c r="E1016" s="42">
        <v>14.001200000000001</v>
      </c>
      <c r="F1016" s="64">
        <v>8.9999999999999993E-3</v>
      </c>
    </row>
    <row r="1017" spans="1:6" x14ac:dyDescent="0.2">
      <c r="A1017" s="32">
        <v>42185</v>
      </c>
      <c r="C1017" s="63">
        <v>16.8</v>
      </c>
      <c r="D1017">
        <v>12</v>
      </c>
      <c r="E1017" s="42">
        <v>14.033799999999999</v>
      </c>
      <c r="F1017" s="64">
        <v>2.3E-3</v>
      </c>
    </row>
    <row r="1018" spans="1:6" x14ac:dyDescent="0.2">
      <c r="A1018" s="32">
        <v>42186</v>
      </c>
      <c r="C1018" s="63">
        <v>16.8</v>
      </c>
      <c r="D1018">
        <v>12</v>
      </c>
      <c r="E1018" s="42">
        <v>14.0723</v>
      </c>
      <c r="F1018" s="64">
        <v>2.7000000000000001E-3</v>
      </c>
    </row>
    <row r="1019" spans="1:6" x14ac:dyDescent="0.2">
      <c r="A1019" s="32">
        <v>42187</v>
      </c>
      <c r="C1019" s="63">
        <v>16.8</v>
      </c>
      <c r="D1019">
        <v>12</v>
      </c>
      <c r="E1019" s="42">
        <v>14.08</v>
      </c>
      <c r="F1019" s="64">
        <v>5.0000000000000001E-4</v>
      </c>
    </row>
    <row r="1020" spans="1:6" x14ac:dyDescent="0.2">
      <c r="A1020" s="32">
        <v>42188</v>
      </c>
      <c r="C1020" s="63">
        <v>16.8</v>
      </c>
      <c r="D1020">
        <v>12</v>
      </c>
      <c r="E1020" s="42">
        <v>14.08</v>
      </c>
      <c r="F1020" s="64">
        <v>0</v>
      </c>
    </row>
    <row r="1021" spans="1:6" x14ac:dyDescent="0.2">
      <c r="A1021" s="32">
        <v>42191</v>
      </c>
      <c r="C1021" s="63">
        <v>16.8</v>
      </c>
      <c r="D1021">
        <v>12</v>
      </c>
      <c r="E1021" s="42">
        <v>14.08</v>
      </c>
      <c r="F1021" s="64">
        <v>0</v>
      </c>
    </row>
    <row r="1022" spans="1:6" x14ac:dyDescent="0.2">
      <c r="A1022" s="73">
        <v>42192</v>
      </c>
      <c r="C1022" s="63">
        <v>16.8</v>
      </c>
      <c r="D1022">
        <v>12</v>
      </c>
      <c r="E1022" s="42">
        <v>14.08</v>
      </c>
      <c r="F1022" s="64">
        <v>0</v>
      </c>
    </row>
    <row r="1023" spans="1:6" x14ac:dyDescent="0.2">
      <c r="A1023" s="32">
        <v>42193</v>
      </c>
      <c r="C1023" s="63">
        <v>16.8</v>
      </c>
      <c r="D1023">
        <v>12</v>
      </c>
      <c r="E1023" s="42">
        <v>14.037699999999999</v>
      </c>
      <c r="F1023" s="64">
        <v>-3.0000000000000001E-3</v>
      </c>
    </row>
    <row r="1024" spans="1:6" x14ac:dyDescent="0.2">
      <c r="A1024" s="32">
        <v>42195</v>
      </c>
      <c r="C1024" s="63">
        <v>16.8</v>
      </c>
      <c r="D1024">
        <v>12</v>
      </c>
      <c r="E1024" s="42">
        <v>14.037699999999999</v>
      </c>
      <c r="F1024" s="64">
        <v>0</v>
      </c>
    </row>
    <row r="1025" spans="1:6" x14ac:dyDescent="0.2">
      <c r="A1025" s="32">
        <v>42198</v>
      </c>
      <c r="C1025" s="63">
        <v>16.8</v>
      </c>
      <c r="D1025">
        <v>12</v>
      </c>
      <c r="E1025" s="42">
        <v>14.0321</v>
      </c>
      <c r="F1025" s="64">
        <v>-4.0000000000000002E-4</v>
      </c>
    </row>
    <row r="1026" spans="1:6" x14ac:dyDescent="0.2">
      <c r="A1026" s="32">
        <v>42199</v>
      </c>
      <c r="C1026" s="63">
        <v>16.8</v>
      </c>
      <c r="D1026">
        <v>12</v>
      </c>
      <c r="E1026" s="42">
        <v>13.987299999999999</v>
      </c>
      <c r="F1026" s="64">
        <v>-3.2000000000000002E-3</v>
      </c>
    </row>
    <row r="1027" spans="1:6" x14ac:dyDescent="0.2">
      <c r="A1027" s="32">
        <v>42200</v>
      </c>
      <c r="C1027" s="63">
        <v>16.8</v>
      </c>
      <c r="D1027">
        <v>12</v>
      </c>
      <c r="E1027" s="42">
        <v>13.987299999999999</v>
      </c>
      <c r="F1027" s="64">
        <v>0</v>
      </c>
    </row>
    <row r="1028" spans="1:6" x14ac:dyDescent="0.2">
      <c r="A1028" s="32">
        <v>42201</v>
      </c>
      <c r="C1028" s="63">
        <v>16.8</v>
      </c>
      <c r="D1028">
        <v>12</v>
      </c>
      <c r="E1028" s="42">
        <v>13.987299999999999</v>
      </c>
      <c r="F1028" s="64">
        <v>0</v>
      </c>
    </row>
    <row r="1029" spans="1:6" x14ac:dyDescent="0.2">
      <c r="A1029" s="32">
        <v>42202</v>
      </c>
      <c r="C1029" s="63">
        <v>16.8</v>
      </c>
      <c r="D1029">
        <v>12</v>
      </c>
      <c r="E1029" s="42">
        <v>13.987299999999999</v>
      </c>
      <c r="F1029" s="64">
        <v>0</v>
      </c>
    </row>
    <row r="1030" spans="1:6" x14ac:dyDescent="0.2">
      <c r="A1030" s="32">
        <v>42205</v>
      </c>
      <c r="C1030" s="63">
        <v>16.8</v>
      </c>
      <c r="D1030">
        <v>12</v>
      </c>
      <c r="E1030" s="42">
        <v>13.8681</v>
      </c>
      <c r="F1030" s="64">
        <v>-8.5000000000000006E-3</v>
      </c>
    </row>
    <row r="1031" spans="1:6" x14ac:dyDescent="0.2">
      <c r="A1031" s="32">
        <v>42206</v>
      </c>
      <c r="C1031" s="63">
        <v>16.8</v>
      </c>
      <c r="D1031">
        <v>12</v>
      </c>
      <c r="E1031" s="42">
        <v>13.829599999999999</v>
      </c>
      <c r="F1031" s="64">
        <v>-2.8E-3</v>
      </c>
    </row>
    <row r="1032" spans="1:6" x14ac:dyDescent="0.2">
      <c r="A1032" s="32">
        <v>42207</v>
      </c>
      <c r="C1032" s="63">
        <v>16.8</v>
      </c>
      <c r="D1032">
        <v>12</v>
      </c>
      <c r="E1032" s="42">
        <v>13.7835</v>
      </c>
      <c r="F1032" s="64">
        <v>-3.3E-3</v>
      </c>
    </row>
    <row r="1033" spans="1:6" x14ac:dyDescent="0.2">
      <c r="A1033" s="32">
        <v>42208</v>
      </c>
      <c r="C1033" s="63">
        <v>16.8</v>
      </c>
      <c r="D1033">
        <v>12</v>
      </c>
      <c r="E1033" s="42">
        <v>13.7835</v>
      </c>
      <c r="F1033" s="64">
        <v>0</v>
      </c>
    </row>
    <row r="1034" spans="1:6" x14ac:dyDescent="0.2">
      <c r="A1034" s="32">
        <v>42209</v>
      </c>
      <c r="C1034" s="63">
        <v>16.8</v>
      </c>
      <c r="D1034">
        <v>12</v>
      </c>
      <c r="E1034" s="42">
        <v>13.7835</v>
      </c>
      <c r="F1034" s="64">
        <v>0</v>
      </c>
    </row>
    <row r="1035" spans="1:6" x14ac:dyDescent="0.2">
      <c r="A1035" s="32">
        <v>42212</v>
      </c>
      <c r="C1035" s="63">
        <v>16.8</v>
      </c>
      <c r="D1035">
        <v>12</v>
      </c>
      <c r="E1035" s="42">
        <v>13.8812</v>
      </c>
      <c r="F1035" s="64">
        <v>7.1000000000000004E-3</v>
      </c>
    </row>
    <row r="1036" spans="1:6" x14ac:dyDescent="0.2">
      <c r="A1036" s="32">
        <v>42213</v>
      </c>
      <c r="C1036" s="63">
        <v>16.8</v>
      </c>
      <c r="D1036">
        <v>12</v>
      </c>
      <c r="E1036" s="42">
        <v>13.988799999999999</v>
      </c>
      <c r="F1036" s="64">
        <v>7.7999999999999996E-3</v>
      </c>
    </row>
    <row r="1037" spans="1:6" x14ac:dyDescent="0.2">
      <c r="A1037" s="32">
        <v>42214</v>
      </c>
      <c r="C1037" s="63">
        <v>16.8</v>
      </c>
      <c r="D1037">
        <v>12</v>
      </c>
      <c r="E1037" s="42">
        <v>13.988799999999999</v>
      </c>
      <c r="F1037" s="64">
        <v>0</v>
      </c>
    </row>
    <row r="1038" spans="1:6" x14ac:dyDescent="0.2">
      <c r="A1038" s="32">
        <v>42215</v>
      </c>
      <c r="C1038" s="63">
        <v>16.8</v>
      </c>
      <c r="D1038">
        <v>12.2</v>
      </c>
      <c r="E1038" s="42">
        <v>14.065799999999999</v>
      </c>
      <c r="F1038" s="64">
        <v>5.4999999999999997E-3</v>
      </c>
    </row>
    <row r="1039" spans="1:6" x14ac:dyDescent="0.2">
      <c r="A1039" s="32">
        <v>42216</v>
      </c>
      <c r="C1039" s="63">
        <v>16.8</v>
      </c>
      <c r="D1039">
        <v>12.2</v>
      </c>
      <c r="E1039" s="42">
        <v>14.065799999999999</v>
      </c>
      <c r="F1039" s="64">
        <v>0</v>
      </c>
    </row>
    <row r="1040" spans="1:6" x14ac:dyDescent="0.2">
      <c r="A1040" s="32">
        <v>42219</v>
      </c>
      <c r="C1040" s="63">
        <v>16.8</v>
      </c>
      <c r="D1040">
        <v>12.2</v>
      </c>
      <c r="E1040" s="42">
        <v>14.065799999999999</v>
      </c>
      <c r="F1040" s="64">
        <v>0</v>
      </c>
    </row>
    <row r="1041" spans="1:6" x14ac:dyDescent="0.2">
      <c r="A1041" s="32">
        <v>42220</v>
      </c>
      <c r="C1041" s="63">
        <v>16.8</v>
      </c>
      <c r="D1041">
        <v>12.2</v>
      </c>
      <c r="E1041" s="42">
        <v>13.9427</v>
      </c>
      <c r="F1041" s="64">
        <v>-8.8000000000000005E-3</v>
      </c>
    </row>
    <row r="1042" spans="1:6" x14ac:dyDescent="0.2">
      <c r="A1042" s="32">
        <v>42221</v>
      </c>
      <c r="C1042" s="63">
        <v>16.8</v>
      </c>
      <c r="D1042">
        <v>12.2</v>
      </c>
      <c r="E1042" s="42">
        <v>13.9427</v>
      </c>
      <c r="F1042" s="64">
        <v>0</v>
      </c>
    </row>
    <row r="1043" spans="1:6" x14ac:dyDescent="0.2">
      <c r="A1043" s="32">
        <v>42222</v>
      </c>
      <c r="C1043" s="63">
        <v>16.8</v>
      </c>
      <c r="D1043">
        <v>12.2</v>
      </c>
      <c r="E1043" s="42">
        <v>14.026899999999999</v>
      </c>
      <c r="F1043" s="64">
        <v>6.0000000000000001E-3</v>
      </c>
    </row>
    <row r="1044" spans="1:6" x14ac:dyDescent="0.2">
      <c r="A1044" s="32">
        <v>42223</v>
      </c>
      <c r="C1044" s="63">
        <v>16.8</v>
      </c>
      <c r="D1044">
        <v>12.2</v>
      </c>
      <c r="E1044" s="42">
        <v>14.026899999999999</v>
      </c>
      <c r="F1044" s="64">
        <v>0</v>
      </c>
    </row>
    <row r="1045" spans="1:6" x14ac:dyDescent="0.2">
      <c r="A1045" s="32">
        <v>42226</v>
      </c>
      <c r="C1045" s="63">
        <v>16.8</v>
      </c>
      <c r="D1045">
        <v>12.2</v>
      </c>
      <c r="E1045" s="42">
        <v>14.026899999999999</v>
      </c>
      <c r="F1045" s="64">
        <v>0</v>
      </c>
    </row>
    <row r="1046" spans="1:6" x14ac:dyDescent="0.2">
      <c r="A1046" s="32">
        <v>42227</v>
      </c>
      <c r="C1046" s="63">
        <v>16.8</v>
      </c>
      <c r="D1046">
        <v>12.2</v>
      </c>
      <c r="E1046" s="42">
        <v>13.9788</v>
      </c>
      <c r="F1046" s="64">
        <v>-3.3999999999999998E-3</v>
      </c>
    </row>
    <row r="1047" spans="1:6" x14ac:dyDescent="0.2">
      <c r="A1047" s="32">
        <v>42228</v>
      </c>
      <c r="C1047" s="63">
        <v>16.8</v>
      </c>
      <c r="D1047">
        <v>12.2</v>
      </c>
      <c r="E1047" s="42">
        <v>13.9696</v>
      </c>
      <c r="F1047" s="64">
        <v>-6.9999999999999999E-4</v>
      </c>
    </row>
    <row r="1048" spans="1:6" x14ac:dyDescent="0.2">
      <c r="A1048" s="32">
        <v>42229</v>
      </c>
      <c r="C1048" s="63">
        <v>16.8</v>
      </c>
      <c r="D1048">
        <v>12.2</v>
      </c>
      <c r="E1048" s="42">
        <v>13.9696</v>
      </c>
      <c r="F1048" s="64">
        <v>0</v>
      </c>
    </row>
    <row r="1049" spans="1:6" x14ac:dyDescent="0.2">
      <c r="A1049" s="32">
        <v>42230</v>
      </c>
      <c r="C1049" s="63">
        <v>16.8</v>
      </c>
      <c r="D1049">
        <v>12.2</v>
      </c>
      <c r="E1049" s="42">
        <v>13.9696</v>
      </c>
      <c r="F1049" s="64">
        <v>0</v>
      </c>
    </row>
    <row r="1050" spans="1:6" x14ac:dyDescent="0.2">
      <c r="A1050" s="32">
        <v>42233</v>
      </c>
      <c r="C1050" s="63">
        <v>16.8</v>
      </c>
      <c r="D1050">
        <v>12.2</v>
      </c>
      <c r="E1050" s="42">
        <v>13.9696</v>
      </c>
      <c r="F1050" s="64">
        <v>0</v>
      </c>
    </row>
    <row r="1051" spans="1:6" x14ac:dyDescent="0.2">
      <c r="A1051" s="32">
        <v>42234</v>
      </c>
      <c r="C1051" s="63">
        <v>16.8</v>
      </c>
      <c r="D1051">
        <v>12.2</v>
      </c>
      <c r="E1051" s="42">
        <v>13.9696</v>
      </c>
      <c r="F1051" s="64">
        <v>0</v>
      </c>
    </row>
    <row r="1052" spans="1:6" x14ac:dyDescent="0.2">
      <c r="A1052" s="32">
        <v>42235</v>
      </c>
      <c r="C1052" s="63">
        <v>16.8</v>
      </c>
      <c r="D1052">
        <v>12.2</v>
      </c>
      <c r="E1052" s="42">
        <v>13.9519</v>
      </c>
      <c r="F1052" s="64">
        <v>-1.2999999999999999E-3</v>
      </c>
    </row>
    <row r="1053" spans="1:6" x14ac:dyDescent="0.2">
      <c r="A1053" s="32">
        <v>42236</v>
      </c>
      <c r="C1053" s="63">
        <v>16.8</v>
      </c>
      <c r="D1053">
        <v>12.2</v>
      </c>
      <c r="E1053" s="42">
        <v>13.913500000000001</v>
      </c>
      <c r="F1053" s="64">
        <v>-2.8E-3</v>
      </c>
    </row>
    <row r="1054" spans="1:6" x14ac:dyDescent="0.2">
      <c r="A1054" s="32">
        <v>42237</v>
      </c>
      <c r="C1054" s="63">
        <v>16.8</v>
      </c>
      <c r="D1054">
        <v>12.2</v>
      </c>
      <c r="E1054" s="42">
        <v>13.913500000000001</v>
      </c>
      <c r="F1054" s="64">
        <v>0</v>
      </c>
    </row>
    <row r="1055" spans="1:6" x14ac:dyDescent="0.2">
      <c r="A1055" s="32">
        <v>42240</v>
      </c>
      <c r="C1055" s="63">
        <v>16.8</v>
      </c>
      <c r="D1055">
        <v>12</v>
      </c>
      <c r="E1055" s="42">
        <v>13.9269</v>
      </c>
      <c r="F1055" s="64">
        <v>1E-3</v>
      </c>
    </row>
    <row r="1056" spans="1:6" x14ac:dyDescent="0.2">
      <c r="A1056" s="32">
        <v>42241</v>
      </c>
      <c r="C1056" s="63">
        <v>16.8</v>
      </c>
      <c r="D1056">
        <v>12</v>
      </c>
      <c r="E1056" s="42">
        <v>13.9269</v>
      </c>
      <c r="F1056" s="64">
        <v>0</v>
      </c>
    </row>
    <row r="1057" spans="1:6" x14ac:dyDescent="0.2">
      <c r="A1057" s="32">
        <v>42242</v>
      </c>
      <c r="C1057" s="63">
        <v>16.8</v>
      </c>
      <c r="D1057">
        <v>12</v>
      </c>
      <c r="E1057" s="42">
        <v>13.9115</v>
      </c>
      <c r="F1057" s="64">
        <v>-1.1000000000000001E-3</v>
      </c>
    </row>
    <row r="1058" spans="1:6" x14ac:dyDescent="0.2">
      <c r="A1058" s="32">
        <v>42243</v>
      </c>
      <c r="C1058" s="63">
        <v>16.8</v>
      </c>
      <c r="D1058">
        <v>12</v>
      </c>
      <c r="E1058" s="42">
        <v>13.9115</v>
      </c>
      <c r="F1058" s="64">
        <v>0</v>
      </c>
    </row>
    <row r="1059" spans="1:6" x14ac:dyDescent="0.2">
      <c r="A1059" s="32">
        <v>42244</v>
      </c>
      <c r="C1059" s="63">
        <v>16.8</v>
      </c>
      <c r="D1059">
        <v>12</v>
      </c>
      <c r="E1059" s="42">
        <v>13.9115</v>
      </c>
      <c r="F1059" s="64">
        <v>0</v>
      </c>
    </row>
    <row r="1060" spans="1:6" x14ac:dyDescent="0.2">
      <c r="A1060" s="32">
        <v>42247</v>
      </c>
      <c r="C1060" s="63">
        <v>16.8</v>
      </c>
      <c r="D1060">
        <v>12.2</v>
      </c>
      <c r="E1060" s="42">
        <v>13.955399999999999</v>
      </c>
      <c r="F1060" s="64">
        <v>3.2000000000000002E-3</v>
      </c>
    </row>
    <row r="1061" spans="1:6" x14ac:dyDescent="0.2">
      <c r="A1061" s="32">
        <v>42248</v>
      </c>
      <c r="C1061" s="63">
        <v>16.8</v>
      </c>
      <c r="D1061">
        <v>12.2</v>
      </c>
      <c r="E1061" s="42">
        <v>13.955399999999999</v>
      </c>
      <c r="F1061" s="64">
        <v>0</v>
      </c>
    </row>
    <row r="1062" spans="1:6" x14ac:dyDescent="0.2">
      <c r="A1062" s="32">
        <v>42249</v>
      </c>
      <c r="C1062" s="63">
        <v>16.8</v>
      </c>
      <c r="D1062">
        <v>12</v>
      </c>
      <c r="E1062" s="42">
        <v>13.955399999999999</v>
      </c>
      <c r="F1062" s="64">
        <v>0</v>
      </c>
    </row>
    <row r="1063" spans="1:6" x14ac:dyDescent="0.2">
      <c r="A1063" s="32">
        <v>42250</v>
      </c>
      <c r="C1063" s="63">
        <v>16.8</v>
      </c>
      <c r="D1063">
        <v>12</v>
      </c>
      <c r="E1063" s="42">
        <v>13.955399999999999</v>
      </c>
      <c r="F1063" s="64">
        <v>0</v>
      </c>
    </row>
    <row r="1064" spans="1:6" x14ac:dyDescent="0.2">
      <c r="A1064" s="32">
        <v>42251</v>
      </c>
      <c r="C1064" s="63">
        <v>16.8</v>
      </c>
      <c r="D1064">
        <v>12</v>
      </c>
      <c r="E1064" s="42">
        <v>13.955399999999999</v>
      </c>
      <c r="F1064" s="64">
        <v>0</v>
      </c>
    </row>
    <row r="1065" spans="1:6" x14ac:dyDescent="0.2">
      <c r="A1065" s="32">
        <v>42255</v>
      </c>
      <c r="C1065" s="63">
        <v>16.8</v>
      </c>
      <c r="D1065">
        <v>12</v>
      </c>
      <c r="E1065" s="42">
        <v>13.94</v>
      </c>
      <c r="F1065" s="64">
        <v>-1.1000000000000001E-3</v>
      </c>
    </row>
    <row r="1066" spans="1:6" x14ac:dyDescent="0.2">
      <c r="A1066" s="32">
        <v>42256</v>
      </c>
      <c r="C1066" s="63">
        <v>16.8</v>
      </c>
      <c r="D1066">
        <v>12</v>
      </c>
      <c r="E1066" s="42">
        <v>13.9169</v>
      </c>
      <c r="F1066" s="64">
        <v>-1.6999999999999999E-3</v>
      </c>
    </row>
    <row r="1067" spans="1:6" x14ac:dyDescent="0.2">
      <c r="A1067" s="32">
        <v>42257</v>
      </c>
      <c r="C1067" s="63">
        <v>16.8</v>
      </c>
      <c r="D1067">
        <v>12</v>
      </c>
      <c r="E1067" s="42">
        <v>13.9015</v>
      </c>
      <c r="F1067" s="64">
        <v>-1.1000000000000001E-3</v>
      </c>
    </row>
    <row r="1068" spans="1:6" x14ac:dyDescent="0.2">
      <c r="A1068" s="32">
        <v>42258</v>
      </c>
      <c r="C1068" s="63">
        <v>16.8</v>
      </c>
      <c r="D1068">
        <v>11.9</v>
      </c>
      <c r="E1068" s="42">
        <v>13.803800000000001</v>
      </c>
      <c r="F1068" s="64">
        <v>-7.0000000000000001E-3</v>
      </c>
    </row>
    <row r="1069" spans="1:6" x14ac:dyDescent="0.2">
      <c r="A1069" s="32">
        <v>42261</v>
      </c>
      <c r="C1069" s="63">
        <v>16.8</v>
      </c>
      <c r="D1069">
        <v>11.75</v>
      </c>
      <c r="E1069" s="42">
        <v>13.8462</v>
      </c>
      <c r="F1069" s="64">
        <v>3.0999999999999999E-3</v>
      </c>
    </row>
    <row r="1070" spans="1:6" x14ac:dyDescent="0.2">
      <c r="A1070" s="32">
        <v>42262</v>
      </c>
      <c r="C1070" s="63">
        <v>16.8</v>
      </c>
      <c r="D1070">
        <v>11.5</v>
      </c>
      <c r="E1070" s="42">
        <v>13.8462</v>
      </c>
      <c r="F1070" s="64">
        <v>0</v>
      </c>
    </row>
    <row r="1071" spans="1:6" x14ac:dyDescent="0.2">
      <c r="A1071" s="32">
        <v>42263</v>
      </c>
      <c r="C1071" s="63">
        <v>16.8</v>
      </c>
      <c r="D1071">
        <v>11.5</v>
      </c>
      <c r="E1071" s="42">
        <v>13.7692</v>
      </c>
      <c r="F1071" s="64">
        <v>-5.5999999999999999E-3</v>
      </c>
    </row>
    <row r="1072" spans="1:6" x14ac:dyDescent="0.2">
      <c r="A1072" s="32">
        <v>42264</v>
      </c>
      <c r="C1072" s="63">
        <v>16.8</v>
      </c>
      <c r="D1072">
        <v>11.5</v>
      </c>
      <c r="E1072" s="42">
        <v>13.707700000000001</v>
      </c>
      <c r="F1072" s="64">
        <v>-4.4999999999999997E-3</v>
      </c>
    </row>
    <row r="1073" spans="1:6" x14ac:dyDescent="0.2">
      <c r="A1073" s="32">
        <v>42265</v>
      </c>
      <c r="C1073" s="63">
        <v>16.8</v>
      </c>
      <c r="D1073">
        <v>11.5</v>
      </c>
      <c r="E1073" s="42">
        <v>13.707700000000001</v>
      </c>
      <c r="F1073" s="64">
        <v>0</v>
      </c>
    </row>
    <row r="1074" spans="1:6" x14ac:dyDescent="0.2">
      <c r="A1074" s="32">
        <v>42268</v>
      </c>
      <c r="C1074" s="63">
        <v>16.8</v>
      </c>
      <c r="D1074">
        <v>11.5</v>
      </c>
      <c r="E1074" s="42">
        <v>13.707700000000001</v>
      </c>
      <c r="F1074" s="64">
        <v>0</v>
      </c>
    </row>
    <row r="1075" spans="1:6" x14ac:dyDescent="0.2">
      <c r="A1075" s="32">
        <v>42269</v>
      </c>
      <c r="C1075" s="63">
        <v>16.8</v>
      </c>
      <c r="D1075">
        <v>11.5</v>
      </c>
      <c r="E1075" s="42">
        <v>13.630800000000001</v>
      </c>
      <c r="F1075" s="64">
        <v>-5.5999999999999999E-3</v>
      </c>
    </row>
    <row r="1076" spans="1:6" x14ac:dyDescent="0.2">
      <c r="A1076" s="32">
        <v>42270</v>
      </c>
      <c r="C1076" s="63">
        <v>16.8</v>
      </c>
      <c r="D1076">
        <v>11.5</v>
      </c>
      <c r="E1076" s="42">
        <v>13.615399999999999</v>
      </c>
      <c r="F1076" s="64">
        <v>-1.1000000000000001E-3</v>
      </c>
    </row>
    <row r="1077" spans="1:6" x14ac:dyDescent="0.2">
      <c r="A1077" s="32">
        <v>42271</v>
      </c>
      <c r="C1077" s="63">
        <v>16.8</v>
      </c>
      <c r="D1077">
        <v>11.5</v>
      </c>
      <c r="E1077" s="42">
        <v>13.6</v>
      </c>
      <c r="F1077" s="64">
        <v>-1.1000000000000001E-3</v>
      </c>
    </row>
    <row r="1078" spans="1:6" x14ac:dyDescent="0.2">
      <c r="A1078" s="32">
        <v>42272</v>
      </c>
      <c r="C1078" s="63">
        <v>16.8</v>
      </c>
      <c r="D1078">
        <v>11.5</v>
      </c>
      <c r="E1078" s="42">
        <v>13.6381</v>
      </c>
      <c r="F1078" s="64">
        <v>2.8E-3</v>
      </c>
    </row>
    <row r="1079" spans="1:6" x14ac:dyDescent="0.2">
      <c r="A1079" s="32">
        <v>42275</v>
      </c>
      <c r="C1079" s="63">
        <v>16.8</v>
      </c>
      <c r="D1079">
        <v>11.5</v>
      </c>
      <c r="E1079" s="42">
        <v>13.615</v>
      </c>
      <c r="F1079" s="64">
        <v>-1.6999999999999999E-3</v>
      </c>
    </row>
    <row r="1080" spans="1:6" x14ac:dyDescent="0.2">
      <c r="A1080" s="32">
        <v>42276</v>
      </c>
      <c r="C1080" s="63">
        <v>16.8</v>
      </c>
      <c r="D1080">
        <v>11</v>
      </c>
      <c r="E1080" s="42">
        <v>13.5669</v>
      </c>
      <c r="F1080" s="64">
        <v>-3.5000000000000001E-3</v>
      </c>
    </row>
    <row r="1081" spans="1:6" x14ac:dyDescent="0.2">
      <c r="A1081" s="32">
        <v>42277</v>
      </c>
      <c r="C1081" s="63">
        <v>16.8</v>
      </c>
      <c r="D1081">
        <v>11</v>
      </c>
      <c r="E1081" s="42">
        <v>13.49</v>
      </c>
      <c r="F1081" s="64">
        <v>-5.7000000000000002E-3</v>
      </c>
    </row>
    <row r="1082" spans="1:6" x14ac:dyDescent="0.2">
      <c r="A1082" s="32">
        <v>42278</v>
      </c>
      <c r="C1082" s="63">
        <v>16.8</v>
      </c>
      <c r="D1082">
        <v>11</v>
      </c>
      <c r="E1082" s="42">
        <v>13.49</v>
      </c>
      <c r="F1082" s="64">
        <v>0</v>
      </c>
    </row>
    <row r="1083" spans="1:6" x14ac:dyDescent="0.2">
      <c r="A1083" s="32">
        <v>42279</v>
      </c>
      <c r="C1083" s="63">
        <v>16.8</v>
      </c>
      <c r="D1083">
        <v>11</v>
      </c>
      <c r="E1083" s="42">
        <v>13.49</v>
      </c>
      <c r="F1083" s="64">
        <v>0</v>
      </c>
    </row>
    <row r="1084" spans="1:6" x14ac:dyDescent="0.2">
      <c r="A1084" s="32">
        <v>42282</v>
      </c>
      <c r="C1084" s="63">
        <v>16.8</v>
      </c>
      <c r="D1084">
        <v>11</v>
      </c>
      <c r="E1084" s="42">
        <v>13.393800000000001</v>
      </c>
      <c r="F1084" s="64">
        <v>-7.1000000000000004E-3</v>
      </c>
    </row>
    <row r="1085" spans="1:6" x14ac:dyDescent="0.2">
      <c r="A1085" s="32">
        <v>42283</v>
      </c>
      <c r="C1085" s="63">
        <v>16.8</v>
      </c>
      <c r="D1085">
        <v>11</v>
      </c>
      <c r="E1085" s="42">
        <v>13.378500000000001</v>
      </c>
      <c r="F1085" s="64">
        <v>-1.1000000000000001E-3</v>
      </c>
    </row>
    <row r="1086" spans="1:6" x14ac:dyDescent="0.2">
      <c r="A1086" s="32">
        <v>42284</v>
      </c>
      <c r="C1086" s="63">
        <v>16.8</v>
      </c>
      <c r="D1086">
        <v>11</v>
      </c>
      <c r="E1086" s="42">
        <v>13.470800000000001</v>
      </c>
      <c r="F1086" s="64">
        <f>E1086/E1085-1</f>
        <v>6.8991291998354853E-3</v>
      </c>
    </row>
    <row r="1087" spans="1:6" x14ac:dyDescent="0.2">
      <c r="A1087" s="32">
        <v>42285</v>
      </c>
      <c r="C1087" s="63">
        <v>16.8</v>
      </c>
      <c r="D1087">
        <v>11</v>
      </c>
      <c r="E1087" s="42">
        <v>13.4475</v>
      </c>
      <c r="F1087" s="64">
        <f>E1087/E1086-1</f>
        <v>-1.7296671318705048E-3</v>
      </c>
    </row>
    <row r="1088" spans="1:6" x14ac:dyDescent="0.2">
      <c r="A1088" s="32">
        <v>42286</v>
      </c>
      <c r="C1088" s="63">
        <v>16.8</v>
      </c>
      <c r="D1088">
        <v>11</v>
      </c>
      <c r="E1088" s="42">
        <v>13.4323</v>
      </c>
      <c r="F1088" s="64">
        <f t="shared" ref="F1088:F1151" si="15">E1088/E1087-1</f>
        <v>-1.1303216211191458E-3</v>
      </c>
    </row>
    <row r="1089" spans="1:6" x14ac:dyDescent="0.2">
      <c r="A1089" s="32">
        <v>42290</v>
      </c>
      <c r="C1089" s="63">
        <v>16.8</v>
      </c>
      <c r="D1089">
        <v>11</v>
      </c>
      <c r="E1089" s="42">
        <v>13.474600000000001</v>
      </c>
      <c r="F1089" s="64">
        <f t="shared" si="15"/>
        <v>3.1491256151219282E-3</v>
      </c>
    </row>
    <row r="1090" spans="1:6" x14ac:dyDescent="0.2">
      <c r="A1090" s="32">
        <v>42291</v>
      </c>
      <c r="C1090" s="63">
        <v>16.8</v>
      </c>
      <c r="D1090">
        <v>11</v>
      </c>
      <c r="E1090" s="42">
        <v>13.436199999999999</v>
      </c>
      <c r="F1090" s="64">
        <f t="shared" si="15"/>
        <v>-2.8498063022279752E-3</v>
      </c>
    </row>
    <row r="1091" spans="1:6" x14ac:dyDescent="0.2">
      <c r="A1091" s="32">
        <v>42292</v>
      </c>
      <c r="C1091" s="63">
        <v>16.8</v>
      </c>
      <c r="D1091">
        <v>11</v>
      </c>
      <c r="E1091" s="42">
        <v>13.405799999999999</v>
      </c>
      <c r="F1091" s="64">
        <f t="shared" si="15"/>
        <v>-2.262544469418426E-3</v>
      </c>
    </row>
    <row r="1092" spans="1:6" x14ac:dyDescent="0.2">
      <c r="A1092" s="32">
        <v>42293</v>
      </c>
      <c r="C1092" s="63">
        <v>16.8</v>
      </c>
      <c r="D1092">
        <v>11</v>
      </c>
      <c r="E1092" s="42">
        <v>13.405799999999999</v>
      </c>
      <c r="F1092" s="64">
        <f t="shared" si="15"/>
        <v>0</v>
      </c>
    </row>
    <row r="1093" spans="1:6" x14ac:dyDescent="0.2">
      <c r="A1093" s="32">
        <v>42296</v>
      </c>
      <c r="C1093" s="63">
        <v>16.8</v>
      </c>
      <c r="D1093">
        <v>11</v>
      </c>
      <c r="E1093" s="42">
        <v>13.3667</v>
      </c>
      <c r="F1093" s="64">
        <f t="shared" si="15"/>
        <v>-2.91664801802205E-3</v>
      </c>
    </row>
    <row r="1094" spans="1:6" x14ac:dyDescent="0.2">
      <c r="A1094" s="32">
        <v>42297</v>
      </c>
      <c r="C1094" s="63">
        <v>16.8</v>
      </c>
      <c r="D1094">
        <v>11</v>
      </c>
      <c r="E1094" s="42">
        <v>13.3667</v>
      </c>
      <c r="F1094" s="64">
        <f t="shared" si="15"/>
        <v>0</v>
      </c>
    </row>
    <row r="1095" spans="1:6" x14ac:dyDescent="0.2">
      <c r="A1095" s="32">
        <v>42298</v>
      </c>
      <c r="C1095" s="63">
        <v>16.8</v>
      </c>
      <c r="D1095">
        <v>11</v>
      </c>
      <c r="E1095" s="42">
        <v>13.3667</v>
      </c>
      <c r="F1095" s="64">
        <f t="shared" si="15"/>
        <v>0</v>
      </c>
    </row>
    <row r="1096" spans="1:6" x14ac:dyDescent="0.2">
      <c r="A1096" s="32">
        <v>42299</v>
      </c>
      <c r="C1096" s="63">
        <v>16.8</v>
      </c>
      <c r="D1096">
        <v>11</v>
      </c>
      <c r="E1096" s="42">
        <v>13.4</v>
      </c>
      <c r="F1096" s="64">
        <f t="shared" si="15"/>
        <v>2.4912656078164286E-3</v>
      </c>
    </row>
    <row r="1097" spans="1:6" x14ac:dyDescent="0.2">
      <c r="A1097" s="32">
        <v>42300</v>
      </c>
      <c r="C1097" s="63">
        <v>16.8</v>
      </c>
      <c r="D1097">
        <v>11</v>
      </c>
      <c r="E1097" s="42">
        <v>13.35</v>
      </c>
      <c r="F1097" s="64">
        <f t="shared" si="15"/>
        <v>-3.7313432835821558E-3</v>
      </c>
    </row>
    <row r="1098" spans="1:6" x14ac:dyDescent="0.2">
      <c r="A1098" s="32">
        <v>42303</v>
      </c>
      <c r="C1098" s="63">
        <v>16.8</v>
      </c>
      <c r="D1098">
        <v>11</v>
      </c>
      <c r="E1098" s="42">
        <v>13.375</v>
      </c>
      <c r="F1098" s="64">
        <f t="shared" si="15"/>
        <v>1.8726591760300781E-3</v>
      </c>
    </row>
    <row r="1099" spans="1:6" x14ac:dyDescent="0.2">
      <c r="A1099" s="32">
        <v>42304</v>
      </c>
      <c r="C1099" s="63">
        <v>16.8</v>
      </c>
      <c r="D1099">
        <v>11</v>
      </c>
      <c r="E1099" s="42">
        <v>13.375</v>
      </c>
      <c r="F1099" s="64">
        <f t="shared" si="15"/>
        <v>0</v>
      </c>
    </row>
    <row r="1100" spans="1:6" x14ac:dyDescent="0.2">
      <c r="A1100" s="32">
        <v>42305</v>
      </c>
      <c r="C1100" s="63">
        <v>16.8</v>
      </c>
      <c r="D1100">
        <v>11</v>
      </c>
      <c r="E1100" s="42">
        <v>13.291700000000001</v>
      </c>
      <c r="F1100" s="64">
        <f t="shared" si="15"/>
        <v>-6.2280373831775648E-3</v>
      </c>
    </row>
    <row r="1101" spans="1:6" x14ac:dyDescent="0.2">
      <c r="A1101" s="32">
        <v>42306</v>
      </c>
      <c r="C1101" s="63">
        <v>16.8</v>
      </c>
      <c r="D1101">
        <v>11</v>
      </c>
      <c r="E1101" s="42">
        <v>13.216699999999999</v>
      </c>
      <c r="F1101" s="64">
        <f t="shared" si="15"/>
        <v>-5.6426190780713981E-3</v>
      </c>
    </row>
    <row r="1102" spans="1:6" x14ac:dyDescent="0.2">
      <c r="A1102" s="32">
        <v>42307</v>
      </c>
      <c r="C1102" s="63">
        <v>16.8</v>
      </c>
      <c r="D1102">
        <v>11</v>
      </c>
      <c r="E1102" s="42">
        <v>13.1637</v>
      </c>
      <c r="F1102" s="64">
        <f t="shared" si="15"/>
        <v>-4.0100781586931422E-3</v>
      </c>
    </row>
    <row r="1103" spans="1:6" x14ac:dyDescent="0.2">
      <c r="A1103" s="32">
        <v>42311</v>
      </c>
      <c r="C1103" s="63">
        <v>16.8</v>
      </c>
      <c r="D1103">
        <v>11</v>
      </c>
      <c r="E1103" s="42">
        <v>13.191700000000001</v>
      </c>
      <c r="F1103" s="64">
        <f t="shared" si="15"/>
        <v>2.1270615404482829E-3</v>
      </c>
    </row>
    <row r="1104" spans="1:6" x14ac:dyDescent="0.2">
      <c r="A1104" s="32">
        <v>42312</v>
      </c>
      <c r="C1104" s="63">
        <v>16.8</v>
      </c>
      <c r="D1104">
        <v>11</v>
      </c>
      <c r="E1104" s="42">
        <v>13.2417</v>
      </c>
      <c r="F1104" s="64">
        <f t="shared" si="15"/>
        <v>3.7902620587186853E-3</v>
      </c>
    </row>
    <row r="1105" spans="1:6" x14ac:dyDescent="0.2">
      <c r="A1105" s="32">
        <v>42313</v>
      </c>
      <c r="C1105" s="63">
        <v>16.8</v>
      </c>
      <c r="D1105">
        <v>11</v>
      </c>
      <c r="E1105" s="42">
        <v>13.3375</v>
      </c>
      <c r="F1105" s="64">
        <f t="shared" si="15"/>
        <v>7.2347206174434575E-3</v>
      </c>
    </row>
    <row r="1106" spans="1:6" x14ac:dyDescent="0.2">
      <c r="A1106" s="32">
        <v>42314</v>
      </c>
      <c r="C1106" s="63">
        <v>16.8</v>
      </c>
      <c r="D1106">
        <v>11</v>
      </c>
      <c r="E1106" s="42">
        <v>13.4458</v>
      </c>
      <c r="F1106" s="64">
        <f t="shared" si="15"/>
        <v>8.1199625117149843E-3</v>
      </c>
    </row>
    <row r="1107" spans="1:6" x14ac:dyDescent="0.2">
      <c r="A1107" s="32">
        <v>42317</v>
      </c>
      <c r="C1107" s="63">
        <v>16.8</v>
      </c>
      <c r="D1107">
        <v>11</v>
      </c>
      <c r="E1107" s="42">
        <v>13.5625</v>
      </c>
      <c r="F1107" s="64">
        <f t="shared" si="15"/>
        <v>8.6792901872703165E-3</v>
      </c>
    </row>
    <row r="1108" spans="1:6" x14ac:dyDescent="0.2">
      <c r="A1108" s="32">
        <v>42318</v>
      </c>
      <c r="C1108" s="63">
        <v>16.8</v>
      </c>
      <c r="D1108">
        <v>11</v>
      </c>
      <c r="E1108" s="42">
        <v>13.629200000000001</v>
      </c>
      <c r="F1108" s="64">
        <f t="shared" si="15"/>
        <v>4.9179723502303929E-3</v>
      </c>
    </row>
    <row r="1109" spans="1:6" x14ac:dyDescent="0.2">
      <c r="A1109" s="32">
        <v>42319</v>
      </c>
      <c r="C1109" s="63">
        <v>16.8</v>
      </c>
      <c r="D1109">
        <v>11</v>
      </c>
      <c r="E1109" s="42">
        <v>13.629200000000001</v>
      </c>
      <c r="F1109" s="64">
        <f t="shared" si="15"/>
        <v>0</v>
      </c>
    </row>
    <row r="1110" spans="1:6" x14ac:dyDescent="0.2">
      <c r="A1110" s="32">
        <v>42320</v>
      </c>
      <c r="C1110" s="63">
        <v>16.8</v>
      </c>
      <c r="D1110">
        <v>11</v>
      </c>
      <c r="E1110" s="42">
        <v>13.629200000000001</v>
      </c>
      <c r="F1110" s="64">
        <f t="shared" si="15"/>
        <v>0</v>
      </c>
    </row>
    <row r="1111" spans="1:6" x14ac:dyDescent="0.2">
      <c r="A1111" s="32">
        <v>42321</v>
      </c>
      <c r="C1111" s="63">
        <v>16.8</v>
      </c>
      <c r="D1111">
        <v>11</v>
      </c>
      <c r="E1111" s="42">
        <v>13.629200000000001</v>
      </c>
      <c r="F1111" s="64">
        <f t="shared" si="15"/>
        <v>0</v>
      </c>
    </row>
    <row r="1112" spans="1:6" x14ac:dyDescent="0.2">
      <c r="A1112" s="32">
        <v>42324</v>
      </c>
      <c r="C1112" s="63">
        <v>16.8</v>
      </c>
      <c r="D1112">
        <v>11</v>
      </c>
      <c r="E1112" s="42">
        <v>13.2692</v>
      </c>
      <c r="F1112" s="64">
        <f t="shared" si="15"/>
        <v>-2.6413876089572463E-2</v>
      </c>
    </row>
    <row r="1113" spans="1:6" x14ac:dyDescent="0.2">
      <c r="A1113" s="32">
        <v>42325</v>
      </c>
      <c r="C1113" s="63">
        <v>16.8</v>
      </c>
      <c r="D1113">
        <v>11</v>
      </c>
      <c r="E1113" s="42">
        <v>13.5625</v>
      </c>
      <c r="F1113" s="64">
        <f t="shared" si="15"/>
        <v>2.2103819371175337E-2</v>
      </c>
    </row>
    <row r="1114" spans="1:6" x14ac:dyDescent="0.2">
      <c r="A1114" s="32">
        <v>42326</v>
      </c>
      <c r="C1114" s="63">
        <v>16.8</v>
      </c>
      <c r="D1114">
        <v>11</v>
      </c>
      <c r="E1114" s="42">
        <v>13.5625</v>
      </c>
      <c r="F1114" s="64">
        <f t="shared" si="15"/>
        <v>0</v>
      </c>
    </row>
    <row r="1115" spans="1:6" x14ac:dyDescent="0.2">
      <c r="A1115" s="32">
        <v>42327</v>
      </c>
      <c r="C1115" s="63">
        <v>16.8</v>
      </c>
      <c r="D1115">
        <v>11</v>
      </c>
      <c r="E1115" s="42">
        <v>13.5625</v>
      </c>
      <c r="F1115" s="64">
        <f t="shared" si="15"/>
        <v>0</v>
      </c>
    </row>
    <row r="1116" spans="1:6" x14ac:dyDescent="0.2">
      <c r="A1116" s="32">
        <v>42328</v>
      </c>
      <c r="C1116" s="63">
        <v>16.8</v>
      </c>
      <c r="D1116">
        <v>11</v>
      </c>
      <c r="E1116" s="42">
        <v>13.5708</v>
      </c>
      <c r="F1116" s="64">
        <f t="shared" si="15"/>
        <v>6.1198156682018556E-4</v>
      </c>
    </row>
    <row r="1117" spans="1:6" x14ac:dyDescent="0.2">
      <c r="A1117" s="32">
        <v>42331</v>
      </c>
      <c r="C1117" s="63">
        <v>16.8</v>
      </c>
      <c r="D1117">
        <v>11</v>
      </c>
      <c r="E1117" s="42">
        <v>13.612500000000001</v>
      </c>
      <c r="F1117" s="64">
        <f t="shared" si="15"/>
        <v>3.0727738968963081E-3</v>
      </c>
    </row>
    <row r="1118" spans="1:6" x14ac:dyDescent="0.2">
      <c r="A1118" s="32">
        <v>42301</v>
      </c>
      <c r="C1118" s="63">
        <v>16.8</v>
      </c>
      <c r="D1118">
        <v>11</v>
      </c>
      <c r="E1118" s="42">
        <v>13.629200000000001</v>
      </c>
      <c r="F1118" s="64">
        <f t="shared" si="15"/>
        <v>1.226813590450071E-3</v>
      </c>
    </row>
    <row r="1119" spans="1:6" x14ac:dyDescent="0.2">
      <c r="A1119" s="32">
        <v>42302</v>
      </c>
      <c r="C1119" s="63">
        <v>16.8</v>
      </c>
      <c r="D1119">
        <v>11</v>
      </c>
      <c r="E1119" s="42">
        <v>13.625</v>
      </c>
      <c r="F1119" s="64">
        <f t="shared" si="15"/>
        <v>-3.0816188771176645E-4</v>
      </c>
    </row>
    <row r="1120" spans="1:6" x14ac:dyDescent="0.2">
      <c r="A1120" s="32">
        <v>42303</v>
      </c>
      <c r="C1120" s="63">
        <v>16.8</v>
      </c>
      <c r="D1120">
        <v>11</v>
      </c>
      <c r="E1120" s="42">
        <v>13.625</v>
      </c>
      <c r="F1120" s="64">
        <f t="shared" si="15"/>
        <v>0</v>
      </c>
    </row>
    <row r="1121" spans="1:6" x14ac:dyDescent="0.2">
      <c r="A1121" s="32">
        <v>42304</v>
      </c>
      <c r="C1121" s="63">
        <v>16.8</v>
      </c>
      <c r="D1121">
        <v>11</v>
      </c>
      <c r="E1121" s="42">
        <v>13.625</v>
      </c>
      <c r="F1121" s="64">
        <f t="shared" si="15"/>
        <v>0</v>
      </c>
    </row>
    <row r="1122" spans="1:6" x14ac:dyDescent="0.2">
      <c r="A1122" s="32">
        <f>Leite_UHT_diario!A1425</f>
        <v>42338</v>
      </c>
      <c r="C1122" s="63">
        <v>16.8</v>
      </c>
      <c r="D1122">
        <v>11</v>
      </c>
      <c r="E1122" s="42">
        <v>13.625</v>
      </c>
      <c r="F1122" s="64">
        <f t="shared" si="15"/>
        <v>0</v>
      </c>
    </row>
    <row r="1123" spans="1:6" x14ac:dyDescent="0.2">
      <c r="A1123" s="32">
        <f>Leite_UHT_diario!A1426</f>
        <v>42339</v>
      </c>
      <c r="C1123" s="63">
        <v>16.8</v>
      </c>
      <c r="D1123">
        <v>11</v>
      </c>
      <c r="E1123" s="42">
        <v>13.599600000000001</v>
      </c>
      <c r="F1123" s="64">
        <f t="shared" si="15"/>
        <v>-1.8642201834861982E-3</v>
      </c>
    </row>
    <row r="1124" spans="1:6" x14ac:dyDescent="0.2">
      <c r="A1124" s="32">
        <f>Leite_UHT_diario!A1427</f>
        <v>42340</v>
      </c>
      <c r="C1124" s="63">
        <v>16.8</v>
      </c>
      <c r="D1124">
        <v>11</v>
      </c>
      <c r="E1124" s="42">
        <v>13.533300000000001</v>
      </c>
      <c r="F1124" s="64">
        <f t="shared" si="15"/>
        <v>-4.8751433865702465E-3</v>
      </c>
    </row>
    <row r="1125" spans="1:6" x14ac:dyDescent="0.2">
      <c r="A1125" s="32">
        <f>Leite_UHT_diario!A1428</f>
        <v>42341</v>
      </c>
      <c r="C1125" s="63">
        <v>16.8</v>
      </c>
      <c r="D1125">
        <v>11</v>
      </c>
      <c r="E1125" s="42">
        <v>13.533300000000001</v>
      </c>
      <c r="F1125" s="64">
        <f t="shared" si="15"/>
        <v>0</v>
      </c>
    </row>
    <row r="1126" spans="1:6" x14ac:dyDescent="0.2">
      <c r="A1126" s="32">
        <f>Leite_UHT_diario!A1429</f>
        <v>42342</v>
      </c>
      <c r="C1126" s="63">
        <v>16.8</v>
      </c>
      <c r="D1126">
        <v>11</v>
      </c>
      <c r="E1126" s="42">
        <v>13.533300000000001</v>
      </c>
      <c r="F1126" s="64">
        <f t="shared" si="15"/>
        <v>0</v>
      </c>
    </row>
    <row r="1127" spans="1:6" x14ac:dyDescent="0.2">
      <c r="A1127" s="32">
        <f>Leite_UHT_diario!A1430</f>
        <v>42345</v>
      </c>
      <c r="C1127" s="63">
        <v>16.8</v>
      </c>
      <c r="D1127">
        <v>11</v>
      </c>
      <c r="E1127" s="42">
        <v>13.533300000000001</v>
      </c>
      <c r="F1127" s="64">
        <f t="shared" si="15"/>
        <v>0</v>
      </c>
    </row>
    <row r="1128" spans="1:6" x14ac:dyDescent="0.2">
      <c r="A1128" s="32">
        <f>Leite_UHT_diario!A1431</f>
        <v>42346</v>
      </c>
      <c r="C1128" s="63">
        <v>16.8</v>
      </c>
      <c r="D1128">
        <v>11</v>
      </c>
      <c r="E1128" s="42">
        <v>13.566700000000001</v>
      </c>
      <c r="F1128" s="64">
        <f t="shared" si="15"/>
        <v>2.4679863743506392E-3</v>
      </c>
    </row>
    <row r="1129" spans="1:6" x14ac:dyDescent="0.2">
      <c r="A1129" s="32">
        <f>Leite_UHT_diario!A1432</f>
        <v>42347</v>
      </c>
      <c r="C1129" s="63">
        <v>16.8</v>
      </c>
      <c r="D1129">
        <v>11</v>
      </c>
      <c r="E1129" s="42">
        <v>13.566700000000001</v>
      </c>
      <c r="F1129" s="64">
        <f t="shared" si="15"/>
        <v>0</v>
      </c>
    </row>
    <row r="1130" spans="1:6" x14ac:dyDescent="0.2">
      <c r="A1130" s="32">
        <f>Leite_UHT_diario!A1433</f>
        <v>42348</v>
      </c>
      <c r="C1130" s="63">
        <v>16.8</v>
      </c>
      <c r="D1130">
        <v>11</v>
      </c>
      <c r="E1130" s="42">
        <v>13.566700000000001</v>
      </c>
      <c r="F1130" s="64">
        <f t="shared" si="15"/>
        <v>0</v>
      </c>
    </row>
    <row r="1131" spans="1:6" x14ac:dyDescent="0.2">
      <c r="A1131" s="32">
        <f>Leite_UHT_diario!A1434</f>
        <v>42349</v>
      </c>
      <c r="C1131" s="63">
        <v>16.8</v>
      </c>
      <c r="D1131">
        <v>11</v>
      </c>
      <c r="E1131" s="42">
        <v>13.566700000000001</v>
      </c>
      <c r="F1131" s="64">
        <f t="shared" si="15"/>
        <v>0</v>
      </c>
    </row>
    <row r="1132" spans="1:6" x14ac:dyDescent="0.2">
      <c r="A1132" s="32">
        <f>Leite_UHT_diario!A1435</f>
        <v>42352</v>
      </c>
      <c r="C1132" s="63">
        <v>16.8</v>
      </c>
      <c r="D1132">
        <v>11</v>
      </c>
      <c r="E1132" s="42">
        <v>13.566700000000001</v>
      </c>
      <c r="F1132" s="64">
        <f t="shared" si="15"/>
        <v>0</v>
      </c>
    </row>
    <row r="1133" spans="1:6" x14ac:dyDescent="0.2">
      <c r="A1133" s="32">
        <f>Leite_UHT_diario!A1436</f>
        <v>42353</v>
      </c>
      <c r="C1133" s="63">
        <v>16.8</v>
      </c>
      <c r="D1133">
        <v>11</v>
      </c>
      <c r="E1133" s="42">
        <v>13.5625</v>
      </c>
      <c r="F1133" s="64">
        <f t="shared" si="15"/>
        <v>-3.0958154893978573E-4</v>
      </c>
    </row>
    <row r="1134" spans="1:6" x14ac:dyDescent="0.2">
      <c r="A1134" s="32">
        <f>Leite_UHT_diario!A1437</f>
        <v>42354</v>
      </c>
      <c r="C1134" s="63">
        <v>16.8</v>
      </c>
      <c r="D1134">
        <v>11</v>
      </c>
      <c r="E1134" s="42">
        <v>13.5625</v>
      </c>
      <c r="F1134" s="64">
        <f t="shared" si="15"/>
        <v>0</v>
      </c>
    </row>
    <row r="1135" spans="1:6" x14ac:dyDescent="0.2">
      <c r="A1135" s="32">
        <f>Leite_UHT_diario!A1438</f>
        <v>42355</v>
      </c>
      <c r="C1135" s="63">
        <v>16.8</v>
      </c>
      <c r="D1135">
        <v>11</v>
      </c>
      <c r="E1135" s="42">
        <v>13.5625</v>
      </c>
      <c r="F1135" s="64">
        <f t="shared" si="15"/>
        <v>0</v>
      </c>
    </row>
    <row r="1136" spans="1:6" x14ac:dyDescent="0.2">
      <c r="A1136" s="32">
        <f>Leite_UHT_diario!A1439</f>
        <v>42356</v>
      </c>
      <c r="C1136" s="63">
        <v>16.8</v>
      </c>
      <c r="D1136">
        <v>11</v>
      </c>
      <c r="E1136" s="42">
        <v>13.5625</v>
      </c>
      <c r="F1136" s="64">
        <f t="shared" si="15"/>
        <v>0</v>
      </c>
    </row>
    <row r="1137" spans="1:6" x14ac:dyDescent="0.2">
      <c r="A1137" s="32">
        <f>Leite_UHT_diario!A1440</f>
        <v>42359</v>
      </c>
      <c r="C1137" s="63">
        <v>16.8</v>
      </c>
      <c r="D1137">
        <v>11</v>
      </c>
      <c r="E1137" s="42">
        <v>13.5625</v>
      </c>
      <c r="F1137" s="64">
        <f t="shared" si="15"/>
        <v>0</v>
      </c>
    </row>
    <row r="1138" spans="1:6" x14ac:dyDescent="0.2">
      <c r="A1138" s="32">
        <f>Leite_UHT_diario!A1441</f>
        <v>42360</v>
      </c>
      <c r="C1138" s="63">
        <v>16.8</v>
      </c>
      <c r="D1138">
        <v>11</v>
      </c>
      <c r="E1138" s="42">
        <v>13.5708</v>
      </c>
      <c r="F1138" s="64">
        <f t="shared" si="15"/>
        <v>6.1198156682018556E-4</v>
      </c>
    </row>
    <row r="1139" spans="1:6" x14ac:dyDescent="0.2">
      <c r="A1139" s="32">
        <f>Leite_UHT_diario!A1442</f>
        <v>42361</v>
      </c>
      <c r="C1139" s="63">
        <v>16.8</v>
      </c>
      <c r="D1139">
        <v>11</v>
      </c>
      <c r="E1139" s="42">
        <v>13.5708</v>
      </c>
      <c r="F1139" s="64">
        <f t="shared" si="15"/>
        <v>0</v>
      </c>
    </row>
    <row r="1140" spans="1:6" x14ac:dyDescent="0.2">
      <c r="A1140" s="32">
        <f>Leite_UHT_diario!A1443</f>
        <v>42366</v>
      </c>
      <c r="C1140" s="63">
        <v>16.8</v>
      </c>
      <c r="D1140">
        <v>11.2</v>
      </c>
      <c r="E1140" s="42">
        <v>13.675800000000001</v>
      </c>
      <c r="F1140" s="64">
        <f t="shared" si="15"/>
        <v>7.7372004598108557E-3</v>
      </c>
    </row>
    <row r="1141" spans="1:6" x14ac:dyDescent="0.2">
      <c r="A1141" s="32">
        <f>Leite_UHT_diario!A1444</f>
        <v>42367</v>
      </c>
      <c r="C1141" s="63">
        <v>16.920000000000002</v>
      </c>
      <c r="D1141">
        <v>11.2</v>
      </c>
      <c r="E1141" s="42">
        <v>13.8058</v>
      </c>
      <c r="F1141" s="64">
        <f t="shared" si="15"/>
        <v>9.5058424370053629E-3</v>
      </c>
    </row>
    <row r="1142" spans="1:6" x14ac:dyDescent="0.2">
      <c r="A1142" s="32">
        <f>Leite_UHT_diario!A1445</f>
        <v>42368</v>
      </c>
      <c r="C1142" s="63">
        <v>17.899999999999999</v>
      </c>
      <c r="D1142">
        <v>11.2</v>
      </c>
      <c r="E1142" s="42">
        <v>13.933299999999999</v>
      </c>
      <c r="F1142" s="64">
        <f t="shared" si="15"/>
        <v>9.2352489533384929E-3</v>
      </c>
    </row>
    <row r="1143" spans="1:6" x14ac:dyDescent="0.2">
      <c r="A1143" s="32">
        <f>Leite_UHT_diario!A1446</f>
        <v>42373</v>
      </c>
      <c r="C1143" s="63">
        <v>17.899999999999999</v>
      </c>
      <c r="D1143">
        <v>11.2</v>
      </c>
      <c r="E1143" s="42">
        <v>13.933299999999999</v>
      </c>
      <c r="F1143" s="64">
        <f t="shared" si="15"/>
        <v>0</v>
      </c>
    </row>
    <row r="1144" spans="1:6" x14ac:dyDescent="0.2">
      <c r="A1144" s="32">
        <f>Leite_UHT_diario!A1447</f>
        <v>42374</v>
      </c>
      <c r="C1144" s="63">
        <v>17.899999999999999</v>
      </c>
      <c r="D1144">
        <v>11.2</v>
      </c>
      <c r="E1144" s="42">
        <v>13.933299999999999</v>
      </c>
      <c r="F1144" s="64">
        <f t="shared" si="15"/>
        <v>0</v>
      </c>
    </row>
    <row r="1145" spans="1:6" x14ac:dyDescent="0.2">
      <c r="A1145" s="32">
        <f>Leite_UHT_diario!A1448</f>
        <v>42375</v>
      </c>
      <c r="C1145" s="63">
        <v>17.899999999999999</v>
      </c>
      <c r="D1145">
        <v>11.2</v>
      </c>
      <c r="E1145" s="42">
        <v>13.925000000000001</v>
      </c>
      <c r="F1145" s="64">
        <f t="shared" si="15"/>
        <v>-5.9569520501234763E-4</v>
      </c>
    </row>
    <row r="1146" spans="1:6" x14ac:dyDescent="0.2">
      <c r="A1146" s="32">
        <f>Leite_UHT_diario!A1449</f>
        <v>42376</v>
      </c>
      <c r="C1146" s="63">
        <v>17.899999999999999</v>
      </c>
      <c r="D1146">
        <v>11.2</v>
      </c>
      <c r="E1146" s="42">
        <v>13.925000000000001</v>
      </c>
      <c r="F1146" s="64">
        <f t="shared" si="15"/>
        <v>0</v>
      </c>
    </row>
    <row r="1147" spans="1:6" x14ac:dyDescent="0.2">
      <c r="A1147" s="32">
        <f>Leite_UHT_diario!A1450</f>
        <v>42377</v>
      </c>
      <c r="C1147" s="63">
        <v>17.899999999999999</v>
      </c>
      <c r="D1147">
        <v>11.2</v>
      </c>
      <c r="E1147" s="42">
        <v>13.925000000000001</v>
      </c>
      <c r="F1147" s="64">
        <f t="shared" si="15"/>
        <v>0</v>
      </c>
    </row>
    <row r="1148" spans="1:6" x14ac:dyDescent="0.2">
      <c r="A1148" s="32">
        <f>Leite_UHT_diario!A1451</f>
        <v>42380</v>
      </c>
      <c r="C1148" s="63">
        <v>17.899999999999999</v>
      </c>
      <c r="D1148">
        <v>11.2</v>
      </c>
      <c r="E1148" s="42">
        <v>13.925000000000001</v>
      </c>
      <c r="F1148" s="64">
        <f t="shared" si="15"/>
        <v>0</v>
      </c>
    </row>
    <row r="1149" spans="1:6" x14ac:dyDescent="0.2">
      <c r="A1149" s="32">
        <f>Leite_UHT_diario!A1452</f>
        <v>42381</v>
      </c>
      <c r="C1149" s="63">
        <v>17.899999999999999</v>
      </c>
      <c r="D1149">
        <v>11.2</v>
      </c>
      <c r="E1149" s="42">
        <v>13.941700000000001</v>
      </c>
      <c r="F1149" s="64">
        <f t="shared" si="15"/>
        <v>1.199281867145352E-3</v>
      </c>
    </row>
    <row r="1150" spans="1:6" x14ac:dyDescent="0.2">
      <c r="A1150" s="32">
        <f>Leite_UHT_diario!A1453</f>
        <v>42382</v>
      </c>
      <c r="C1150" s="63">
        <v>17.899999999999999</v>
      </c>
      <c r="D1150">
        <v>12.9</v>
      </c>
      <c r="E1150" s="42">
        <v>13.941700000000001</v>
      </c>
      <c r="F1150" s="64">
        <f t="shared" si="15"/>
        <v>0</v>
      </c>
    </row>
    <row r="1151" spans="1:6" x14ac:dyDescent="0.2">
      <c r="A1151" s="32">
        <v>42383</v>
      </c>
      <c r="C1151" s="63">
        <v>17.899999999999999</v>
      </c>
      <c r="D1151">
        <v>11.2</v>
      </c>
      <c r="E1151" s="42">
        <v>13.941700000000001</v>
      </c>
      <c r="F1151" s="64">
        <f t="shared" si="15"/>
        <v>0</v>
      </c>
    </row>
    <row r="1152" spans="1:6" x14ac:dyDescent="0.2">
      <c r="A1152" s="32">
        <v>42384</v>
      </c>
      <c r="C1152" s="63">
        <v>17.899999999999999</v>
      </c>
      <c r="D1152">
        <v>11.2</v>
      </c>
      <c r="E1152" s="42">
        <v>13.941700000000001</v>
      </c>
      <c r="F1152" s="64">
        <f t="shared" ref="F1152:F1193" si="16">E1152/E1151-1</f>
        <v>0</v>
      </c>
    </row>
    <row r="1153" spans="1:6" x14ac:dyDescent="0.2">
      <c r="A1153" s="32">
        <v>42387</v>
      </c>
      <c r="C1153" s="63">
        <v>17.899999999999999</v>
      </c>
      <c r="D1153">
        <v>11.2</v>
      </c>
      <c r="E1153" s="42">
        <v>14.0063</v>
      </c>
      <c r="F1153" s="64">
        <f t="shared" si="16"/>
        <v>4.6335812705766699E-3</v>
      </c>
    </row>
    <row r="1154" spans="1:6" x14ac:dyDescent="0.2">
      <c r="A1154" s="32">
        <v>42388</v>
      </c>
      <c r="C1154" s="63">
        <v>17.899999999999999</v>
      </c>
      <c r="D1154">
        <v>11.2</v>
      </c>
      <c r="E1154" s="42">
        <v>14.0563</v>
      </c>
      <c r="F1154" s="64">
        <f t="shared" si="16"/>
        <v>3.5698221514604001E-3</v>
      </c>
    </row>
    <row r="1155" spans="1:6" x14ac:dyDescent="0.2">
      <c r="A1155" s="32">
        <v>42389</v>
      </c>
      <c r="C1155" s="63">
        <v>17.899999999999999</v>
      </c>
      <c r="D1155">
        <v>11.5</v>
      </c>
      <c r="E1155" s="42">
        <v>14.097899999999999</v>
      </c>
      <c r="F1155" s="64">
        <f t="shared" si="16"/>
        <v>2.9595270448126154E-3</v>
      </c>
    </row>
    <row r="1156" spans="1:6" x14ac:dyDescent="0.2">
      <c r="A1156" s="32">
        <v>42390</v>
      </c>
      <c r="C1156" s="63">
        <v>17.899999999999999</v>
      </c>
      <c r="D1156">
        <v>11.5</v>
      </c>
      <c r="E1156" s="42">
        <v>14.1396</v>
      </c>
      <c r="F1156" s="64">
        <f t="shared" si="16"/>
        <v>2.9578873449238596E-3</v>
      </c>
    </row>
    <row r="1157" spans="1:6" x14ac:dyDescent="0.2">
      <c r="A1157" s="32">
        <v>42391</v>
      </c>
      <c r="C1157" s="63">
        <v>17.899999999999999</v>
      </c>
      <c r="D1157">
        <v>11.5</v>
      </c>
      <c r="E1157" s="42">
        <v>14.1813</v>
      </c>
      <c r="F1157" s="64">
        <f t="shared" si="16"/>
        <v>2.9491640499024196E-3</v>
      </c>
    </row>
    <row r="1158" spans="1:6" x14ac:dyDescent="0.2">
      <c r="A1158" s="32">
        <v>42394</v>
      </c>
      <c r="C1158" s="63">
        <v>17.899999999999999</v>
      </c>
      <c r="D1158">
        <v>11.5</v>
      </c>
      <c r="E1158" s="42">
        <v>14.1813</v>
      </c>
      <c r="F1158" s="64">
        <f t="shared" si="16"/>
        <v>0</v>
      </c>
    </row>
    <row r="1159" spans="1:6" x14ac:dyDescent="0.2">
      <c r="A1159" s="32">
        <v>42395</v>
      </c>
      <c r="C1159" s="63">
        <v>17.899999999999999</v>
      </c>
      <c r="D1159">
        <v>11.5</v>
      </c>
      <c r="E1159" s="42">
        <v>14.1813</v>
      </c>
      <c r="F1159" s="64">
        <f t="shared" si="16"/>
        <v>0</v>
      </c>
    </row>
    <row r="1160" spans="1:6" x14ac:dyDescent="0.2">
      <c r="A1160" s="32">
        <v>42396</v>
      </c>
      <c r="C1160" s="63">
        <v>17.899999999999999</v>
      </c>
      <c r="D1160">
        <v>11.5</v>
      </c>
      <c r="E1160" s="42">
        <v>14.206300000000001</v>
      </c>
      <c r="F1160" s="64">
        <f t="shared" si="16"/>
        <v>1.7628849259236912E-3</v>
      </c>
    </row>
    <row r="1161" spans="1:6" x14ac:dyDescent="0.2">
      <c r="A1161" s="32">
        <v>42397</v>
      </c>
      <c r="C1161" s="63">
        <v>17.899999999999999</v>
      </c>
      <c r="D1161">
        <v>11.5</v>
      </c>
      <c r="E1161" s="42">
        <v>14.262499999999999</v>
      </c>
      <c r="F1161" s="64">
        <f t="shared" si="16"/>
        <v>3.9559913559477078E-3</v>
      </c>
    </row>
    <row r="1162" spans="1:6" x14ac:dyDescent="0.2">
      <c r="A1162" s="32">
        <v>42398</v>
      </c>
      <c r="C1162" s="63">
        <v>17.8</v>
      </c>
      <c r="D1162">
        <v>11.5</v>
      </c>
      <c r="E1162" s="42">
        <v>14.2692</v>
      </c>
      <c r="F1162" s="64">
        <f t="shared" si="16"/>
        <v>4.697633654688893E-4</v>
      </c>
    </row>
    <row r="1163" spans="1:6" x14ac:dyDescent="0.2">
      <c r="A1163" s="32">
        <v>42401</v>
      </c>
      <c r="C1163" s="63">
        <v>17.8</v>
      </c>
      <c r="D1163">
        <v>11.7</v>
      </c>
      <c r="E1163" s="42">
        <v>14.2385</v>
      </c>
      <c r="F1163" s="64">
        <f t="shared" si="16"/>
        <v>-2.1514871191096185E-3</v>
      </c>
    </row>
    <row r="1164" spans="1:6" x14ac:dyDescent="0.2">
      <c r="A1164" s="32">
        <v>42402</v>
      </c>
      <c r="C1164" s="63">
        <v>18.8</v>
      </c>
      <c r="D1164">
        <v>11.7</v>
      </c>
      <c r="E1164" s="42">
        <v>14.276899999999999</v>
      </c>
      <c r="F1164" s="64">
        <f t="shared" si="16"/>
        <v>2.6969132984513422E-3</v>
      </c>
    </row>
    <row r="1165" spans="1:6" x14ac:dyDescent="0.2">
      <c r="A1165" s="32">
        <v>42403</v>
      </c>
      <c r="C1165" s="63">
        <v>18.8</v>
      </c>
      <c r="D1165" s="63">
        <v>12</v>
      </c>
      <c r="E1165" s="42">
        <v>14.376899999999999</v>
      </c>
      <c r="F1165" s="64">
        <f t="shared" si="16"/>
        <v>7.0043216664681385E-3</v>
      </c>
    </row>
    <row r="1166" spans="1:6" x14ac:dyDescent="0.2">
      <c r="A1166" s="32">
        <v>42404</v>
      </c>
      <c r="C1166" s="63">
        <v>18.8</v>
      </c>
      <c r="D1166" s="63">
        <v>12</v>
      </c>
      <c r="E1166" s="42">
        <v>14.376899999999999</v>
      </c>
      <c r="F1166" s="64">
        <f t="shared" si="16"/>
        <v>0</v>
      </c>
    </row>
    <row r="1167" spans="1:6" x14ac:dyDescent="0.2">
      <c r="A1167" s="32">
        <v>42405</v>
      </c>
      <c r="C1167" s="63">
        <v>18.8</v>
      </c>
      <c r="D1167" s="63">
        <v>12</v>
      </c>
      <c r="E1167" s="42">
        <v>14.3</v>
      </c>
      <c r="F1167" s="64">
        <f t="shared" si="16"/>
        <v>-5.3488582378675709E-3</v>
      </c>
    </row>
    <row r="1168" spans="1:6" x14ac:dyDescent="0.2">
      <c r="A1168" s="32">
        <v>42410</v>
      </c>
      <c r="C1168" s="63">
        <v>18.8</v>
      </c>
      <c r="D1168" s="63">
        <v>12</v>
      </c>
      <c r="E1168" s="42">
        <v>14.446199999999999</v>
      </c>
      <c r="F1168" s="64">
        <f t="shared" si="16"/>
        <v>1.0223776223776015E-2</v>
      </c>
    </row>
    <row r="1169" spans="1:6" x14ac:dyDescent="0.2">
      <c r="A1169" s="32">
        <v>42411</v>
      </c>
      <c r="C1169" s="63">
        <v>19</v>
      </c>
      <c r="D1169" s="63">
        <v>12</v>
      </c>
      <c r="E1169" s="42">
        <v>14.476900000000001</v>
      </c>
      <c r="F1169" s="64">
        <f t="shared" si="16"/>
        <v>2.1251263307999757E-3</v>
      </c>
    </row>
    <row r="1170" spans="1:6" x14ac:dyDescent="0.2">
      <c r="A1170" s="32">
        <v>42412</v>
      </c>
      <c r="C1170" s="63">
        <v>19</v>
      </c>
      <c r="D1170" s="63">
        <v>12</v>
      </c>
      <c r="E1170" s="42">
        <v>14.476900000000001</v>
      </c>
      <c r="F1170" s="64">
        <f t="shared" si="16"/>
        <v>0</v>
      </c>
    </row>
    <row r="1171" spans="1:6" x14ac:dyDescent="0.2">
      <c r="A1171" s="32">
        <v>42415</v>
      </c>
      <c r="C1171" s="63">
        <v>19</v>
      </c>
      <c r="D1171" s="63">
        <v>12</v>
      </c>
      <c r="E1171" s="42">
        <v>14.5154</v>
      </c>
      <c r="F1171" s="64">
        <f t="shared" si="16"/>
        <v>2.6594091276446186E-3</v>
      </c>
    </row>
    <row r="1172" spans="1:6" x14ac:dyDescent="0.2">
      <c r="A1172" s="32">
        <v>42416</v>
      </c>
      <c r="C1172" s="63">
        <v>19</v>
      </c>
      <c r="D1172" s="63">
        <v>12</v>
      </c>
      <c r="E1172" s="42">
        <v>14.726900000000001</v>
      </c>
      <c r="F1172" s="64">
        <f t="shared" si="16"/>
        <v>1.4570731774529166E-2</v>
      </c>
    </row>
    <row r="1173" spans="1:6" x14ac:dyDescent="0.2">
      <c r="A1173" s="32">
        <v>42417</v>
      </c>
      <c r="C1173" s="63">
        <v>19</v>
      </c>
      <c r="D1173" s="63">
        <v>12</v>
      </c>
      <c r="E1173" s="42">
        <v>14.7577</v>
      </c>
      <c r="F1173" s="64">
        <f t="shared" si="16"/>
        <v>2.0914109554623916E-3</v>
      </c>
    </row>
    <row r="1174" spans="1:6" x14ac:dyDescent="0.2">
      <c r="A1174" s="32">
        <v>42418</v>
      </c>
      <c r="C1174" s="63">
        <v>19</v>
      </c>
      <c r="D1174" s="63">
        <v>12.5</v>
      </c>
      <c r="E1174" s="42">
        <v>14.7654</v>
      </c>
      <c r="F1174" s="64">
        <f t="shared" si="16"/>
        <v>5.2176152110416929E-4</v>
      </c>
    </row>
    <row r="1175" spans="1:6" x14ac:dyDescent="0.2">
      <c r="A1175" s="32">
        <v>42419</v>
      </c>
      <c r="C1175" s="63">
        <v>19</v>
      </c>
      <c r="D1175" s="63">
        <v>12.5</v>
      </c>
      <c r="E1175" s="42">
        <v>14.803800000000001</v>
      </c>
      <c r="F1175" s="64">
        <f t="shared" si="16"/>
        <v>2.6006745499613793E-3</v>
      </c>
    </row>
    <row r="1176" spans="1:6" x14ac:dyDescent="0.2">
      <c r="A1176" s="32">
        <v>42422</v>
      </c>
      <c r="C1176" s="63">
        <v>19</v>
      </c>
      <c r="D1176" s="63">
        <v>12.5</v>
      </c>
      <c r="E1176" s="42">
        <v>14.796200000000001</v>
      </c>
      <c r="F1176" s="64">
        <f t="shared" si="16"/>
        <v>-5.133816992933804E-4</v>
      </c>
    </row>
    <row r="1177" spans="1:6" x14ac:dyDescent="0.2">
      <c r="A1177" s="32">
        <v>42423</v>
      </c>
      <c r="C1177" s="63">
        <v>19</v>
      </c>
      <c r="D1177" s="63">
        <v>12.5</v>
      </c>
      <c r="E1177" s="42">
        <v>14.796200000000001</v>
      </c>
      <c r="F1177" s="64">
        <f t="shared" si="16"/>
        <v>0</v>
      </c>
    </row>
    <row r="1178" spans="1:6" x14ac:dyDescent="0.2">
      <c r="A1178" s="32">
        <v>42424</v>
      </c>
      <c r="C1178" s="63">
        <v>19</v>
      </c>
      <c r="D1178" s="63">
        <v>12.5</v>
      </c>
      <c r="E1178" s="42">
        <v>14.796200000000001</v>
      </c>
      <c r="F1178" s="64">
        <f t="shared" si="16"/>
        <v>0</v>
      </c>
    </row>
    <row r="1179" spans="1:6" x14ac:dyDescent="0.2">
      <c r="A1179" s="32">
        <v>42425</v>
      </c>
      <c r="C1179" s="63">
        <v>19</v>
      </c>
      <c r="D1179" s="63">
        <v>12.5</v>
      </c>
      <c r="E1179" s="42">
        <v>14.8346</v>
      </c>
      <c r="F1179" s="64">
        <f t="shared" si="16"/>
        <v>2.5952609453778752E-3</v>
      </c>
    </row>
    <row r="1180" spans="1:6" x14ac:dyDescent="0.2">
      <c r="A1180" s="32">
        <v>42426</v>
      </c>
      <c r="C1180" s="63">
        <v>19</v>
      </c>
      <c r="D1180" s="63">
        <v>12.5</v>
      </c>
      <c r="E1180" s="42">
        <v>14.8346</v>
      </c>
      <c r="F1180" s="64">
        <f t="shared" si="16"/>
        <v>0</v>
      </c>
    </row>
    <row r="1181" spans="1:6" x14ac:dyDescent="0.2">
      <c r="A1181" s="32">
        <v>42429</v>
      </c>
      <c r="C1181" s="63">
        <v>19</v>
      </c>
      <c r="D1181" s="63">
        <v>12.5</v>
      </c>
      <c r="E1181" s="42">
        <v>14.8346</v>
      </c>
      <c r="F1181" s="64">
        <f t="shared" si="16"/>
        <v>0</v>
      </c>
    </row>
    <row r="1182" spans="1:6" x14ac:dyDescent="0.2">
      <c r="A1182" s="32">
        <v>42430</v>
      </c>
      <c r="C1182" s="63">
        <v>19</v>
      </c>
      <c r="D1182" s="63">
        <v>12.5</v>
      </c>
      <c r="E1182" s="42">
        <v>14.8154</v>
      </c>
      <c r="F1182" s="64">
        <f t="shared" si="16"/>
        <v>-1.2942715004111705E-3</v>
      </c>
    </row>
    <row r="1183" spans="1:6" x14ac:dyDescent="0.2">
      <c r="A1183" s="32">
        <v>42431</v>
      </c>
      <c r="C1183" s="63">
        <v>19</v>
      </c>
      <c r="D1183" s="63">
        <v>12.5</v>
      </c>
      <c r="E1183" s="42">
        <v>14.8154</v>
      </c>
      <c r="F1183" s="64">
        <f t="shared" si="16"/>
        <v>0</v>
      </c>
    </row>
    <row r="1184" spans="1:6" x14ac:dyDescent="0.2">
      <c r="A1184" s="32">
        <v>42432</v>
      </c>
      <c r="C1184" s="63">
        <v>19</v>
      </c>
      <c r="D1184" s="63">
        <v>12.5</v>
      </c>
      <c r="E1184" s="42">
        <v>14.8154</v>
      </c>
      <c r="F1184" s="64">
        <f t="shared" si="16"/>
        <v>0</v>
      </c>
    </row>
    <row r="1185" spans="1:6" x14ac:dyDescent="0.2">
      <c r="A1185" s="32">
        <v>42433</v>
      </c>
      <c r="C1185" s="63">
        <v>19</v>
      </c>
      <c r="D1185" s="63">
        <v>12.5</v>
      </c>
      <c r="E1185" s="42">
        <v>14.8154</v>
      </c>
      <c r="F1185" s="64">
        <f t="shared" si="16"/>
        <v>0</v>
      </c>
    </row>
    <row r="1186" spans="1:6" x14ac:dyDescent="0.2">
      <c r="A1186" s="32">
        <v>42436</v>
      </c>
      <c r="C1186" s="63">
        <v>19</v>
      </c>
      <c r="D1186" s="63">
        <v>12.5</v>
      </c>
      <c r="E1186" s="42">
        <v>14.8154</v>
      </c>
      <c r="F1186" s="64">
        <f>E1186/E1185-1</f>
        <v>0</v>
      </c>
    </row>
    <row r="1187" spans="1:6" x14ac:dyDescent="0.2">
      <c r="A1187" s="32">
        <v>42437</v>
      </c>
      <c r="C1187" s="63">
        <v>19</v>
      </c>
      <c r="D1187" s="63">
        <v>12.5</v>
      </c>
      <c r="E1187" s="42">
        <v>14.807700000000001</v>
      </c>
      <c r="F1187" s="64">
        <f t="shared" si="16"/>
        <v>-5.1972947068590347E-4</v>
      </c>
    </row>
    <row r="1188" spans="1:6" x14ac:dyDescent="0.2">
      <c r="A1188" s="32">
        <v>42438</v>
      </c>
      <c r="C1188" s="63">
        <v>19</v>
      </c>
      <c r="D1188" s="63">
        <v>12.5</v>
      </c>
      <c r="E1188" s="42">
        <v>14.796200000000001</v>
      </c>
      <c r="F1188" s="64">
        <f t="shared" si="16"/>
        <v>-7.766229731828167E-4</v>
      </c>
    </row>
    <row r="1189" spans="1:6" x14ac:dyDescent="0.2">
      <c r="A1189" s="32">
        <v>42439</v>
      </c>
      <c r="C1189" s="63">
        <v>19</v>
      </c>
      <c r="D1189" s="63">
        <v>12.5</v>
      </c>
      <c r="E1189" s="42">
        <v>14.796200000000001</v>
      </c>
      <c r="F1189" s="64">
        <f t="shared" si="16"/>
        <v>0</v>
      </c>
    </row>
    <row r="1190" spans="1:6" x14ac:dyDescent="0.2">
      <c r="A1190" s="32">
        <v>42440</v>
      </c>
      <c r="C1190" s="63">
        <v>19</v>
      </c>
      <c r="D1190" s="63">
        <v>12.5</v>
      </c>
      <c r="E1190" s="42">
        <v>14.873100000000001</v>
      </c>
      <c r="F1190" s="64">
        <f t="shared" si="16"/>
        <v>5.1972803828010949E-3</v>
      </c>
    </row>
    <row r="1191" spans="1:6" x14ac:dyDescent="0.2">
      <c r="A1191" s="32">
        <v>42443</v>
      </c>
      <c r="C1191" s="63">
        <v>19</v>
      </c>
      <c r="D1191" s="63">
        <v>12.5</v>
      </c>
      <c r="E1191" s="42">
        <v>14.873100000000001</v>
      </c>
      <c r="F1191" s="64">
        <f t="shared" si="16"/>
        <v>0</v>
      </c>
    </row>
    <row r="1192" spans="1:6" x14ac:dyDescent="0.2">
      <c r="A1192" s="32">
        <v>42444</v>
      </c>
      <c r="C1192" s="63">
        <v>19</v>
      </c>
      <c r="D1192" s="63">
        <v>12.8</v>
      </c>
      <c r="E1192" s="42">
        <v>14.9346</v>
      </c>
      <c r="F1192" s="64">
        <f t="shared" si="16"/>
        <v>4.134981947273797E-3</v>
      </c>
    </row>
    <row r="1193" spans="1:6" x14ac:dyDescent="0.2">
      <c r="A1193" s="32">
        <v>42445</v>
      </c>
      <c r="C1193" s="63">
        <v>19</v>
      </c>
      <c r="D1193" s="63">
        <v>12.8</v>
      </c>
      <c r="E1193" s="42">
        <v>14.976900000000001</v>
      </c>
      <c r="F1193" s="64">
        <f t="shared" si="16"/>
        <v>2.8323490418225017E-3</v>
      </c>
    </row>
    <row r="1194" spans="1:6" x14ac:dyDescent="0.2">
      <c r="A1194" s="32">
        <v>42446</v>
      </c>
      <c r="C1194" s="63">
        <v>19</v>
      </c>
      <c r="D1194" s="63">
        <v>12.8</v>
      </c>
      <c r="E1194" s="42">
        <v>14.976900000000001</v>
      </c>
      <c r="F1194" s="64">
        <f t="shared" ref="F1194:F1202" si="17">E1194/E1193-1</f>
        <v>0</v>
      </c>
    </row>
    <row r="1195" spans="1:6" x14ac:dyDescent="0.2">
      <c r="A1195" s="32">
        <v>42447</v>
      </c>
      <c r="C1195" s="63">
        <v>19</v>
      </c>
      <c r="D1195" s="63">
        <v>12.8</v>
      </c>
      <c r="E1195" s="42">
        <v>14.965400000000001</v>
      </c>
      <c r="F1195" s="64">
        <f t="shared" si="17"/>
        <v>-7.6784915436434176E-4</v>
      </c>
    </row>
    <row r="1196" spans="1:6" x14ac:dyDescent="0.2">
      <c r="A1196" s="32">
        <v>42450</v>
      </c>
      <c r="C1196" s="63">
        <v>19</v>
      </c>
      <c r="D1196" s="63">
        <v>12.8</v>
      </c>
      <c r="E1196" s="42">
        <v>14.965400000000001</v>
      </c>
      <c r="F1196" s="64">
        <f t="shared" si="17"/>
        <v>0</v>
      </c>
    </row>
    <row r="1197" spans="1:6" x14ac:dyDescent="0.2">
      <c r="A1197" s="32">
        <v>42451</v>
      </c>
      <c r="C1197" s="63">
        <v>18.5</v>
      </c>
      <c r="D1197" s="63">
        <v>12.8</v>
      </c>
      <c r="E1197" s="42">
        <v>14.9269</v>
      </c>
      <c r="F1197" s="64">
        <f t="shared" si="17"/>
        <v>-2.5726007991768718E-3</v>
      </c>
    </row>
    <row r="1198" spans="1:6" x14ac:dyDescent="0.2">
      <c r="A1198" s="32">
        <v>42452</v>
      </c>
      <c r="C1198" s="63">
        <v>18.5</v>
      </c>
      <c r="D1198" s="63">
        <v>12.8</v>
      </c>
      <c r="E1198" s="42">
        <v>14.9269</v>
      </c>
      <c r="F1198" s="64">
        <f t="shared" si="17"/>
        <v>0</v>
      </c>
    </row>
    <row r="1199" spans="1:6" x14ac:dyDescent="0.2">
      <c r="A1199" s="32">
        <v>42453</v>
      </c>
      <c r="C1199" s="63">
        <v>18.5</v>
      </c>
      <c r="D1199" s="63">
        <v>12.8</v>
      </c>
      <c r="E1199" s="42">
        <v>14.9269</v>
      </c>
      <c r="F1199" s="64">
        <f t="shared" si="17"/>
        <v>0</v>
      </c>
    </row>
    <row r="1200" spans="1:6" x14ac:dyDescent="0.2">
      <c r="A1200" s="32">
        <v>42457</v>
      </c>
      <c r="C1200" s="63">
        <v>18.5</v>
      </c>
      <c r="D1200" s="63">
        <v>12.8</v>
      </c>
      <c r="E1200" s="42">
        <v>14.9269</v>
      </c>
      <c r="F1200" s="64">
        <f t="shared" si="17"/>
        <v>0</v>
      </c>
    </row>
    <row r="1201" spans="1:6" x14ac:dyDescent="0.2">
      <c r="A1201" s="32">
        <v>42458</v>
      </c>
      <c r="C1201" s="63">
        <v>18.5</v>
      </c>
      <c r="D1201" s="63">
        <v>12.8</v>
      </c>
      <c r="E1201" s="42">
        <v>14.936500000000001</v>
      </c>
      <c r="F1201" s="64">
        <f t="shared" si="17"/>
        <v>6.4313420737072136E-4</v>
      </c>
    </row>
    <row r="1202" spans="1:6" x14ac:dyDescent="0.2">
      <c r="A1202" s="32">
        <v>42459</v>
      </c>
      <c r="C1202" s="63">
        <v>19</v>
      </c>
      <c r="D1202" s="63">
        <v>12.8</v>
      </c>
      <c r="E1202" s="42">
        <v>15.090400000000001</v>
      </c>
      <c r="F1202" s="64">
        <f t="shared" si="17"/>
        <v>1.0303618652294677E-2</v>
      </c>
    </row>
    <row r="1203" spans="1:6" x14ac:dyDescent="0.2">
      <c r="A1203" s="32">
        <v>42460</v>
      </c>
      <c r="C1203" s="63">
        <v>19</v>
      </c>
      <c r="D1203" s="63">
        <v>12.8</v>
      </c>
      <c r="E1203" s="42">
        <v>15.1212</v>
      </c>
      <c r="F1203" s="64">
        <f t="shared" ref="F1203:F1210" si="18">E1203/E1202-1</f>
        <v>2.0410327095370384E-3</v>
      </c>
    </row>
    <row r="1204" spans="1:6" x14ac:dyDescent="0.2">
      <c r="A1204" s="32">
        <v>42461</v>
      </c>
      <c r="C1204" s="63">
        <v>19</v>
      </c>
      <c r="D1204" s="63">
        <v>12.8</v>
      </c>
      <c r="E1204" s="42">
        <v>15.1212</v>
      </c>
      <c r="F1204" s="64">
        <f t="shared" si="18"/>
        <v>0</v>
      </c>
    </row>
    <row r="1205" spans="1:6" x14ac:dyDescent="0.2">
      <c r="A1205" s="32">
        <v>42464</v>
      </c>
      <c r="C1205" s="63">
        <v>19</v>
      </c>
      <c r="D1205" s="63">
        <v>12.8</v>
      </c>
      <c r="E1205" s="42">
        <v>15.1212</v>
      </c>
      <c r="F1205" s="64">
        <f t="shared" si="18"/>
        <v>0</v>
      </c>
    </row>
    <row r="1206" spans="1:6" x14ac:dyDescent="0.2">
      <c r="A1206" s="32">
        <v>42465</v>
      </c>
      <c r="C1206" s="63">
        <v>19</v>
      </c>
      <c r="D1206" s="63">
        <v>12.8</v>
      </c>
      <c r="E1206" s="42">
        <v>15.1404</v>
      </c>
      <c r="F1206" s="64">
        <f t="shared" si="18"/>
        <v>1.2697404967858539E-3</v>
      </c>
    </row>
    <row r="1207" spans="1:6" x14ac:dyDescent="0.2">
      <c r="A1207" s="32">
        <v>42466</v>
      </c>
      <c r="C1207" s="63">
        <v>19</v>
      </c>
      <c r="D1207" s="63">
        <v>12.8</v>
      </c>
      <c r="E1207" s="42">
        <v>15.17</v>
      </c>
      <c r="F1207" s="64">
        <f t="shared" si="18"/>
        <v>1.9550342130987275E-3</v>
      </c>
    </row>
    <row r="1208" spans="1:6" x14ac:dyDescent="0.2">
      <c r="A1208" s="32">
        <v>42467</v>
      </c>
      <c r="C1208" s="63">
        <v>19</v>
      </c>
      <c r="D1208" s="63">
        <v>12.8</v>
      </c>
      <c r="E1208" s="42">
        <v>15.285399999999999</v>
      </c>
      <c r="F1208" s="64">
        <f t="shared" si="18"/>
        <v>7.6071193144362503E-3</v>
      </c>
    </row>
    <row r="1209" spans="1:6" x14ac:dyDescent="0.2">
      <c r="A1209" s="32">
        <v>42468</v>
      </c>
      <c r="C1209" s="63">
        <v>19</v>
      </c>
      <c r="D1209" s="63">
        <v>12.8</v>
      </c>
      <c r="E1209" s="42">
        <v>15.285399999999999</v>
      </c>
      <c r="F1209" s="64">
        <f t="shared" si="18"/>
        <v>0</v>
      </c>
    </row>
    <row r="1210" spans="1:6" x14ac:dyDescent="0.2">
      <c r="A1210" s="32">
        <v>42471</v>
      </c>
      <c r="C1210" s="63">
        <v>19</v>
      </c>
      <c r="D1210" s="63">
        <v>12.8</v>
      </c>
      <c r="E1210" s="42">
        <v>15.285399999999999</v>
      </c>
      <c r="F1210" s="64">
        <f t="shared" si="18"/>
        <v>0</v>
      </c>
    </row>
    <row r="1211" spans="1:6" x14ac:dyDescent="0.2">
      <c r="A1211" s="32">
        <v>42472</v>
      </c>
      <c r="C1211" s="63">
        <v>19</v>
      </c>
      <c r="D1211" s="63">
        <v>12.8</v>
      </c>
      <c r="E1211" s="42">
        <v>15.285399999999999</v>
      </c>
      <c r="F1211" s="64">
        <f t="shared" ref="F1211:F1218" si="19">E1211/E1210-1</f>
        <v>0</v>
      </c>
    </row>
    <row r="1212" spans="1:6" x14ac:dyDescent="0.2">
      <c r="A1212" s="32">
        <v>42473</v>
      </c>
      <c r="C1212" s="63">
        <v>19</v>
      </c>
      <c r="D1212" s="63">
        <v>12.8</v>
      </c>
      <c r="E1212" s="42">
        <v>15.285399999999999</v>
      </c>
      <c r="F1212" s="64">
        <f t="shared" si="19"/>
        <v>0</v>
      </c>
    </row>
    <row r="1213" spans="1:6" x14ac:dyDescent="0.2">
      <c r="A1213" s="32">
        <v>42474</v>
      </c>
      <c r="C1213" s="63">
        <v>19</v>
      </c>
      <c r="D1213" s="63">
        <v>12.8</v>
      </c>
      <c r="E1213" s="42">
        <v>15.4008</v>
      </c>
      <c r="F1213" s="64">
        <f t="shared" si="19"/>
        <v>7.5496879375089865E-3</v>
      </c>
    </row>
    <row r="1214" spans="1:6" x14ac:dyDescent="0.2">
      <c r="A1214" s="32">
        <v>42475</v>
      </c>
      <c r="C1214" s="63">
        <v>19</v>
      </c>
      <c r="D1214" s="63">
        <v>12.8</v>
      </c>
      <c r="E1214" s="42">
        <v>15.4008</v>
      </c>
      <c r="F1214" s="64">
        <f t="shared" si="19"/>
        <v>0</v>
      </c>
    </row>
    <row r="1215" spans="1:6" x14ac:dyDescent="0.2">
      <c r="A1215" s="32">
        <v>42478</v>
      </c>
      <c r="C1215" s="63">
        <v>19</v>
      </c>
      <c r="D1215" s="63">
        <v>12.8</v>
      </c>
      <c r="E1215" s="42">
        <v>15.4008</v>
      </c>
      <c r="F1215" s="64">
        <f t="shared" si="19"/>
        <v>0</v>
      </c>
    </row>
    <row r="1216" spans="1:6" x14ac:dyDescent="0.2">
      <c r="A1216" s="32">
        <v>42479</v>
      </c>
      <c r="C1216" s="63">
        <v>19</v>
      </c>
      <c r="D1216" s="63">
        <v>12.8</v>
      </c>
      <c r="E1216" s="42">
        <v>15.405799999999999</v>
      </c>
      <c r="F1216" s="64">
        <f t="shared" si="19"/>
        <v>3.246584593008528E-4</v>
      </c>
    </row>
    <row r="1217" spans="1:6" x14ac:dyDescent="0.2">
      <c r="A1217" s="32">
        <v>42480</v>
      </c>
      <c r="C1217" s="63">
        <v>19</v>
      </c>
      <c r="D1217" s="63">
        <v>13</v>
      </c>
      <c r="E1217" s="42">
        <v>15.436500000000001</v>
      </c>
      <c r="F1217" s="64">
        <f t="shared" si="19"/>
        <v>1.9927559750225754E-3</v>
      </c>
    </row>
    <row r="1218" spans="1:6" x14ac:dyDescent="0.2">
      <c r="A1218" s="32">
        <v>42482</v>
      </c>
      <c r="C1218" s="63">
        <v>19</v>
      </c>
      <c r="D1218" s="63">
        <v>13</v>
      </c>
      <c r="E1218" s="42">
        <v>15.505800000000001</v>
      </c>
      <c r="F1218" s="64">
        <f t="shared" si="19"/>
        <v>4.4893596346322617E-3</v>
      </c>
    </row>
    <row r="1219" spans="1:6" x14ac:dyDescent="0.2">
      <c r="A1219" s="32">
        <v>42485</v>
      </c>
      <c r="C1219" s="63">
        <v>19</v>
      </c>
      <c r="D1219" s="63">
        <v>13</v>
      </c>
      <c r="E1219" s="42">
        <v>15.505800000000001</v>
      </c>
      <c r="F1219" s="64">
        <f t="shared" ref="F1219:F1227" si="20">E1219/E1218-1</f>
        <v>0</v>
      </c>
    </row>
    <row r="1220" spans="1:6" x14ac:dyDescent="0.2">
      <c r="A1220" s="32">
        <v>42486</v>
      </c>
      <c r="C1220" s="63">
        <v>19</v>
      </c>
      <c r="D1220" s="63">
        <v>13</v>
      </c>
      <c r="E1220" s="42">
        <v>15.476800000000001</v>
      </c>
      <c r="F1220" s="64">
        <f t="shared" si="20"/>
        <v>-1.8702678997536415E-3</v>
      </c>
    </row>
    <row r="1221" spans="1:6" x14ac:dyDescent="0.2">
      <c r="A1221" s="32">
        <v>42487</v>
      </c>
      <c r="C1221" s="63">
        <v>19</v>
      </c>
      <c r="D1221" s="63">
        <v>13.2</v>
      </c>
      <c r="E1221" s="42">
        <v>15.553800000000001</v>
      </c>
      <c r="F1221" s="64">
        <f t="shared" si="20"/>
        <v>4.9751886694924252E-3</v>
      </c>
    </row>
    <row r="1222" spans="1:6" x14ac:dyDescent="0.2">
      <c r="A1222" s="32">
        <v>42488</v>
      </c>
      <c r="C1222" s="63">
        <v>19</v>
      </c>
      <c r="D1222" s="63">
        <v>13.2</v>
      </c>
      <c r="E1222" s="42">
        <v>15.553800000000001</v>
      </c>
      <c r="F1222" s="64">
        <f t="shared" si="20"/>
        <v>0</v>
      </c>
    </row>
    <row r="1223" spans="1:6" x14ac:dyDescent="0.2">
      <c r="A1223" s="32">
        <v>42489</v>
      </c>
      <c r="C1223" s="63">
        <v>19</v>
      </c>
      <c r="D1223" s="63">
        <v>13.2</v>
      </c>
      <c r="E1223" s="42">
        <v>15.553800000000001</v>
      </c>
      <c r="F1223" s="64">
        <f t="shared" si="20"/>
        <v>0</v>
      </c>
    </row>
    <row r="1224" spans="1:6" x14ac:dyDescent="0.2">
      <c r="A1224" s="32">
        <f>Leite_UHT_diario!A1527</f>
        <v>42492</v>
      </c>
      <c r="C1224" s="63">
        <v>19</v>
      </c>
      <c r="D1224" s="63">
        <v>13.2</v>
      </c>
      <c r="E1224" s="42">
        <v>15.553800000000001</v>
      </c>
      <c r="F1224" s="64">
        <f t="shared" si="20"/>
        <v>0</v>
      </c>
    </row>
    <row r="1225" spans="1:6" x14ac:dyDescent="0.2">
      <c r="A1225" s="32">
        <f>Leite_UHT_diario!A1528</f>
        <v>42493</v>
      </c>
      <c r="C1225" s="63">
        <v>19</v>
      </c>
      <c r="D1225" s="63">
        <v>13.2</v>
      </c>
      <c r="E1225" s="42">
        <v>15.642300000000001</v>
      </c>
      <c r="F1225" s="64">
        <f t="shared" si="20"/>
        <v>5.6899278632873695E-3</v>
      </c>
    </row>
    <row r="1226" spans="1:6" x14ac:dyDescent="0.2">
      <c r="A1226" s="32">
        <f>Leite_UHT_diario!A1529</f>
        <v>42494</v>
      </c>
      <c r="C1226" s="63">
        <v>19</v>
      </c>
      <c r="D1226" s="63">
        <v>13.8</v>
      </c>
      <c r="E1226" s="42">
        <v>15.696199999999999</v>
      </c>
      <c r="F1226" s="64">
        <f t="shared" si="20"/>
        <v>3.4457848270394997E-3</v>
      </c>
    </row>
    <row r="1227" spans="1:6" x14ac:dyDescent="0.2">
      <c r="A1227" s="32">
        <f>Leite_UHT_diario!A1530</f>
        <v>42495</v>
      </c>
      <c r="C1227" s="63">
        <v>19</v>
      </c>
      <c r="D1227" s="63">
        <v>13.8</v>
      </c>
      <c r="E1227" s="42">
        <v>15.696199999999999</v>
      </c>
      <c r="F1227" s="64">
        <f t="shared" si="20"/>
        <v>0</v>
      </c>
    </row>
    <row r="1228" spans="1:6" x14ac:dyDescent="0.2">
      <c r="A1228" s="32">
        <f>Leite_UHT_diario!A1531</f>
        <v>42496</v>
      </c>
      <c r="C1228" s="63">
        <v>19</v>
      </c>
      <c r="D1228" s="63">
        <v>13.8</v>
      </c>
      <c r="E1228" s="42">
        <v>16.696200000000001</v>
      </c>
      <c r="F1228" s="64">
        <f t="shared" ref="F1228:F1236" si="21">E1228/E1227-1</f>
        <v>6.3709687695111095E-2</v>
      </c>
    </row>
    <row r="1229" spans="1:6" x14ac:dyDescent="0.2">
      <c r="A1229" s="32">
        <f>Leite_UHT_diario!A1532</f>
        <v>42499</v>
      </c>
      <c r="C1229" s="63">
        <v>19</v>
      </c>
      <c r="D1229" s="63">
        <v>13.8</v>
      </c>
      <c r="E1229" s="42">
        <v>15.773099999999999</v>
      </c>
      <c r="F1229" s="64">
        <f t="shared" si="21"/>
        <v>-5.5288029611528455E-2</v>
      </c>
    </row>
    <row r="1230" spans="1:6" x14ac:dyDescent="0.2">
      <c r="A1230" s="32">
        <f>Leite_UHT_diario!A1533</f>
        <v>42500</v>
      </c>
      <c r="C1230" s="63">
        <v>19</v>
      </c>
      <c r="D1230" s="63">
        <v>13.8</v>
      </c>
      <c r="E1230" s="42">
        <v>15.873100000000001</v>
      </c>
      <c r="F1230" s="64">
        <f t="shared" si="21"/>
        <v>6.3399078177404089E-3</v>
      </c>
    </row>
    <row r="1231" spans="1:6" x14ac:dyDescent="0.2">
      <c r="A1231" s="32">
        <f>Leite_UHT_diario!A1534</f>
        <v>42501</v>
      </c>
      <c r="C1231" s="63">
        <v>19</v>
      </c>
      <c r="D1231" s="63">
        <v>13.8</v>
      </c>
      <c r="E1231" s="42">
        <v>15.873100000000001</v>
      </c>
      <c r="F1231" s="64">
        <f>E1231/E1230-1</f>
        <v>0</v>
      </c>
    </row>
    <row r="1232" spans="1:6" x14ac:dyDescent="0.2">
      <c r="A1232" s="32">
        <f>Leite_UHT_diario!A1535</f>
        <v>42502</v>
      </c>
      <c r="C1232" s="63">
        <v>19</v>
      </c>
      <c r="D1232" s="63">
        <v>13.8</v>
      </c>
      <c r="E1232" s="42">
        <v>16.032699999999998</v>
      </c>
      <c r="F1232" s="64">
        <f t="shared" si="21"/>
        <v>1.0054746709842188E-2</v>
      </c>
    </row>
    <row r="1233" spans="1:6" x14ac:dyDescent="0.2">
      <c r="A1233" s="32">
        <f>Leite_UHT_diario!A1536</f>
        <v>42503</v>
      </c>
      <c r="C1233" s="63">
        <v>19</v>
      </c>
      <c r="D1233" s="63">
        <v>13.8</v>
      </c>
      <c r="E1233" s="42">
        <v>16.1096</v>
      </c>
      <c r="F1233" s="64">
        <f>E1233/E1232-1</f>
        <v>4.7964472609105524E-3</v>
      </c>
    </row>
    <row r="1234" spans="1:6" x14ac:dyDescent="0.2">
      <c r="A1234" s="32">
        <f>Leite_UHT_diario!A1537</f>
        <v>42506</v>
      </c>
      <c r="C1234" s="63">
        <v>19</v>
      </c>
      <c r="D1234" s="63">
        <v>13.8</v>
      </c>
      <c r="E1234" s="42">
        <v>16.1404</v>
      </c>
      <c r="F1234" s="64">
        <f t="shared" si="21"/>
        <v>1.9119034612902208E-3</v>
      </c>
    </row>
    <row r="1235" spans="1:6" x14ac:dyDescent="0.2">
      <c r="A1235" s="32">
        <f>Leite_UHT_diario!A1538</f>
        <v>42507</v>
      </c>
      <c r="C1235" s="63">
        <v>19</v>
      </c>
      <c r="D1235" s="63">
        <v>13.8</v>
      </c>
      <c r="E1235" s="42">
        <v>16.1615</v>
      </c>
      <c r="F1235" s="64">
        <f t="shared" si="21"/>
        <v>1.3072786300216688E-3</v>
      </c>
    </row>
    <row r="1236" spans="1:6" x14ac:dyDescent="0.2">
      <c r="A1236" s="32">
        <f>Leite_UHT_diario!A1539</f>
        <v>42508</v>
      </c>
      <c r="C1236" s="63">
        <v>19</v>
      </c>
      <c r="D1236" s="63">
        <v>13.8</v>
      </c>
      <c r="E1236" s="42">
        <v>16.149999999999999</v>
      </c>
      <c r="F1236" s="64">
        <f t="shared" si="21"/>
        <v>-7.1156761439228333E-4</v>
      </c>
    </row>
    <row r="1237" spans="1:6" x14ac:dyDescent="0.2">
      <c r="A1237" s="32">
        <f>Leite_UHT_diario!A1540</f>
        <v>42509</v>
      </c>
      <c r="C1237" s="63">
        <v>19</v>
      </c>
      <c r="D1237" s="63">
        <v>13.8</v>
      </c>
      <c r="E1237" s="42">
        <v>16.149999999999999</v>
      </c>
      <c r="F1237" s="64">
        <f t="shared" ref="F1237:F1249" si="22">E1237/E1236-1</f>
        <v>0</v>
      </c>
    </row>
    <row r="1238" spans="1:6" x14ac:dyDescent="0.2">
      <c r="A1238" s="32">
        <f>Leite_UHT_diario!A1541</f>
        <v>42510</v>
      </c>
      <c r="C1238" s="63">
        <v>19</v>
      </c>
      <c r="D1238" s="63">
        <v>13.8</v>
      </c>
      <c r="E1238" s="42">
        <v>16.149999999999999</v>
      </c>
      <c r="F1238" s="64">
        <f t="shared" si="22"/>
        <v>0</v>
      </c>
    </row>
    <row r="1239" spans="1:6" x14ac:dyDescent="0.2">
      <c r="A1239" s="32">
        <f>Leite_UHT_diario!A1542</f>
        <v>42513</v>
      </c>
      <c r="C1239" s="63">
        <v>19</v>
      </c>
      <c r="D1239" s="63">
        <v>13.8</v>
      </c>
      <c r="E1239" s="42">
        <v>16.149999999999999</v>
      </c>
      <c r="F1239" s="64">
        <f t="shared" si="22"/>
        <v>0</v>
      </c>
    </row>
    <row r="1240" spans="1:6" x14ac:dyDescent="0.2">
      <c r="A1240" s="32">
        <f>Leite_UHT_diario!A1543</f>
        <v>42514</v>
      </c>
      <c r="C1240" s="63">
        <v>19</v>
      </c>
      <c r="D1240" s="63">
        <v>13.8</v>
      </c>
      <c r="E1240" s="42">
        <v>16.180800000000001</v>
      </c>
      <c r="F1240" s="64">
        <f t="shared" si="22"/>
        <v>1.9071207430343406E-3</v>
      </c>
    </row>
    <row r="1241" spans="1:6" x14ac:dyDescent="0.2">
      <c r="A1241" s="32">
        <f>Leite_UHT_diario!A1544</f>
        <v>42515</v>
      </c>
      <c r="C1241" s="63">
        <v>19</v>
      </c>
      <c r="D1241" s="63">
        <v>13.8</v>
      </c>
      <c r="E1241" s="42">
        <v>16.178799999999999</v>
      </c>
      <c r="F1241" s="64">
        <f t="shared" si="22"/>
        <v>-1.2360328290339506E-4</v>
      </c>
    </row>
    <row r="1242" spans="1:6" x14ac:dyDescent="0.2">
      <c r="A1242" s="32">
        <f>Leite_UHT_diario!A1545</f>
        <v>42517</v>
      </c>
      <c r="C1242" s="63">
        <v>19</v>
      </c>
      <c r="D1242" s="63">
        <v>14.2</v>
      </c>
      <c r="E1242" s="42">
        <v>16.2788</v>
      </c>
      <c r="F1242" s="64">
        <f t="shared" si="22"/>
        <v>6.1809281281677286E-3</v>
      </c>
    </row>
    <row r="1243" spans="1:6" x14ac:dyDescent="0.2">
      <c r="A1243" s="32">
        <f>Leite_UHT_diario!A1546</f>
        <v>42520</v>
      </c>
      <c r="C1243" s="63">
        <v>19.899999999999999</v>
      </c>
      <c r="D1243" s="63">
        <v>14.6</v>
      </c>
      <c r="E1243" s="42">
        <v>16.578800000000001</v>
      </c>
      <c r="F1243" s="64">
        <f t="shared" si="22"/>
        <v>1.8428876821387385E-2</v>
      </c>
    </row>
    <row r="1244" spans="1:6" x14ac:dyDescent="0.2">
      <c r="A1244" s="32">
        <f>Leite_UHT_diario!A1547</f>
        <v>42521</v>
      </c>
      <c r="C1244" s="63">
        <v>19.899999999999999</v>
      </c>
      <c r="D1244" s="63">
        <v>14.6</v>
      </c>
      <c r="E1244" s="42">
        <v>16.909600000000001</v>
      </c>
      <c r="F1244" s="64">
        <f t="shared" si="22"/>
        <v>1.9953193234733435E-2</v>
      </c>
    </row>
    <row r="1245" spans="1:6" x14ac:dyDescent="0.2">
      <c r="A1245" s="32">
        <f>Leite_UHT_diario!A1548</f>
        <v>42522</v>
      </c>
      <c r="C1245" s="63">
        <v>19.899999999999999</v>
      </c>
      <c r="D1245" s="63">
        <v>14.6</v>
      </c>
      <c r="E1245" s="42">
        <v>17.0962</v>
      </c>
      <c r="F1245" s="64">
        <f t="shared" si="22"/>
        <v>1.1035151629843254E-2</v>
      </c>
    </row>
    <row r="1246" spans="1:6" x14ac:dyDescent="0.2">
      <c r="A1246" s="32">
        <f>Leite_UHT_diario!A1549</f>
        <v>42523</v>
      </c>
      <c r="C1246" s="63">
        <v>19.899999999999999</v>
      </c>
      <c r="D1246" s="63">
        <v>14.5</v>
      </c>
      <c r="E1246" s="42">
        <v>17.211500000000001</v>
      </c>
      <c r="F1246" s="64">
        <f t="shared" si="22"/>
        <v>6.7441887670944833E-3</v>
      </c>
    </row>
    <row r="1247" spans="1:6" x14ac:dyDescent="0.2">
      <c r="A1247" s="32">
        <f>Leite_UHT_diario!A1550</f>
        <v>42524</v>
      </c>
      <c r="C1247" s="63">
        <v>19.899999999999999</v>
      </c>
      <c r="D1247" s="63">
        <v>14.5</v>
      </c>
      <c r="E1247" s="42">
        <v>17.211500000000001</v>
      </c>
      <c r="F1247" s="64">
        <f t="shared" si="22"/>
        <v>0</v>
      </c>
    </row>
    <row r="1248" spans="1:6" x14ac:dyDescent="0.2">
      <c r="A1248" s="32">
        <f>Leite_UHT_diario!A1551</f>
        <v>42527</v>
      </c>
      <c r="C1248" s="63">
        <v>19.899999999999999</v>
      </c>
      <c r="D1248" s="63">
        <v>14.5</v>
      </c>
      <c r="E1248" s="42">
        <v>17.4038</v>
      </c>
      <c r="F1248" s="64">
        <f t="shared" si="22"/>
        <v>1.1172762397234415E-2</v>
      </c>
    </row>
    <row r="1249" spans="1:6" x14ac:dyDescent="0.2">
      <c r="A1249" s="32">
        <f>Leite_UHT_diario!A1552</f>
        <v>42528</v>
      </c>
      <c r="C1249" s="63">
        <v>19.899999999999999</v>
      </c>
      <c r="D1249" s="63">
        <v>14.5</v>
      </c>
      <c r="E1249" s="42">
        <v>17.399999999999999</v>
      </c>
      <c r="F1249" s="64">
        <f t="shared" si="22"/>
        <v>-2.1834312046808968E-4</v>
      </c>
    </row>
    <row r="1250" spans="1:6" x14ac:dyDescent="0.2">
      <c r="A1250" s="32">
        <f>Leite_UHT_diario!A1553</f>
        <v>42529</v>
      </c>
      <c r="C1250" s="63">
        <v>20</v>
      </c>
      <c r="D1250" s="63">
        <v>14.5</v>
      </c>
      <c r="E1250" s="42">
        <v>17.45</v>
      </c>
      <c r="F1250" s="64">
        <f>E1250/E1249-1</f>
        <v>2.8735632183909399E-3</v>
      </c>
    </row>
    <row r="1251" spans="1:6" x14ac:dyDescent="0.2">
      <c r="A1251" s="32">
        <f>Leite_UHT_diario!A1554</f>
        <v>42530</v>
      </c>
      <c r="C1251" s="63">
        <v>20</v>
      </c>
      <c r="D1251" s="63">
        <v>14.5</v>
      </c>
      <c r="E1251" s="42">
        <v>17.45</v>
      </c>
      <c r="F1251" s="64">
        <f t="shared" ref="F1251:F1282" si="23">E1251/E1250-1</f>
        <v>0</v>
      </c>
    </row>
    <row r="1252" spans="1:6" x14ac:dyDescent="0.2">
      <c r="A1252" s="32">
        <f>Leite_UHT_diario!A1555</f>
        <v>42531</v>
      </c>
      <c r="C1252" s="63">
        <v>20</v>
      </c>
      <c r="D1252" s="63">
        <v>14.5</v>
      </c>
      <c r="E1252" s="42">
        <v>17.488499999999998</v>
      </c>
      <c r="F1252" s="64">
        <f t="shared" si="23"/>
        <v>2.2063037249282491E-3</v>
      </c>
    </row>
    <row r="1253" spans="1:6" x14ac:dyDescent="0.2">
      <c r="A1253" s="32">
        <f>Leite_UHT_diario!A1556</f>
        <v>42534</v>
      </c>
      <c r="C1253" s="63">
        <v>21.5</v>
      </c>
      <c r="D1253" s="63">
        <v>14.5</v>
      </c>
      <c r="E1253" s="42">
        <v>17.803799999999999</v>
      </c>
      <c r="F1253" s="64">
        <f t="shared" si="23"/>
        <v>1.802899047945794E-2</v>
      </c>
    </row>
    <row r="1254" spans="1:6" x14ac:dyDescent="0.2">
      <c r="A1254" s="32">
        <f>Leite_UHT_diario!A1557</f>
        <v>42535</v>
      </c>
      <c r="C1254" s="63">
        <v>21.5</v>
      </c>
      <c r="D1254" s="63">
        <v>14.5</v>
      </c>
      <c r="E1254" s="42">
        <v>18.269200000000001</v>
      </c>
      <c r="F1254" s="64">
        <f t="shared" si="23"/>
        <v>2.6140486862355372E-2</v>
      </c>
    </row>
    <row r="1255" spans="1:6" x14ac:dyDescent="0.2">
      <c r="A1255" s="32">
        <f>Leite_UHT_diario!A1558</f>
        <v>42536</v>
      </c>
      <c r="C1255" s="63">
        <v>21.5</v>
      </c>
      <c r="D1255" s="63">
        <v>14.5</v>
      </c>
      <c r="E1255" s="42">
        <v>18.269200000000001</v>
      </c>
      <c r="F1255" s="64">
        <f t="shared" si="23"/>
        <v>0</v>
      </c>
    </row>
    <row r="1256" spans="1:6" x14ac:dyDescent="0.2">
      <c r="A1256" s="32">
        <f>Leite_UHT_diario!A1559</f>
        <v>42537</v>
      </c>
      <c r="C1256" s="63">
        <v>21.5</v>
      </c>
      <c r="D1256" s="63">
        <v>14.5</v>
      </c>
      <c r="E1256" s="42">
        <v>18.3462</v>
      </c>
      <c r="F1256" s="64">
        <f t="shared" si="23"/>
        <v>4.2147439406212683E-3</v>
      </c>
    </row>
    <row r="1257" spans="1:6" x14ac:dyDescent="0.2">
      <c r="A1257" s="32">
        <f>Leite_UHT_diario!A1560</f>
        <v>42538</v>
      </c>
      <c r="C1257" s="63">
        <v>21.5</v>
      </c>
      <c r="D1257" s="63">
        <v>14.5</v>
      </c>
      <c r="E1257" s="42">
        <v>18.369199999999999</v>
      </c>
      <c r="F1257" s="64">
        <f t="shared" si="23"/>
        <v>1.2536656092270171E-3</v>
      </c>
    </row>
    <row r="1258" spans="1:6" x14ac:dyDescent="0.2">
      <c r="A1258" s="32">
        <f>Leite_UHT_diario!A1561</f>
        <v>42541</v>
      </c>
      <c r="C1258" s="63">
        <v>21.5</v>
      </c>
      <c r="D1258" s="63">
        <v>14.5</v>
      </c>
      <c r="E1258" s="42">
        <v>18.369199999999999</v>
      </c>
      <c r="F1258" s="64">
        <f t="shared" si="23"/>
        <v>0</v>
      </c>
    </row>
    <row r="1259" spans="1:6" x14ac:dyDescent="0.2">
      <c r="A1259" s="32">
        <f>Leite_UHT_diario!A1562</f>
        <v>42542</v>
      </c>
      <c r="C1259" s="63">
        <v>21.5</v>
      </c>
      <c r="D1259" s="63">
        <v>14.5</v>
      </c>
      <c r="E1259" s="42">
        <v>18.665400000000002</v>
      </c>
      <c r="F1259" s="64">
        <f t="shared" si="23"/>
        <v>1.6124817629510346E-2</v>
      </c>
    </row>
    <row r="1260" spans="1:6" x14ac:dyDescent="0.2">
      <c r="A1260" s="32">
        <f>Leite_UHT_diario!A1563</f>
        <v>42543</v>
      </c>
      <c r="C1260" s="63">
        <v>21.5</v>
      </c>
      <c r="D1260" s="63">
        <v>14.5</v>
      </c>
      <c r="E1260" s="42">
        <v>18.703800000000001</v>
      </c>
      <c r="F1260" s="64">
        <f t="shared" si="23"/>
        <v>2.0572824584526028E-3</v>
      </c>
    </row>
    <row r="1261" spans="1:6" x14ac:dyDescent="0.2">
      <c r="A1261" s="32">
        <f>Leite_UHT_diario!A1564</f>
        <v>42544</v>
      </c>
      <c r="C1261" s="63">
        <v>21.7</v>
      </c>
      <c r="D1261" s="63">
        <v>14.5</v>
      </c>
      <c r="E1261" s="42">
        <v>18.9192</v>
      </c>
      <c r="F1261" s="64">
        <f t="shared" si="23"/>
        <v>1.1516376351329516E-2</v>
      </c>
    </row>
    <row r="1262" spans="1:6" x14ac:dyDescent="0.2">
      <c r="A1262" s="32">
        <f>Leite_UHT_diario!A1565</f>
        <v>42545</v>
      </c>
      <c r="C1262" s="63">
        <v>23.9</v>
      </c>
      <c r="D1262" s="63">
        <v>14.5</v>
      </c>
      <c r="E1262" s="42">
        <v>19.2423</v>
      </c>
      <c r="F1262" s="64">
        <f t="shared" si="23"/>
        <v>1.7077889128504387E-2</v>
      </c>
    </row>
    <row r="1263" spans="1:6" x14ac:dyDescent="0.2">
      <c r="A1263" s="32">
        <f>Leite_UHT_diario!A1566</f>
        <v>42548</v>
      </c>
      <c r="C1263" s="63">
        <v>23.9</v>
      </c>
      <c r="D1263" s="63">
        <v>15</v>
      </c>
      <c r="E1263" s="42">
        <v>19.365400000000001</v>
      </c>
      <c r="F1263" s="64">
        <f t="shared" si="23"/>
        <v>6.3973641404613257E-3</v>
      </c>
    </row>
    <row r="1264" spans="1:6" x14ac:dyDescent="0.2">
      <c r="A1264" s="32">
        <f>Leite_UHT_diario!A1567</f>
        <v>42549</v>
      </c>
      <c r="C1264" s="63">
        <v>24.8</v>
      </c>
      <c r="D1264" s="63">
        <v>15</v>
      </c>
      <c r="E1264" s="42">
        <v>19.615400000000001</v>
      </c>
      <c r="F1264" s="64">
        <f t="shared" si="23"/>
        <v>1.2909622316089608E-2</v>
      </c>
    </row>
    <row r="1265" spans="1:6" x14ac:dyDescent="0.2">
      <c r="A1265" s="32">
        <f>Leite_UHT_diario!A1568</f>
        <v>42550</v>
      </c>
      <c r="C1265" s="63">
        <v>24.8</v>
      </c>
      <c r="D1265" s="63">
        <v>15</v>
      </c>
      <c r="E1265" s="42">
        <v>19.884599999999999</v>
      </c>
      <c r="F1265" s="64">
        <f t="shared" si="23"/>
        <v>1.3723910804775752E-2</v>
      </c>
    </row>
    <row r="1266" spans="1:6" x14ac:dyDescent="0.2">
      <c r="A1266" s="32">
        <f>Leite_UHT_diario!A1569</f>
        <v>42551</v>
      </c>
      <c r="C1266" s="63">
        <v>24.8</v>
      </c>
      <c r="D1266" s="63">
        <v>16</v>
      </c>
      <c r="E1266" s="42">
        <v>20.207699999999999</v>
      </c>
      <c r="F1266" s="64">
        <f t="shared" si="23"/>
        <v>1.6248755318186037E-2</v>
      </c>
    </row>
    <row r="1267" spans="1:6" x14ac:dyDescent="0.2">
      <c r="A1267" s="32">
        <f>Leite_UHT_diario!A1570</f>
        <v>42552</v>
      </c>
      <c r="C1267" s="63">
        <v>24.8</v>
      </c>
      <c r="D1267" s="63">
        <v>16</v>
      </c>
      <c r="E1267" s="42">
        <v>20.269200000000001</v>
      </c>
      <c r="F1267" s="64">
        <f t="shared" si="23"/>
        <v>3.0433943496785965E-3</v>
      </c>
    </row>
    <row r="1268" spans="1:6" x14ac:dyDescent="0.2">
      <c r="A1268" s="32">
        <f>Leite_UHT_diario!A1571</f>
        <v>42555</v>
      </c>
      <c r="C1268" s="63">
        <v>24.8</v>
      </c>
      <c r="D1268" s="63">
        <v>16</v>
      </c>
      <c r="E1268" s="42">
        <v>20.576899999999998</v>
      </c>
      <c r="F1268" s="64">
        <f t="shared" si="23"/>
        <v>1.5180668205947878E-2</v>
      </c>
    </row>
    <row r="1269" spans="1:6" x14ac:dyDescent="0.2">
      <c r="A1269" s="32">
        <f>Leite_UHT_diario!A1572</f>
        <v>42556</v>
      </c>
      <c r="C1269" s="63">
        <v>24.8</v>
      </c>
      <c r="D1269" s="63">
        <v>16</v>
      </c>
      <c r="E1269" s="42">
        <v>21.006399999999999</v>
      </c>
      <c r="F1269" s="64">
        <f t="shared" si="23"/>
        <v>2.0872920605144563E-2</v>
      </c>
    </row>
    <row r="1270" spans="1:6" x14ac:dyDescent="0.2">
      <c r="A1270" s="32">
        <f>Leite_UHT_diario!A1573</f>
        <v>42557</v>
      </c>
      <c r="C1270" s="63">
        <v>25</v>
      </c>
      <c r="D1270" s="63">
        <v>16</v>
      </c>
      <c r="E1270" s="42">
        <v>21.0886</v>
      </c>
      <c r="F1270" s="64">
        <f t="shared" si="23"/>
        <v>3.9130931525630519E-3</v>
      </c>
    </row>
    <row r="1271" spans="1:6" x14ac:dyDescent="0.2">
      <c r="A1271" s="32">
        <f>Leite_UHT_diario!A1574</f>
        <v>42558</v>
      </c>
      <c r="C1271" s="63">
        <v>25</v>
      </c>
      <c r="D1271" s="63">
        <v>16</v>
      </c>
      <c r="E1271" s="42">
        <v>21.0886</v>
      </c>
      <c r="F1271" s="64">
        <f t="shared" si="23"/>
        <v>0</v>
      </c>
    </row>
    <row r="1272" spans="1:6" x14ac:dyDescent="0.2">
      <c r="A1272" s="32">
        <f>Leite_UHT_diario!A1575</f>
        <v>42559</v>
      </c>
      <c r="C1272" s="63">
        <v>26</v>
      </c>
      <c r="D1272" s="63">
        <v>16</v>
      </c>
      <c r="E1272" s="42">
        <v>21.174299999999999</v>
      </c>
      <c r="F1272" s="64">
        <f t="shared" si="23"/>
        <v>4.0638069857648063E-3</v>
      </c>
    </row>
    <row r="1273" spans="1:6" x14ac:dyDescent="0.2">
      <c r="A1273" s="32">
        <f>Leite_UHT_diario!A1576</f>
        <v>42562</v>
      </c>
      <c r="C1273" s="63">
        <v>26</v>
      </c>
      <c r="D1273" s="63">
        <v>17</v>
      </c>
      <c r="E1273" s="42">
        <v>21.231400000000001</v>
      </c>
      <c r="F1273" s="64">
        <f t="shared" si="23"/>
        <v>2.6966652970819016E-3</v>
      </c>
    </row>
    <row r="1274" spans="1:6" x14ac:dyDescent="0.2">
      <c r="A1274" s="32">
        <f>Leite_UHT_diario!A1577</f>
        <v>42563</v>
      </c>
      <c r="C1274" s="63">
        <v>26</v>
      </c>
      <c r="D1274" s="63">
        <v>17</v>
      </c>
      <c r="E1274" s="42">
        <v>21.395700000000001</v>
      </c>
      <c r="F1274" s="64">
        <f t="shared" si="23"/>
        <v>7.7385382028505312E-3</v>
      </c>
    </row>
    <row r="1275" spans="1:6" x14ac:dyDescent="0.2">
      <c r="A1275" s="32">
        <f>Leite_UHT_diario!A1578</f>
        <v>42564</v>
      </c>
      <c r="C1275" s="63">
        <v>26</v>
      </c>
      <c r="D1275" s="63">
        <v>17</v>
      </c>
      <c r="E1275" s="42">
        <v>21.402899999999999</v>
      </c>
      <c r="F1275" s="64">
        <f t="shared" si="23"/>
        <v>3.3651621587504899E-4</v>
      </c>
    </row>
    <row r="1276" spans="1:6" x14ac:dyDescent="0.2">
      <c r="A1276" s="32">
        <f>Leite_UHT_diario!A1579</f>
        <v>42565</v>
      </c>
      <c r="C1276" s="63">
        <v>26</v>
      </c>
      <c r="D1276" s="63">
        <v>17</v>
      </c>
      <c r="E1276" s="42">
        <v>21.3779</v>
      </c>
      <c r="F1276" s="64">
        <f t="shared" si="23"/>
        <v>-1.1680660097462825E-3</v>
      </c>
    </row>
    <row r="1277" spans="1:6" x14ac:dyDescent="0.2">
      <c r="A1277" s="32">
        <f>Leite_UHT_diario!A1580</f>
        <v>42566</v>
      </c>
      <c r="C1277" s="63">
        <v>26</v>
      </c>
      <c r="D1277" s="63">
        <v>17</v>
      </c>
      <c r="E1277" s="42">
        <v>21.3779</v>
      </c>
      <c r="F1277" s="64">
        <f t="shared" si="23"/>
        <v>0</v>
      </c>
    </row>
    <row r="1278" spans="1:6" x14ac:dyDescent="0.2">
      <c r="A1278" s="32">
        <f>Leite_UHT_diario!A1581</f>
        <v>42569</v>
      </c>
      <c r="C1278" s="63">
        <v>26</v>
      </c>
      <c r="D1278" s="63">
        <v>17</v>
      </c>
      <c r="E1278" s="42">
        <v>21.520700000000001</v>
      </c>
      <c r="F1278" s="64">
        <f t="shared" si="23"/>
        <v>6.6797954897348522E-3</v>
      </c>
    </row>
    <row r="1279" spans="1:6" x14ac:dyDescent="0.2">
      <c r="A1279" s="32">
        <f>Leite_UHT_diario!A1582</f>
        <v>42570</v>
      </c>
      <c r="C1279" s="63">
        <v>26</v>
      </c>
      <c r="D1279" s="63">
        <v>17</v>
      </c>
      <c r="E1279" s="42">
        <v>21.699300000000001</v>
      </c>
      <c r="F1279" s="64">
        <f t="shared" si="23"/>
        <v>8.2989865571287957E-3</v>
      </c>
    </row>
    <row r="1280" spans="1:6" x14ac:dyDescent="0.2">
      <c r="A1280" s="32">
        <f>Leite_UHT_diario!A1583</f>
        <v>42571</v>
      </c>
      <c r="C1280" s="63">
        <v>26</v>
      </c>
      <c r="D1280" s="63">
        <v>17</v>
      </c>
      <c r="E1280" s="42">
        <v>21.845700000000001</v>
      </c>
      <c r="F1280" s="64">
        <f t="shared" si="23"/>
        <v>6.7467614162668443E-3</v>
      </c>
    </row>
    <row r="1281" spans="1:9" x14ac:dyDescent="0.2">
      <c r="A1281" s="32">
        <f>Leite_UHT_diario!A1584</f>
        <v>42572</v>
      </c>
      <c r="C1281" s="63">
        <v>26</v>
      </c>
      <c r="D1281" s="63">
        <v>17</v>
      </c>
      <c r="E1281" s="42">
        <v>21.988600000000002</v>
      </c>
      <c r="F1281" s="64">
        <f t="shared" si="23"/>
        <v>6.541333076990119E-3</v>
      </c>
    </row>
    <row r="1282" spans="1:9" x14ac:dyDescent="0.2">
      <c r="A1282" s="32">
        <f>Leite_UHT_diario!A1585</f>
        <v>42573</v>
      </c>
      <c r="C1282" s="63">
        <v>26</v>
      </c>
      <c r="D1282" s="63">
        <v>17</v>
      </c>
      <c r="E1282" s="42">
        <v>21.988600000000002</v>
      </c>
      <c r="F1282" s="64">
        <f t="shared" si="23"/>
        <v>0</v>
      </c>
    </row>
    <row r="1283" spans="1:9" x14ac:dyDescent="0.2">
      <c r="A1283" s="32">
        <f>Leite_UHT_diario!A1586</f>
        <v>42576</v>
      </c>
      <c r="C1283" s="63">
        <v>26</v>
      </c>
      <c r="D1283" s="63">
        <v>17</v>
      </c>
      <c r="E1283" s="42">
        <v>21.988600000000002</v>
      </c>
      <c r="F1283" s="64">
        <f t="shared" ref="F1283:F1288" si="24">E1283/E1282-1</f>
        <v>0</v>
      </c>
    </row>
    <row r="1284" spans="1:9" x14ac:dyDescent="0.2">
      <c r="A1284" s="32">
        <f>Leite_UHT_diario!A1587</f>
        <v>42577</v>
      </c>
      <c r="C1284" s="63">
        <v>26</v>
      </c>
      <c r="D1284" s="63">
        <v>17</v>
      </c>
      <c r="E1284" s="42">
        <v>22.017099999999999</v>
      </c>
      <c r="F1284" s="64">
        <f t="shared" si="24"/>
        <v>1.2961261744721675E-3</v>
      </c>
    </row>
    <row r="1285" spans="1:9" x14ac:dyDescent="0.2">
      <c r="A1285" s="32">
        <f>Leite_UHT_diario!A1588</f>
        <v>42578</v>
      </c>
      <c r="C1285" s="63">
        <v>26</v>
      </c>
      <c r="D1285" s="63">
        <v>17</v>
      </c>
      <c r="E1285" s="42">
        <v>21.9314</v>
      </c>
      <c r="F1285" s="64">
        <f t="shared" si="24"/>
        <v>-3.8924290664982264E-3</v>
      </c>
    </row>
    <row r="1286" spans="1:9" x14ac:dyDescent="0.2">
      <c r="A1286" s="32">
        <f>Leite_UHT_diario!A1589</f>
        <v>42579</v>
      </c>
      <c r="C1286" s="63">
        <v>26.5</v>
      </c>
      <c r="D1286" s="63">
        <v>17</v>
      </c>
      <c r="E1286" s="42">
        <v>22.036000000000001</v>
      </c>
      <c r="F1286" s="64">
        <f t="shared" si="24"/>
        <v>4.7694173650565386E-3</v>
      </c>
    </row>
    <row r="1287" spans="1:9" x14ac:dyDescent="0.2">
      <c r="A1287" s="32">
        <f>Leite_UHT_diario!A1590</f>
        <v>42580</v>
      </c>
      <c r="C1287" s="63">
        <v>26.5</v>
      </c>
      <c r="D1287" s="63">
        <v>17</v>
      </c>
      <c r="E1287" s="42">
        <v>21.88</v>
      </c>
      <c r="F1287" s="64">
        <f t="shared" si="24"/>
        <v>-7.0793247413324378E-3</v>
      </c>
    </row>
    <row r="1288" spans="1:9" x14ac:dyDescent="0.2">
      <c r="A1288" s="32">
        <f>Leite_UHT_diario!A1591</f>
        <v>42583</v>
      </c>
      <c r="C1288" s="63">
        <v>26.5</v>
      </c>
      <c r="D1288" s="63">
        <v>17</v>
      </c>
      <c r="E1288" s="42">
        <v>21.7333</v>
      </c>
      <c r="F1288" s="64">
        <f t="shared" si="24"/>
        <v>-6.7047531992686649E-3</v>
      </c>
    </row>
    <row r="1289" spans="1:9" x14ac:dyDescent="0.2">
      <c r="A1289" s="32">
        <f>Leite_UHT_diario!A1592</f>
        <v>42584</v>
      </c>
      <c r="C1289" s="63">
        <v>26.5</v>
      </c>
      <c r="D1289" s="63">
        <v>17</v>
      </c>
      <c r="E1289" s="42">
        <v>21.7333</v>
      </c>
      <c r="F1289" s="64">
        <f t="shared" ref="F1289:F1298" si="25">E1289/E1288-1</f>
        <v>0</v>
      </c>
    </row>
    <row r="1290" spans="1:9" x14ac:dyDescent="0.2">
      <c r="A1290" s="32">
        <f>Leite_UHT_diario!A1593</f>
        <v>42585</v>
      </c>
      <c r="C1290" s="63">
        <v>26.5</v>
      </c>
      <c r="D1290" s="63">
        <v>17</v>
      </c>
      <c r="E1290" s="42">
        <v>21.58</v>
      </c>
      <c r="F1290" s="64">
        <f t="shared" si="25"/>
        <v>-7.0536918001408155E-3</v>
      </c>
    </row>
    <row r="1291" spans="1:9" x14ac:dyDescent="0.2">
      <c r="A1291" s="32">
        <f>Leite_UHT_diario!A1594</f>
        <v>42586</v>
      </c>
      <c r="C1291" s="63">
        <v>26.5</v>
      </c>
      <c r="D1291" s="63">
        <v>17</v>
      </c>
      <c r="E1291" s="42">
        <v>21.41</v>
      </c>
      <c r="F1291" s="64">
        <f t="shared" si="25"/>
        <v>-7.8776645041704896E-3</v>
      </c>
      <c r="I1291" s="63">
        <f>AVERAGE(C1267:C1287)</f>
        <v>25.780952380952378</v>
      </c>
    </row>
    <row r="1292" spans="1:9" x14ac:dyDescent="0.2">
      <c r="A1292" s="32">
        <f>Leite_UHT_diario!A1595</f>
        <v>42587</v>
      </c>
      <c r="C1292" s="63">
        <v>26.5</v>
      </c>
      <c r="D1292" s="63">
        <v>17</v>
      </c>
      <c r="E1292" s="42">
        <v>21.36</v>
      </c>
      <c r="F1292" s="64">
        <f t="shared" si="25"/>
        <v>-2.3353573096683844E-3</v>
      </c>
      <c r="I1292" s="63">
        <f>AVERAGE(D1267:D1287)</f>
        <v>16.714285714285715</v>
      </c>
    </row>
    <row r="1293" spans="1:9" x14ac:dyDescent="0.2">
      <c r="A1293" s="32">
        <f>Leite_UHT_diario!A1596</f>
        <v>42590</v>
      </c>
      <c r="C1293" s="63">
        <v>26.5</v>
      </c>
      <c r="D1293" s="63">
        <v>17</v>
      </c>
      <c r="E1293" s="42">
        <v>21.263300000000001</v>
      </c>
      <c r="F1293" s="64">
        <f t="shared" si="25"/>
        <v>-4.5271535580523325E-3</v>
      </c>
    </row>
    <row r="1294" spans="1:9" x14ac:dyDescent="0.2">
      <c r="A1294" s="32">
        <f>Leite_UHT_diario!A1597</f>
        <v>42591</v>
      </c>
      <c r="C1294" s="63">
        <v>26.5</v>
      </c>
      <c r="D1294" s="63">
        <v>16</v>
      </c>
      <c r="E1294" s="42">
        <v>21.1433</v>
      </c>
      <c r="F1294" s="64">
        <f t="shared" si="25"/>
        <v>-5.6435266397972805E-3</v>
      </c>
    </row>
    <row r="1295" spans="1:9" x14ac:dyDescent="0.2">
      <c r="A1295" s="32">
        <f>Leite_UHT_diario!A1598</f>
        <v>42592</v>
      </c>
      <c r="C1295" s="63">
        <v>26.5</v>
      </c>
      <c r="D1295" s="63">
        <v>16</v>
      </c>
      <c r="E1295" s="42">
        <v>21.193300000000001</v>
      </c>
      <c r="F1295" s="64">
        <f t="shared" si="25"/>
        <v>2.3648153315707354E-3</v>
      </c>
    </row>
    <row r="1296" spans="1:9" x14ac:dyDescent="0.2">
      <c r="A1296" s="32">
        <f>Leite_UHT_diario!A1599</f>
        <v>42593</v>
      </c>
      <c r="C1296" s="63">
        <v>26.5</v>
      </c>
      <c r="D1296" s="63">
        <v>15.5</v>
      </c>
      <c r="E1296" s="42">
        <v>21.193300000000001</v>
      </c>
      <c r="F1296" s="64">
        <f t="shared" si="25"/>
        <v>0</v>
      </c>
    </row>
    <row r="1297" spans="1:6" x14ac:dyDescent="0.2">
      <c r="A1297" s="32">
        <f>Leite_UHT_diario!A1600</f>
        <v>42594</v>
      </c>
      <c r="C1297" s="63">
        <v>26.5</v>
      </c>
      <c r="D1297" s="63">
        <v>15.5</v>
      </c>
      <c r="E1297" s="42">
        <v>21.03</v>
      </c>
      <c r="F1297" s="64">
        <f t="shared" si="25"/>
        <v>-7.7052653432924112E-3</v>
      </c>
    </row>
    <row r="1298" spans="1:6" x14ac:dyDescent="0.2">
      <c r="A1298" s="32">
        <f>Leite_UHT_diario!A1601</f>
        <v>42597</v>
      </c>
      <c r="C1298" s="63">
        <v>26.5</v>
      </c>
      <c r="D1298" s="63">
        <v>15.5</v>
      </c>
      <c r="E1298" s="42">
        <v>21.05</v>
      </c>
      <c r="F1298" s="64">
        <f t="shared" si="25"/>
        <v>9.510223490252212E-4</v>
      </c>
    </row>
    <row r="1299" spans="1:6" x14ac:dyDescent="0.2">
      <c r="A1299" s="32">
        <f>Leite_UHT_diario!A1602</f>
        <v>42598</v>
      </c>
      <c r="C1299" s="63">
        <v>26.5</v>
      </c>
      <c r="D1299" s="63">
        <v>15.5</v>
      </c>
      <c r="E1299" s="42">
        <v>21.05</v>
      </c>
      <c r="F1299" s="64">
        <f t="shared" ref="F1299:F1309" si="26">E1299/E1298-1</f>
        <v>0</v>
      </c>
    </row>
    <row r="1300" spans="1:6" x14ac:dyDescent="0.2">
      <c r="A1300" s="32">
        <f>Leite_UHT_diario!A1603</f>
        <v>42599</v>
      </c>
      <c r="C1300" s="63">
        <v>26.5</v>
      </c>
      <c r="D1300" s="63">
        <v>15.5</v>
      </c>
      <c r="E1300" s="42">
        <v>20.748699999999999</v>
      </c>
      <c r="F1300" s="64">
        <f t="shared" si="26"/>
        <v>-1.4313539192399083E-2</v>
      </c>
    </row>
    <row r="1301" spans="1:6" x14ac:dyDescent="0.2">
      <c r="A1301" s="32">
        <f>Leite_UHT_diario!A1604</f>
        <v>42600</v>
      </c>
      <c r="C1301" s="63">
        <v>26.5</v>
      </c>
      <c r="D1301" s="63">
        <v>15.5</v>
      </c>
      <c r="E1301" s="42">
        <v>20.735299999999999</v>
      </c>
      <c r="F1301" s="64">
        <f t="shared" si="26"/>
        <v>-6.4582359376730292E-4</v>
      </c>
    </row>
    <row r="1302" spans="1:6" x14ac:dyDescent="0.2">
      <c r="A1302" s="32">
        <f>Leite_UHT_diario!A1605</f>
        <v>42601</v>
      </c>
      <c r="C1302" s="63">
        <v>26.5</v>
      </c>
      <c r="D1302" s="63">
        <v>15.5</v>
      </c>
      <c r="E1302" s="42">
        <v>20.748699999999999</v>
      </c>
      <c r="F1302" s="64">
        <f t="shared" si="26"/>
        <v>6.4624095142096216E-4</v>
      </c>
    </row>
    <row r="1303" spans="1:6" x14ac:dyDescent="0.2">
      <c r="A1303" s="32">
        <f>Leite_UHT_diario!A1606</f>
        <v>42604</v>
      </c>
      <c r="C1303" s="63">
        <v>26.5</v>
      </c>
      <c r="D1303" s="63">
        <v>15.5</v>
      </c>
      <c r="E1303" s="42">
        <v>20.611999999999998</v>
      </c>
      <c r="F1303" s="64">
        <f t="shared" si="26"/>
        <v>-6.5883645722383255E-3</v>
      </c>
    </row>
    <row r="1304" spans="1:6" x14ac:dyDescent="0.2">
      <c r="A1304" s="32">
        <f>Leite_UHT_diario!A1607</f>
        <v>42605</v>
      </c>
      <c r="C1304" s="63">
        <v>26.5</v>
      </c>
      <c r="D1304" s="63">
        <v>15.5</v>
      </c>
      <c r="E1304" s="42">
        <v>20.571999999999999</v>
      </c>
      <c r="F1304" s="64">
        <f t="shared" si="26"/>
        <v>-1.9406171162429375E-3</v>
      </c>
    </row>
    <row r="1305" spans="1:6" x14ac:dyDescent="0.2">
      <c r="A1305" s="32">
        <f>Leite_UHT_diario!A1608</f>
        <v>42606</v>
      </c>
      <c r="C1305" s="63">
        <v>26.5</v>
      </c>
      <c r="D1305" s="63">
        <v>15.5</v>
      </c>
      <c r="E1305" s="42">
        <v>20.498699999999999</v>
      </c>
      <c r="F1305" s="64">
        <f t="shared" si="26"/>
        <v>-3.5630954695702322E-3</v>
      </c>
    </row>
    <row r="1306" spans="1:6" x14ac:dyDescent="0.2">
      <c r="A1306" s="32">
        <f>Leite_UHT_diario!A1609</f>
        <v>42607</v>
      </c>
      <c r="C1306" s="63">
        <v>26.5</v>
      </c>
      <c r="D1306" s="63">
        <v>15.5</v>
      </c>
      <c r="E1306" s="42">
        <v>20.431999999999999</v>
      </c>
      <c r="F1306" s="64">
        <f t="shared" si="26"/>
        <v>-3.2538648792362901E-3</v>
      </c>
    </row>
    <row r="1307" spans="1:6" x14ac:dyDescent="0.2">
      <c r="A1307" s="32">
        <f>Leite_UHT_diario!A1610</f>
        <v>42608</v>
      </c>
      <c r="C1307" s="63">
        <v>26.5</v>
      </c>
      <c r="D1307" s="63">
        <v>15.5</v>
      </c>
      <c r="E1307" s="42">
        <v>20.345300000000002</v>
      </c>
      <c r="F1307" s="64">
        <f t="shared" si="26"/>
        <v>-4.2433437744712199E-3</v>
      </c>
    </row>
    <row r="1308" spans="1:6" x14ac:dyDescent="0.2">
      <c r="A1308" s="32">
        <f>Leite_UHT_diario!A1611</f>
        <v>42611</v>
      </c>
      <c r="C1308" s="63">
        <v>26.5</v>
      </c>
      <c r="D1308" s="63">
        <v>15.5</v>
      </c>
      <c r="E1308" s="42">
        <v>20.4453</v>
      </c>
      <c r="F1308" s="64">
        <f t="shared" si="26"/>
        <v>4.9151401060685274E-3</v>
      </c>
    </row>
    <row r="1309" spans="1:6" x14ac:dyDescent="0.2">
      <c r="A1309" s="32">
        <f>Leite_UHT_diario!A1612</f>
        <v>42612</v>
      </c>
      <c r="C1309" s="63">
        <v>26.5</v>
      </c>
      <c r="D1309" s="63">
        <v>15.5</v>
      </c>
      <c r="E1309" s="42">
        <v>20.602</v>
      </c>
      <c r="F1309" s="64">
        <f t="shared" si="26"/>
        <v>7.6643531765248074E-3</v>
      </c>
    </row>
    <row r="1310" spans="1:6" x14ac:dyDescent="0.2">
      <c r="A1310" s="32">
        <f>Leite_UHT_diario!A1613</f>
        <v>42613</v>
      </c>
      <c r="C1310" s="63">
        <v>26.5</v>
      </c>
      <c r="D1310" s="63">
        <v>15.5</v>
      </c>
      <c r="E1310" s="42">
        <v>20.602</v>
      </c>
      <c r="F1310" s="64">
        <f t="shared" ref="F1310:F1326" si="27">E1310/E1309-1</f>
        <v>0</v>
      </c>
    </row>
    <row r="1311" spans="1:6" x14ac:dyDescent="0.2">
      <c r="A1311" s="32">
        <f>Leite_UHT_diario!A1614</f>
        <v>42614</v>
      </c>
      <c r="C1311" s="63">
        <v>26.5</v>
      </c>
      <c r="D1311" s="63">
        <v>15.5</v>
      </c>
      <c r="E1311" s="42">
        <v>20.567</v>
      </c>
      <c r="F1311" s="64">
        <f t="shared" si="27"/>
        <v>-1.6988641879429611E-3</v>
      </c>
    </row>
    <row r="1312" spans="1:6" x14ac:dyDescent="0.2">
      <c r="A1312" s="32">
        <f>Leite_UHT_diario!A1615</f>
        <v>42615</v>
      </c>
      <c r="C1312" s="63">
        <v>26.5</v>
      </c>
      <c r="D1312" s="63">
        <v>15.5</v>
      </c>
      <c r="E1312" s="42">
        <v>20.561699999999998</v>
      </c>
      <c r="F1312" s="64">
        <f t="shared" si="27"/>
        <v>-2.5769436475919782E-4</v>
      </c>
    </row>
    <row r="1313" spans="1:6" x14ac:dyDescent="0.2">
      <c r="A1313" s="32">
        <f>Leite_UHT_diario!A1616</f>
        <v>42618</v>
      </c>
      <c r="C1313" s="63">
        <v>24.9</v>
      </c>
      <c r="D1313" s="63">
        <v>15.5</v>
      </c>
      <c r="E1313" s="42">
        <v>20.328299999999999</v>
      </c>
      <c r="F1313" s="64">
        <f t="shared" si="27"/>
        <v>-1.1351201505712005E-2</v>
      </c>
    </row>
    <row r="1314" spans="1:6" x14ac:dyDescent="0.2">
      <c r="A1314" s="32">
        <f>Leite_UHT_diario!A1617</f>
        <v>42619</v>
      </c>
      <c r="C1314" s="63">
        <v>24</v>
      </c>
      <c r="D1314" s="63">
        <v>15.9</v>
      </c>
      <c r="E1314" s="42">
        <v>19.914999999999999</v>
      </c>
      <c r="F1314" s="64">
        <f>E1314/E1313-1</f>
        <v>-2.0331262328871502E-2</v>
      </c>
    </row>
    <row r="1315" spans="1:6" x14ac:dyDescent="0.2">
      <c r="A1315" s="32">
        <f>Leite_UHT_diario!A1618</f>
        <v>42621</v>
      </c>
      <c r="C1315" s="63">
        <v>24</v>
      </c>
      <c r="D1315" s="63">
        <v>15.9</v>
      </c>
      <c r="E1315" s="42">
        <v>19.756699999999999</v>
      </c>
      <c r="F1315" s="64">
        <f>E1315/E1314-1</f>
        <v>-7.948782324880721E-3</v>
      </c>
    </row>
    <row r="1316" spans="1:6" x14ac:dyDescent="0.2">
      <c r="A1316" s="32">
        <f>Leite_UHT_diario!A1619</f>
        <v>42622</v>
      </c>
      <c r="C1316" s="63">
        <v>23.5</v>
      </c>
      <c r="D1316" s="63">
        <v>15.9</v>
      </c>
      <c r="E1316" s="42">
        <v>19.430700000000002</v>
      </c>
      <c r="F1316" s="64">
        <f t="shared" si="27"/>
        <v>-1.6500731397449786E-2</v>
      </c>
    </row>
    <row r="1317" spans="1:6" x14ac:dyDescent="0.2">
      <c r="A1317" s="32">
        <f>Leite_UHT_diario!A1620</f>
        <v>42625</v>
      </c>
      <c r="C1317" s="63">
        <v>23.5</v>
      </c>
      <c r="D1317" s="63">
        <v>15.9</v>
      </c>
      <c r="E1317" s="42">
        <v>19.4773</v>
      </c>
      <c r="F1317" s="64">
        <f t="shared" si="27"/>
        <v>2.3982666604906999E-3</v>
      </c>
    </row>
    <row r="1318" spans="1:6" x14ac:dyDescent="0.2">
      <c r="A1318" s="32">
        <f>Leite_UHT_diario!A1621</f>
        <v>42626</v>
      </c>
      <c r="C1318" s="63">
        <v>23.5</v>
      </c>
      <c r="D1318" s="63">
        <v>15.35</v>
      </c>
      <c r="E1318">
        <v>19.408999999999999</v>
      </c>
      <c r="F1318" s="64">
        <f t="shared" si="27"/>
        <v>-3.5066461983951358E-3</v>
      </c>
    </row>
    <row r="1319" spans="1:6" x14ac:dyDescent="0.2">
      <c r="A1319" s="32">
        <f>Leite_UHT_diario!A1622</f>
        <v>42627</v>
      </c>
      <c r="C1319" s="63">
        <v>23</v>
      </c>
      <c r="D1319" s="63">
        <v>15.35</v>
      </c>
      <c r="E1319">
        <v>19.158999999999999</v>
      </c>
      <c r="F1319" s="64">
        <f t="shared" si="27"/>
        <v>-1.2880622391673979E-2</v>
      </c>
    </row>
    <row r="1320" spans="1:6" x14ac:dyDescent="0.2">
      <c r="A1320" s="32">
        <f>Leite_UHT_diario!A1623</f>
        <v>42628</v>
      </c>
      <c r="C1320" s="63">
        <v>23</v>
      </c>
      <c r="D1320" s="63">
        <v>15.35</v>
      </c>
      <c r="E1320" s="42">
        <v>18.797699999999999</v>
      </c>
      <c r="F1320" s="64">
        <f t="shared" si="27"/>
        <v>-1.8857977973798179E-2</v>
      </c>
    </row>
    <row r="1321" spans="1:6" x14ac:dyDescent="0.2">
      <c r="A1321" s="32">
        <f>Leite_UHT_diario!A1624</f>
        <v>42629</v>
      </c>
      <c r="C1321" s="63">
        <v>23</v>
      </c>
      <c r="D1321" s="63">
        <v>15.35</v>
      </c>
      <c r="E1321" s="42">
        <v>18.747699999999998</v>
      </c>
      <c r="F1321" s="64">
        <f t="shared" si="27"/>
        <v>-2.6598998813684993E-3</v>
      </c>
    </row>
    <row r="1322" spans="1:6" x14ac:dyDescent="0.2">
      <c r="A1322" s="32">
        <f>Leite_UHT_diario!A1625</f>
        <v>42632</v>
      </c>
      <c r="C1322" s="63">
        <v>23</v>
      </c>
      <c r="D1322" s="63">
        <v>15.3</v>
      </c>
      <c r="E1322" s="42">
        <v>18.6677</v>
      </c>
      <c r="F1322" s="64">
        <f t="shared" si="27"/>
        <v>-4.2671901086532849E-3</v>
      </c>
    </row>
    <row r="1323" spans="1:6" x14ac:dyDescent="0.2">
      <c r="A1323" s="32">
        <f>Leite_UHT_diario!A1626</f>
        <v>42633</v>
      </c>
      <c r="C1323" s="63">
        <v>23</v>
      </c>
      <c r="D1323" s="63">
        <v>15.35</v>
      </c>
      <c r="E1323" s="42">
        <v>18.714300000000001</v>
      </c>
      <c r="F1323" s="64">
        <f t="shared" si="27"/>
        <v>2.4962903839251815E-3</v>
      </c>
    </row>
    <row r="1324" spans="1:6" x14ac:dyDescent="0.2">
      <c r="A1324" s="32">
        <f>Leite_UHT_diario!A1627</f>
        <v>42634</v>
      </c>
      <c r="C1324" s="63">
        <v>23</v>
      </c>
      <c r="D1324" s="63">
        <v>15.35</v>
      </c>
      <c r="E1324" s="42">
        <v>18.824999999999999</v>
      </c>
      <c r="F1324" s="64">
        <f t="shared" si="27"/>
        <v>5.9152626601046698E-3</v>
      </c>
    </row>
    <row r="1325" spans="1:6" x14ac:dyDescent="0.2">
      <c r="A1325" s="32">
        <f>Leite_UHT_diario!A1628</f>
        <v>42635</v>
      </c>
      <c r="C1325" s="63">
        <v>23</v>
      </c>
      <c r="D1325" s="63">
        <v>15</v>
      </c>
      <c r="E1325" s="42">
        <v>18.7667</v>
      </c>
      <c r="F1325" s="64">
        <f t="shared" si="27"/>
        <v>-3.0969455511288269E-3</v>
      </c>
    </row>
    <row r="1326" spans="1:6" x14ac:dyDescent="0.2">
      <c r="A1326" s="32">
        <f>Leite_UHT_diario!A1629</f>
        <v>42636</v>
      </c>
      <c r="C1326" s="63">
        <v>23</v>
      </c>
      <c r="D1326" s="63">
        <v>15</v>
      </c>
      <c r="E1326" s="42">
        <v>18.7667</v>
      </c>
      <c r="F1326" s="64">
        <f t="shared" si="27"/>
        <v>0</v>
      </c>
    </row>
    <row r="1327" spans="1:6" x14ac:dyDescent="0.2">
      <c r="A1327" s="32">
        <f>Leite_UHT_diario!A1630</f>
        <v>42639</v>
      </c>
      <c r="C1327" s="63">
        <v>23</v>
      </c>
      <c r="D1327" s="63">
        <v>15</v>
      </c>
      <c r="E1327" s="42">
        <v>18.7667</v>
      </c>
      <c r="F1327" s="64">
        <f t="shared" ref="F1327:F1345" si="28">E1327/E1326-1</f>
        <v>0</v>
      </c>
    </row>
    <row r="1328" spans="1:6" x14ac:dyDescent="0.2">
      <c r="A1328" s="32">
        <f>Leite_UHT_diario!A1631</f>
        <v>42640</v>
      </c>
      <c r="C1328" s="63">
        <v>23</v>
      </c>
      <c r="D1328" s="63">
        <v>15.35</v>
      </c>
      <c r="E1328" s="42">
        <v>18.605</v>
      </c>
      <c r="F1328" s="64">
        <f t="shared" si="28"/>
        <v>-8.6163257258867754E-3</v>
      </c>
    </row>
    <row r="1329" spans="1:6" x14ac:dyDescent="0.2">
      <c r="A1329" s="32">
        <f>Leite_UHT_diario!A1632</f>
        <v>42641</v>
      </c>
      <c r="C1329" s="63">
        <v>23</v>
      </c>
      <c r="D1329" s="63">
        <v>15.35</v>
      </c>
      <c r="E1329" s="42">
        <v>18.3766</v>
      </c>
      <c r="F1329" s="64">
        <f t="shared" si="28"/>
        <v>-1.2276269819940899E-2</v>
      </c>
    </row>
    <row r="1330" spans="1:6" x14ac:dyDescent="0.2">
      <c r="A1330" s="32">
        <f>Leite_UHT_diario!A1633</f>
        <v>42642</v>
      </c>
      <c r="C1330" s="63">
        <v>23</v>
      </c>
      <c r="D1330" s="63">
        <v>15.35</v>
      </c>
      <c r="E1330" s="42">
        <v>18.3141</v>
      </c>
      <c r="F1330" s="64">
        <f t="shared" si="28"/>
        <v>-3.40106439711374E-3</v>
      </c>
    </row>
    <row r="1331" spans="1:6" x14ac:dyDescent="0.2">
      <c r="A1331" s="32">
        <f>Leite_UHT_diario!A1634</f>
        <v>42643</v>
      </c>
      <c r="C1331" s="63">
        <v>23</v>
      </c>
      <c r="D1331" s="63">
        <v>14.5</v>
      </c>
      <c r="E1331" s="42">
        <v>18.106300000000001</v>
      </c>
      <c r="F1331" s="64">
        <f t="shared" si="28"/>
        <v>-1.1346448910948381E-2</v>
      </c>
    </row>
    <row r="1332" spans="1:6" x14ac:dyDescent="0.2">
      <c r="A1332" s="32">
        <f>Leite_UHT_diario!A1635</f>
        <v>42646</v>
      </c>
      <c r="C1332" s="63">
        <v>23</v>
      </c>
      <c r="D1332" s="63">
        <v>14.5</v>
      </c>
      <c r="E1332" s="42">
        <v>17.884399999999999</v>
      </c>
      <c r="F1332" s="64">
        <f t="shared" si="28"/>
        <v>-1.2255402815594674E-2</v>
      </c>
    </row>
    <row r="1333" spans="1:6" x14ac:dyDescent="0.2">
      <c r="A1333" s="32">
        <f>Leite_UHT_diario!A1636</f>
        <v>42647</v>
      </c>
      <c r="C1333" s="63">
        <v>23</v>
      </c>
      <c r="D1333" s="63">
        <v>14.5</v>
      </c>
      <c r="E1333" s="42">
        <v>17.778099999999998</v>
      </c>
      <c r="F1333" s="64">
        <f t="shared" si="28"/>
        <v>-5.9437274943526797E-3</v>
      </c>
    </row>
    <row r="1334" spans="1:6" x14ac:dyDescent="0.2">
      <c r="A1334" s="32">
        <f>Leite_UHT_diario!A1637</f>
        <v>42648</v>
      </c>
      <c r="C1334" s="63">
        <v>23</v>
      </c>
      <c r="D1334" s="63">
        <v>14.5</v>
      </c>
      <c r="E1334" s="42">
        <v>17.603100000000001</v>
      </c>
      <c r="F1334" s="64">
        <f t="shared" si="28"/>
        <v>-9.843571585264832E-3</v>
      </c>
    </row>
    <row r="1335" spans="1:6" x14ac:dyDescent="0.2">
      <c r="A1335" s="32">
        <f>Leite_UHT_diario!A1638</f>
        <v>42649</v>
      </c>
      <c r="C1335" s="63">
        <v>23</v>
      </c>
      <c r="D1335" s="63">
        <v>14.5</v>
      </c>
      <c r="E1335" s="42">
        <v>17.509399999999999</v>
      </c>
      <c r="F1335" s="64">
        <f t="shared" si="28"/>
        <v>-5.3229260755208729E-3</v>
      </c>
    </row>
    <row r="1336" spans="1:6" x14ac:dyDescent="0.2">
      <c r="A1336" s="32">
        <f>Leite_UHT_diario!A1639</f>
        <v>42650</v>
      </c>
      <c r="C1336" s="63">
        <v>23</v>
      </c>
      <c r="D1336" s="63">
        <v>14.5</v>
      </c>
      <c r="E1336" s="42">
        <v>17.290600000000001</v>
      </c>
      <c r="F1336" s="64">
        <f t="shared" si="28"/>
        <v>-1.2496144927867214E-2</v>
      </c>
    </row>
    <row r="1337" spans="1:6" x14ac:dyDescent="0.2">
      <c r="A1337" s="32">
        <f>Leite_UHT_diario!A1640</f>
        <v>42653</v>
      </c>
      <c r="C1337" s="63">
        <v>23</v>
      </c>
      <c r="D1337" s="63">
        <v>14.5</v>
      </c>
      <c r="E1337" s="42">
        <v>17.228100000000001</v>
      </c>
      <c r="F1337" s="64">
        <f t="shared" si="28"/>
        <v>-3.6146808092257787E-3</v>
      </c>
    </row>
    <row r="1338" spans="1:6" x14ac:dyDescent="0.2">
      <c r="A1338" s="32">
        <f>Leite_UHT_diario!A1641</f>
        <v>42654</v>
      </c>
      <c r="C1338" s="63">
        <v>21.5</v>
      </c>
      <c r="D1338" s="63">
        <v>14.5</v>
      </c>
      <c r="E1338" s="42">
        <v>17.084399999999999</v>
      </c>
      <c r="F1338" s="64">
        <f t="shared" si="28"/>
        <v>-8.3410242568827675E-3</v>
      </c>
    </row>
    <row r="1339" spans="1:6" x14ac:dyDescent="0.2">
      <c r="A1339" s="32">
        <f>Leite_UHT_diario!A1642</f>
        <v>42656</v>
      </c>
      <c r="C1339" s="63">
        <v>21.5</v>
      </c>
      <c r="D1339" s="63">
        <v>14.2</v>
      </c>
      <c r="E1339" s="42">
        <v>17.165600000000001</v>
      </c>
      <c r="F1339" s="64">
        <f t="shared" si="28"/>
        <v>4.7528739668938336E-3</v>
      </c>
    </row>
    <row r="1340" spans="1:6" x14ac:dyDescent="0.2">
      <c r="A1340" s="32">
        <f>Leite_UHT_diario!A1643</f>
        <v>42657</v>
      </c>
      <c r="C1340" s="63">
        <v>21</v>
      </c>
      <c r="D1340" s="63">
        <v>14.2</v>
      </c>
      <c r="E1340" s="42">
        <v>17.1281</v>
      </c>
      <c r="F1340" s="64">
        <f t="shared" si="28"/>
        <v>-2.1846017616629076E-3</v>
      </c>
    </row>
    <row r="1341" spans="1:6" x14ac:dyDescent="0.2">
      <c r="A1341" s="32">
        <f>Leite_UHT_diario!A1644</f>
        <v>42660</v>
      </c>
      <c r="C1341" s="63">
        <v>21</v>
      </c>
      <c r="D1341" s="63">
        <v>14.2</v>
      </c>
      <c r="E1341" s="42">
        <v>16.9344</v>
      </c>
      <c r="F1341" s="64">
        <f t="shared" si="28"/>
        <v>-1.1308901746253208E-2</v>
      </c>
    </row>
    <row r="1342" spans="1:6" x14ac:dyDescent="0.2">
      <c r="A1342" s="32">
        <f>Leite_UHT_diario!A1645</f>
        <v>42661</v>
      </c>
      <c r="C1342" s="63">
        <v>21</v>
      </c>
      <c r="D1342" s="63">
        <v>14</v>
      </c>
      <c r="E1342" s="42">
        <v>16.896899999999999</v>
      </c>
      <c r="F1342" s="64">
        <f t="shared" si="28"/>
        <v>-2.214427437641775E-3</v>
      </c>
    </row>
    <row r="1343" spans="1:6" x14ac:dyDescent="0.2">
      <c r="A1343" s="32">
        <f>Leite_UHT_diario!A1646</f>
        <v>42662</v>
      </c>
      <c r="C1343" s="63">
        <v>21</v>
      </c>
      <c r="D1343" s="63">
        <v>14</v>
      </c>
      <c r="E1343" s="42">
        <v>16.831299999999999</v>
      </c>
      <c r="F1343" s="64">
        <f t="shared" si="28"/>
        <v>-3.8823689552521801E-3</v>
      </c>
    </row>
    <row r="1344" spans="1:6" x14ac:dyDescent="0.2">
      <c r="A1344" s="32">
        <f>Leite_UHT_diario!A1647</f>
        <v>42663</v>
      </c>
      <c r="C1344" s="63">
        <v>21</v>
      </c>
      <c r="D1344" s="63">
        <v>14</v>
      </c>
      <c r="E1344" s="42">
        <v>16.831299999999999</v>
      </c>
      <c r="F1344" s="64">
        <f t="shared" si="28"/>
        <v>0</v>
      </c>
    </row>
    <row r="1345" spans="1:6" x14ac:dyDescent="0.2">
      <c r="A1345" s="32">
        <f>Leite_UHT_diario!A1648</f>
        <v>42664</v>
      </c>
      <c r="C1345" s="63">
        <v>21</v>
      </c>
      <c r="D1345" s="63">
        <v>14</v>
      </c>
      <c r="E1345" s="42">
        <v>16.7331</v>
      </c>
      <c r="F1345" s="64">
        <f t="shared" si="28"/>
        <v>-5.8343681117916102E-3</v>
      </c>
    </row>
    <row r="1346" spans="1:6" x14ac:dyDescent="0.2">
      <c r="A1346" s="32">
        <f>Leite_UHT_diario!A1649</f>
        <v>42667</v>
      </c>
      <c r="C1346" s="63">
        <v>21</v>
      </c>
      <c r="D1346" s="63">
        <v>14</v>
      </c>
      <c r="E1346" s="42">
        <v>16.7331</v>
      </c>
      <c r="F1346" s="64">
        <f t="shared" ref="F1346:F1351" si="29">E1346/E1345-1</f>
        <v>0</v>
      </c>
    </row>
    <row r="1347" spans="1:6" x14ac:dyDescent="0.2">
      <c r="A1347" s="32">
        <f>Leite_UHT_diario!A1650</f>
        <v>42668</v>
      </c>
      <c r="C1347" s="63">
        <v>21</v>
      </c>
      <c r="D1347" s="63">
        <v>14</v>
      </c>
      <c r="E1347" s="42">
        <v>16.589400000000001</v>
      </c>
      <c r="F1347" s="64">
        <f t="shared" si="29"/>
        <v>-8.5877691521594191E-3</v>
      </c>
    </row>
    <row r="1348" spans="1:6" x14ac:dyDescent="0.2">
      <c r="A1348" s="32">
        <f>Leite_UHT_diario!A1651</f>
        <v>42669</v>
      </c>
      <c r="C1348" s="63">
        <v>21</v>
      </c>
      <c r="D1348" s="63">
        <v>14</v>
      </c>
      <c r="E1348" s="42">
        <v>16.589400000000001</v>
      </c>
      <c r="F1348" s="64">
        <f t="shared" si="29"/>
        <v>0</v>
      </c>
    </row>
    <row r="1349" spans="1:6" x14ac:dyDescent="0.2">
      <c r="A1349" s="32">
        <f>Leite_UHT_diario!A1652</f>
        <v>42670</v>
      </c>
      <c r="C1349" s="63">
        <v>21</v>
      </c>
      <c r="D1349" s="63">
        <v>14</v>
      </c>
      <c r="E1349" s="42">
        <v>16.589400000000001</v>
      </c>
      <c r="F1349" s="64">
        <f t="shared" si="29"/>
        <v>0</v>
      </c>
    </row>
    <row r="1350" spans="1:6" x14ac:dyDescent="0.2">
      <c r="A1350" s="32">
        <f>Leite_UHT_diario!A1653</f>
        <v>42671</v>
      </c>
      <c r="C1350" s="63">
        <v>21</v>
      </c>
      <c r="D1350" s="63">
        <v>13.5</v>
      </c>
      <c r="E1350" s="42">
        <v>16.509699999999999</v>
      </c>
      <c r="F1350" s="64">
        <f t="shared" si="29"/>
        <v>-4.8042726078099118E-3</v>
      </c>
    </row>
    <row r="1351" spans="1:6" x14ac:dyDescent="0.2">
      <c r="A1351" s="32">
        <f>Leite_UHT_diario!A1654</f>
        <v>42674</v>
      </c>
      <c r="C1351" s="63">
        <v>21</v>
      </c>
      <c r="D1351" s="63">
        <v>13</v>
      </c>
      <c r="E1351" s="42">
        <v>16.4072</v>
      </c>
      <c r="F1351" s="64">
        <f t="shared" si="29"/>
        <v>-6.2084713834896776E-3</v>
      </c>
    </row>
    <row r="1352" spans="1:6" x14ac:dyDescent="0.2">
      <c r="A1352" s="32">
        <f>Leite_UHT_diario!A1655</f>
        <v>42675</v>
      </c>
      <c r="C1352" s="63">
        <v>21</v>
      </c>
      <c r="D1352" s="63">
        <v>13</v>
      </c>
      <c r="E1352" s="42">
        <v>16.4072</v>
      </c>
      <c r="F1352" s="64">
        <f t="shared" ref="F1352:F1364" si="30">E1352/E1351-1</f>
        <v>0</v>
      </c>
    </row>
    <row r="1353" spans="1:6" x14ac:dyDescent="0.2">
      <c r="A1353" s="32">
        <f>Leite_UHT_diario!A1656</f>
        <v>42677</v>
      </c>
      <c r="C1353" s="63">
        <v>21</v>
      </c>
      <c r="D1353" s="63">
        <v>13</v>
      </c>
      <c r="E1353" s="42">
        <v>16.363399999999999</v>
      </c>
      <c r="F1353" s="64">
        <f t="shared" si="30"/>
        <v>-2.6695597054952058E-3</v>
      </c>
    </row>
    <row r="1354" spans="1:6" x14ac:dyDescent="0.2">
      <c r="A1354" s="32">
        <f>Leite_UHT_diario!A1657</f>
        <v>42678</v>
      </c>
      <c r="C1354" s="63">
        <v>21</v>
      </c>
      <c r="D1354" s="63">
        <v>13</v>
      </c>
      <c r="E1354" s="42">
        <v>16.300899999999999</v>
      </c>
      <c r="F1354" s="64">
        <f t="shared" si="30"/>
        <v>-3.8194996149943927E-3</v>
      </c>
    </row>
    <row r="1355" spans="1:6" x14ac:dyDescent="0.2">
      <c r="A1355" s="32">
        <f>Leite_UHT_diario!A1658</f>
        <v>42681</v>
      </c>
      <c r="C1355" s="63">
        <v>21</v>
      </c>
      <c r="D1355" s="63">
        <v>12.9</v>
      </c>
      <c r="E1355" s="42">
        <v>16.127500000000001</v>
      </c>
      <c r="F1355" s="64">
        <f t="shared" si="30"/>
        <v>-1.063744946598022E-2</v>
      </c>
    </row>
    <row r="1356" spans="1:6" x14ac:dyDescent="0.2">
      <c r="A1356" s="32">
        <f>Leite_UHT_diario!A1659</f>
        <v>42682</v>
      </c>
      <c r="C1356" s="63">
        <v>21</v>
      </c>
      <c r="D1356" s="63">
        <v>12.9</v>
      </c>
      <c r="E1356" s="42">
        <v>16.112500000000001</v>
      </c>
      <c r="F1356" s="64">
        <f t="shared" si="30"/>
        <v>-9.3008835839403226E-4</v>
      </c>
    </row>
    <row r="1357" spans="1:6" x14ac:dyDescent="0.2">
      <c r="A1357" s="32">
        <f>Leite_UHT_diario!A1660</f>
        <v>42683</v>
      </c>
      <c r="C1357" s="63">
        <v>21</v>
      </c>
      <c r="D1357" s="63">
        <v>12.9</v>
      </c>
      <c r="E1357" s="42">
        <v>16.0625</v>
      </c>
      <c r="F1357" s="64">
        <f t="shared" si="30"/>
        <v>-3.1031807602793782E-3</v>
      </c>
    </row>
    <row r="1358" spans="1:6" x14ac:dyDescent="0.2">
      <c r="A1358" s="32">
        <f>Leite_UHT_diario!A1661</f>
        <v>42684</v>
      </c>
      <c r="C1358" s="63">
        <v>21</v>
      </c>
      <c r="D1358" s="63">
        <v>12.74</v>
      </c>
      <c r="E1358" s="42">
        <v>15.996600000000001</v>
      </c>
      <c r="F1358" s="64">
        <f t="shared" si="30"/>
        <v>-4.1027237354085422E-3</v>
      </c>
    </row>
    <row r="1359" spans="1:6" x14ac:dyDescent="0.2">
      <c r="A1359" s="32">
        <f>Leite_UHT_diario!A1662</f>
        <v>42685</v>
      </c>
      <c r="C1359" s="63">
        <v>21</v>
      </c>
      <c r="D1359" s="63">
        <v>12.74</v>
      </c>
      <c r="E1359" s="42">
        <v>15.8653</v>
      </c>
      <c r="F1359" s="64">
        <f t="shared" si="30"/>
        <v>-8.2079941987672767E-3</v>
      </c>
    </row>
    <row r="1360" spans="1:6" x14ac:dyDescent="0.2">
      <c r="A1360" s="32">
        <f>Leite_UHT_diario!A1663</f>
        <v>42688</v>
      </c>
      <c r="C1360" s="63">
        <v>21</v>
      </c>
      <c r="D1360" s="63">
        <v>12.74</v>
      </c>
      <c r="E1360" s="42">
        <v>15.8653</v>
      </c>
      <c r="F1360" s="64">
        <f t="shared" si="30"/>
        <v>0</v>
      </c>
    </row>
    <row r="1361" spans="1:6" x14ac:dyDescent="0.2">
      <c r="A1361" s="32">
        <f>Leite_UHT_diario!A1665</f>
        <v>42690</v>
      </c>
      <c r="C1361" s="63">
        <v>21</v>
      </c>
      <c r="D1361" s="63">
        <v>12.74</v>
      </c>
      <c r="E1361" s="42">
        <v>15.711600000000001</v>
      </c>
      <c r="F1361" s="64">
        <f t="shared" si="30"/>
        <v>-9.6878092440734198E-3</v>
      </c>
    </row>
    <row r="1362" spans="1:6" x14ac:dyDescent="0.2">
      <c r="A1362" s="32">
        <f>Leite_UHT_diario!A1666</f>
        <v>42691</v>
      </c>
      <c r="C1362" s="63">
        <v>21</v>
      </c>
      <c r="D1362" s="63">
        <v>12.74</v>
      </c>
      <c r="E1362" s="42">
        <v>15.736599999999999</v>
      </c>
      <c r="F1362" s="64">
        <f t="shared" si="30"/>
        <v>1.5911810382136515E-3</v>
      </c>
    </row>
    <row r="1363" spans="1:6" x14ac:dyDescent="0.2">
      <c r="A1363" s="32">
        <f>Leite_UHT_diario!A1667</f>
        <v>42692</v>
      </c>
      <c r="C1363" s="63">
        <v>21</v>
      </c>
      <c r="D1363" s="63">
        <v>12.8</v>
      </c>
      <c r="E1363" s="42">
        <v>15.741300000000001</v>
      </c>
      <c r="F1363" s="64">
        <f t="shared" si="30"/>
        <v>2.9866680223178399E-4</v>
      </c>
    </row>
    <row r="1364" spans="1:6" x14ac:dyDescent="0.2">
      <c r="A1364" s="32">
        <f>Leite_UHT_diario!A1668</f>
        <v>42695</v>
      </c>
      <c r="C1364" s="63">
        <v>21</v>
      </c>
      <c r="D1364" s="63">
        <v>12.8</v>
      </c>
      <c r="E1364" s="42">
        <v>15.51</v>
      </c>
      <c r="F1364" s="64">
        <f t="shared" si="30"/>
        <v>-1.4693830878008907E-2</v>
      </c>
    </row>
    <row r="1365" spans="1:6" x14ac:dyDescent="0.2">
      <c r="A1365" s="32">
        <f>Leite_UHT_diario!A1669</f>
        <v>42696</v>
      </c>
      <c r="C1365" s="63">
        <v>21</v>
      </c>
      <c r="D1365" s="63">
        <v>12.8</v>
      </c>
      <c r="E1365" s="42">
        <v>15.51</v>
      </c>
      <c r="F1365" s="64">
        <f t="shared" ref="F1365:F1376" si="31">E1365/E1364-1</f>
        <v>0</v>
      </c>
    </row>
    <row r="1366" spans="1:6" x14ac:dyDescent="0.2">
      <c r="A1366" s="32">
        <f>Leite_UHT_diario!A1670</f>
        <v>42697</v>
      </c>
      <c r="C1366" s="63">
        <v>21</v>
      </c>
      <c r="D1366" s="63">
        <v>12.32</v>
      </c>
      <c r="E1366" s="42">
        <v>15.505000000000001</v>
      </c>
      <c r="F1366" s="64">
        <f t="shared" si="31"/>
        <v>-3.2237266279810939E-4</v>
      </c>
    </row>
    <row r="1367" spans="1:6" x14ac:dyDescent="0.2">
      <c r="A1367" s="32">
        <f>Leite_UHT_diario!A1671</f>
        <v>42698</v>
      </c>
      <c r="C1367" s="63">
        <v>21</v>
      </c>
      <c r="D1367" s="63">
        <v>12.32</v>
      </c>
      <c r="E1367" s="42">
        <v>15.505000000000001</v>
      </c>
      <c r="F1367" s="64">
        <f t="shared" si="31"/>
        <v>0</v>
      </c>
    </row>
    <row r="1368" spans="1:6" x14ac:dyDescent="0.2">
      <c r="A1368" s="32">
        <f>Leite_UHT_diario!A1672</f>
        <v>42699</v>
      </c>
      <c r="C1368" s="63">
        <v>21</v>
      </c>
      <c r="D1368" s="63">
        <v>12.32</v>
      </c>
      <c r="E1368" s="42">
        <v>15.5238</v>
      </c>
      <c r="F1368" s="64">
        <f t="shared" si="31"/>
        <v>1.212512092873208E-3</v>
      </c>
    </row>
    <row r="1369" spans="1:6" x14ac:dyDescent="0.2">
      <c r="A1369" s="32">
        <f>Leite_UHT_diario!A1673</f>
        <v>42702</v>
      </c>
      <c r="C1369" s="63">
        <v>21</v>
      </c>
      <c r="D1369" s="63">
        <v>12.32</v>
      </c>
      <c r="E1369" s="42">
        <v>15.555</v>
      </c>
      <c r="F1369" s="64">
        <f t="shared" si="31"/>
        <v>2.0098171839368906E-3</v>
      </c>
    </row>
    <row r="1370" spans="1:6" x14ac:dyDescent="0.2">
      <c r="A1370" s="32">
        <f>Leite_UHT_diario!A1674</f>
        <v>42703</v>
      </c>
      <c r="C1370" s="63">
        <v>21</v>
      </c>
      <c r="D1370" s="63">
        <v>12.32</v>
      </c>
      <c r="E1370" s="42">
        <v>15.445600000000001</v>
      </c>
      <c r="F1370" s="64">
        <f t="shared" si="31"/>
        <v>-7.0331083252972437E-3</v>
      </c>
    </row>
    <row r="1371" spans="1:6" x14ac:dyDescent="0.2">
      <c r="A1371" s="32">
        <f>Leite_UHT_diario!A1675</f>
        <v>42704</v>
      </c>
      <c r="C1371" s="63">
        <v>21</v>
      </c>
      <c r="D1371" s="63">
        <v>12.32</v>
      </c>
      <c r="E1371" s="42">
        <v>15.45</v>
      </c>
      <c r="F1371" s="64">
        <f t="shared" si="31"/>
        <v>2.8487077225869406E-4</v>
      </c>
    </row>
    <row r="1372" spans="1:6" x14ac:dyDescent="0.2">
      <c r="A1372" s="32">
        <f>Leite_UHT_diario!A1676</f>
        <v>42705</v>
      </c>
      <c r="C1372" s="63">
        <v>18</v>
      </c>
      <c r="D1372" s="63">
        <v>12.32</v>
      </c>
      <c r="E1372" s="42">
        <v>15.199400000000001</v>
      </c>
      <c r="F1372" s="64">
        <f t="shared" si="31"/>
        <v>-1.6220064724918992E-2</v>
      </c>
    </row>
    <row r="1373" spans="1:6" x14ac:dyDescent="0.2">
      <c r="A1373" s="32">
        <f>Leite_UHT_diario!A1677</f>
        <v>42706</v>
      </c>
      <c r="C1373" s="63">
        <v>18</v>
      </c>
      <c r="D1373" s="63">
        <v>12.32</v>
      </c>
      <c r="E1373" s="42">
        <v>15.0322</v>
      </c>
      <c r="F1373" s="64">
        <f t="shared" si="31"/>
        <v>-1.1000434227666944E-2</v>
      </c>
    </row>
    <row r="1374" spans="1:6" x14ac:dyDescent="0.2">
      <c r="A1374" s="32">
        <f>Leite_UHT_diario!A1678</f>
        <v>42709</v>
      </c>
      <c r="C1374" s="63">
        <v>18</v>
      </c>
      <c r="D1374" s="63">
        <v>12.32</v>
      </c>
      <c r="E1374" s="42">
        <v>14.950900000000001</v>
      </c>
      <c r="F1374" s="64">
        <f t="shared" si="31"/>
        <v>-5.4083899894891152E-3</v>
      </c>
    </row>
    <row r="1375" spans="1:6" x14ac:dyDescent="0.2">
      <c r="A1375" s="32">
        <f>Leite_UHT_diario!A1679</f>
        <v>42710</v>
      </c>
      <c r="C1375" s="63">
        <v>18</v>
      </c>
      <c r="D1375" s="63">
        <v>12.32</v>
      </c>
      <c r="E1375" s="42">
        <v>14.9434</v>
      </c>
      <c r="F1375" s="64">
        <f t="shared" si="31"/>
        <v>-5.0164204161629034E-4</v>
      </c>
    </row>
    <row r="1376" spans="1:6" x14ac:dyDescent="0.2">
      <c r="A1376" s="32">
        <f>Leite_UHT_diario!A1680</f>
        <v>42711</v>
      </c>
      <c r="C1376" s="63">
        <v>18</v>
      </c>
      <c r="D1376" s="63">
        <v>12.32</v>
      </c>
      <c r="E1376" s="42">
        <v>14.968400000000001</v>
      </c>
      <c r="F1376" s="64">
        <f t="shared" si="31"/>
        <v>1.6729793755103639E-3</v>
      </c>
    </row>
    <row r="1377" spans="1:6" x14ac:dyDescent="0.2">
      <c r="A1377" s="32">
        <f>Leite_UHT_diario!A1681</f>
        <v>42712</v>
      </c>
      <c r="C1377" s="63">
        <v>18</v>
      </c>
      <c r="D1377" s="63">
        <v>12</v>
      </c>
      <c r="E1377" s="42">
        <v>14.932499999999999</v>
      </c>
      <c r="F1377" s="64">
        <f t="shared" ref="F1377:F1440" si="32">E1377/E1376-1</f>
        <v>-2.3983859330323209E-3</v>
      </c>
    </row>
    <row r="1378" spans="1:6" x14ac:dyDescent="0.2">
      <c r="A1378" s="32">
        <f>Leite_UHT_diario!A1682</f>
        <v>42713</v>
      </c>
      <c r="C1378" s="63">
        <v>18</v>
      </c>
      <c r="D1378" s="63">
        <v>12</v>
      </c>
      <c r="E1378" s="42">
        <v>14.932499999999999</v>
      </c>
      <c r="F1378" s="64">
        <f t="shared" si="32"/>
        <v>0</v>
      </c>
    </row>
    <row r="1379" spans="1:6" x14ac:dyDescent="0.2">
      <c r="A1379" s="32">
        <f>Leite_UHT_diario!A1683</f>
        <v>42716</v>
      </c>
      <c r="C1379" s="63">
        <v>18</v>
      </c>
      <c r="D1379" s="63">
        <v>12</v>
      </c>
      <c r="E1379" s="42">
        <v>14.87</v>
      </c>
      <c r="F1379" s="64">
        <f t="shared" si="32"/>
        <v>-4.1855014230705034E-3</v>
      </c>
    </row>
    <row r="1380" spans="1:6" x14ac:dyDescent="0.2">
      <c r="A1380" s="32">
        <f>Leite_UHT_diario!A1684</f>
        <v>42717</v>
      </c>
      <c r="C1380" s="63">
        <v>18</v>
      </c>
      <c r="D1380" s="63">
        <v>12</v>
      </c>
      <c r="E1380" s="42">
        <v>14.838800000000001</v>
      </c>
      <c r="F1380" s="64">
        <f t="shared" si="32"/>
        <v>-2.0981842636179637E-3</v>
      </c>
    </row>
    <row r="1381" spans="1:6" x14ac:dyDescent="0.2">
      <c r="A1381" s="32">
        <f>Leite_UHT_diario!A1685</f>
        <v>42718</v>
      </c>
      <c r="C1381" s="63">
        <v>18</v>
      </c>
      <c r="D1381" s="63">
        <v>12</v>
      </c>
      <c r="E1381" s="42">
        <v>14.753399999999999</v>
      </c>
      <c r="F1381" s="64">
        <f t="shared" si="32"/>
        <v>-5.7551823597596918E-3</v>
      </c>
    </row>
    <row r="1382" spans="1:6" x14ac:dyDescent="0.2">
      <c r="A1382" s="32">
        <f>Leite_UHT_diario!A1686</f>
        <v>42719</v>
      </c>
      <c r="C1382" s="63">
        <v>18</v>
      </c>
      <c r="D1382" s="63">
        <v>12</v>
      </c>
      <c r="E1382" s="42">
        <v>14.7347</v>
      </c>
      <c r="F1382" s="64">
        <f t="shared" si="32"/>
        <v>-1.2675044396545099E-3</v>
      </c>
    </row>
    <row r="1383" spans="1:6" x14ac:dyDescent="0.2">
      <c r="A1383" s="32">
        <f>Leite_UHT_diario!A1687</f>
        <v>42720</v>
      </c>
      <c r="C1383" s="63">
        <v>18</v>
      </c>
      <c r="D1383" s="63">
        <v>12</v>
      </c>
      <c r="E1383" s="42">
        <v>14.6363</v>
      </c>
      <c r="F1383" s="64">
        <f t="shared" si="32"/>
        <v>-6.6781135686508897E-3</v>
      </c>
    </row>
    <row r="1384" spans="1:6" x14ac:dyDescent="0.2">
      <c r="A1384" s="32">
        <f>Leite_UHT_diario!A1688</f>
        <v>42723</v>
      </c>
      <c r="C1384" s="63">
        <v>18</v>
      </c>
      <c r="D1384" s="63">
        <v>12</v>
      </c>
      <c r="E1384" s="42">
        <v>14.623799999999999</v>
      </c>
      <c r="F1384" s="64">
        <f t="shared" si="32"/>
        <v>-8.5404098030250619E-4</v>
      </c>
    </row>
    <row r="1385" spans="1:6" x14ac:dyDescent="0.2">
      <c r="A1385" s="32">
        <f>Leite_UHT_diario!A1689</f>
        <v>42724</v>
      </c>
      <c r="C1385" s="63">
        <v>18</v>
      </c>
      <c r="D1385" s="63">
        <v>12</v>
      </c>
      <c r="E1385" s="42">
        <v>14.623799999999999</v>
      </c>
      <c r="F1385" s="64">
        <f t="shared" si="32"/>
        <v>0</v>
      </c>
    </row>
    <row r="1386" spans="1:6" x14ac:dyDescent="0.2">
      <c r="A1386" s="32">
        <f>Leite_UHT_diario!A1690</f>
        <v>42725</v>
      </c>
      <c r="C1386" s="63">
        <v>18</v>
      </c>
      <c r="D1386" s="63">
        <v>12</v>
      </c>
      <c r="E1386" s="42">
        <v>14.654999999999999</v>
      </c>
      <c r="F1386" s="64">
        <f t="shared" si="32"/>
        <v>2.1335083904321372E-3</v>
      </c>
    </row>
    <row r="1387" spans="1:6" x14ac:dyDescent="0.2">
      <c r="A1387" s="32">
        <f>Leite_UHT_diario!A1691</f>
        <v>42726</v>
      </c>
      <c r="C1387" s="63">
        <v>18</v>
      </c>
      <c r="D1387" s="63">
        <v>12</v>
      </c>
      <c r="E1387" s="42">
        <v>14.717499999999999</v>
      </c>
      <c r="F1387" s="64">
        <f t="shared" si="32"/>
        <v>4.2647560559536668E-3</v>
      </c>
    </row>
    <row r="1388" spans="1:6" x14ac:dyDescent="0.2">
      <c r="A1388" s="32">
        <f>Leite_UHT_diario!A1692</f>
        <v>42727</v>
      </c>
      <c r="C1388" s="63">
        <v>18</v>
      </c>
      <c r="D1388" s="63">
        <v>12</v>
      </c>
      <c r="E1388" s="42">
        <v>14.658799999999999</v>
      </c>
      <c r="F1388" s="64">
        <f t="shared" si="32"/>
        <v>-3.9884491251911403E-3</v>
      </c>
    </row>
    <row r="1389" spans="1:6" x14ac:dyDescent="0.2">
      <c r="A1389" s="32">
        <f>Leite_UHT_diario!A1693</f>
        <v>42730</v>
      </c>
      <c r="C1389" s="63">
        <v>18</v>
      </c>
      <c r="D1389" s="63">
        <v>12</v>
      </c>
      <c r="E1389" s="42">
        <v>14.623799999999999</v>
      </c>
      <c r="F1389" s="64">
        <f t="shared" si="32"/>
        <v>-2.3876442819330546E-3</v>
      </c>
    </row>
    <row r="1390" spans="1:6" x14ac:dyDescent="0.2">
      <c r="A1390" s="32">
        <f>Leite_UHT_diario!A1694</f>
        <v>42731</v>
      </c>
      <c r="C1390" s="63">
        <v>18</v>
      </c>
      <c r="D1390" s="63">
        <v>12</v>
      </c>
      <c r="E1390" s="42">
        <v>14.623799999999999</v>
      </c>
      <c r="F1390" s="64">
        <f t="shared" si="32"/>
        <v>0</v>
      </c>
    </row>
    <row r="1391" spans="1:6" x14ac:dyDescent="0.2">
      <c r="A1391" s="32">
        <f>Leite_UHT_diario!A1695</f>
        <v>42732</v>
      </c>
      <c r="C1391" s="63">
        <v>18</v>
      </c>
      <c r="D1391" s="63">
        <v>12</v>
      </c>
      <c r="E1391" s="42">
        <v>14.623799999999999</v>
      </c>
      <c r="F1391" s="64">
        <f t="shared" si="32"/>
        <v>0</v>
      </c>
    </row>
    <row r="1392" spans="1:6" x14ac:dyDescent="0.2">
      <c r="A1392" s="32">
        <f>Leite_UHT_diario!A1696</f>
        <v>42733</v>
      </c>
      <c r="C1392" s="63">
        <v>18</v>
      </c>
      <c r="D1392" s="63">
        <v>12</v>
      </c>
      <c r="E1392" s="42">
        <v>14.623799999999999</v>
      </c>
      <c r="F1392" s="64">
        <f t="shared" si="32"/>
        <v>0</v>
      </c>
    </row>
    <row r="1393" spans="1:6" x14ac:dyDescent="0.2">
      <c r="A1393" s="32">
        <f>Leite_UHT_diario!A1697</f>
        <v>42737</v>
      </c>
      <c r="C1393" s="63">
        <v>17.5</v>
      </c>
      <c r="D1393" s="63">
        <v>12</v>
      </c>
      <c r="E1393" s="42">
        <v>14.58</v>
      </c>
      <c r="F1393" s="64">
        <f t="shared" si="32"/>
        <v>-2.9951175481064407E-3</v>
      </c>
    </row>
    <row r="1394" spans="1:6" x14ac:dyDescent="0.2">
      <c r="A1394" s="32">
        <f>Leite_UHT_diario!A1698</f>
        <v>42738</v>
      </c>
      <c r="C1394" s="63">
        <v>17.5</v>
      </c>
      <c r="D1394" s="63">
        <v>12</v>
      </c>
      <c r="E1394" s="42">
        <v>14.5075</v>
      </c>
      <c r="F1394" s="64">
        <f t="shared" si="32"/>
        <v>-4.9725651577503527E-3</v>
      </c>
    </row>
    <row r="1395" spans="1:6" x14ac:dyDescent="0.2">
      <c r="A1395" s="32">
        <f>Leite_UHT_diario!A1699</f>
        <v>42739</v>
      </c>
      <c r="C1395" s="63">
        <v>17.5</v>
      </c>
      <c r="D1395" s="63">
        <v>12</v>
      </c>
      <c r="E1395" s="42">
        <v>14.5481</v>
      </c>
      <c r="F1395" s="64">
        <f t="shared" si="32"/>
        <v>2.7985524728588729E-3</v>
      </c>
    </row>
    <row r="1396" spans="1:6" x14ac:dyDescent="0.2">
      <c r="A1396" s="32">
        <f>Leite_UHT_diario!A1700</f>
        <v>42740</v>
      </c>
      <c r="C1396" s="63">
        <v>17.5</v>
      </c>
      <c r="D1396" s="63">
        <v>12</v>
      </c>
      <c r="E1396" s="42">
        <v>14.545</v>
      </c>
      <c r="F1396" s="64">
        <f t="shared" si="32"/>
        <v>-2.1308624493920902E-4</v>
      </c>
    </row>
    <row r="1397" spans="1:6" x14ac:dyDescent="0.2">
      <c r="A1397" s="32">
        <f>Leite_UHT_diario!A1701</f>
        <v>42741</v>
      </c>
      <c r="C1397" s="63">
        <v>17.5</v>
      </c>
      <c r="D1397" s="63">
        <v>12</v>
      </c>
      <c r="E1397" s="42">
        <v>14.526300000000001</v>
      </c>
      <c r="F1397" s="64">
        <f t="shared" si="32"/>
        <v>-1.2856651770367655E-3</v>
      </c>
    </row>
    <row r="1398" spans="1:6" x14ac:dyDescent="0.2">
      <c r="A1398" s="32">
        <f>Leite_UHT_diario!A1702</f>
        <v>42744</v>
      </c>
      <c r="C1398" s="63">
        <v>17.5</v>
      </c>
      <c r="D1398" s="63">
        <v>12</v>
      </c>
      <c r="E1398" s="42">
        <v>14.545</v>
      </c>
      <c r="F1398" s="64">
        <f t="shared" si="32"/>
        <v>1.2873202398406836E-3</v>
      </c>
    </row>
    <row r="1399" spans="1:6" x14ac:dyDescent="0.2">
      <c r="A1399" s="32">
        <f>Leite_UHT_diario!A1703</f>
        <v>42745</v>
      </c>
      <c r="C1399" s="63">
        <v>17.5</v>
      </c>
      <c r="D1399" s="63">
        <v>11.88</v>
      </c>
      <c r="E1399" s="42">
        <v>14.486700000000001</v>
      </c>
      <c r="F1399" s="64">
        <f t="shared" si="32"/>
        <v>-4.0082502578204782E-3</v>
      </c>
    </row>
    <row r="1400" spans="1:6" x14ac:dyDescent="0.2">
      <c r="A1400" s="32">
        <f>Leite_UHT_diario!A1704</f>
        <v>42746</v>
      </c>
      <c r="C1400" s="63">
        <v>17.5</v>
      </c>
      <c r="D1400" s="63">
        <v>11.88</v>
      </c>
      <c r="E1400" s="42">
        <v>14.4933</v>
      </c>
      <c r="F1400" s="64">
        <f t="shared" si="32"/>
        <v>4.5559030006825374E-4</v>
      </c>
    </row>
    <row r="1401" spans="1:6" x14ac:dyDescent="0.2">
      <c r="A1401" s="32">
        <f>Leite_UHT_diario!A1705</f>
        <v>42747</v>
      </c>
      <c r="C1401" s="63">
        <v>17.5</v>
      </c>
      <c r="D1401" s="63">
        <v>11.88</v>
      </c>
      <c r="E1401" s="42">
        <v>14.5267</v>
      </c>
      <c r="F1401" s="64">
        <f t="shared" si="32"/>
        <v>2.3045131198553559E-3</v>
      </c>
    </row>
    <row r="1402" spans="1:6" x14ac:dyDescent="0.2">
      <c r="A1402" s="32">
        <f>Leite_UHT_diario!A1706</f>
        <v>42748</v>
      </c>
      <c r="C1402" s="63">
        <v>17.5</v>
      </c>
      <c r="D1402" s="63">
        <v>11.88</v>
      </c>
      <c r="E1402" s="42">
        <v>14.581300000000001</v>
      </c>
      <c r="F1402" s="64">
        <f t="shared" si="32"/>
        <v>3.7585962400270567E-3</v>
      </c>
    </row>
    <row r="1403" spans="1:6" x14ac:dyDescent="0.2">
      <c r="A1403" s="32">
        <f>Leite_UHT_diario!A1707</f>
        <v>42751</v>
      </c>
      <c r="C1403" s="63">
        <v>17.5</v>
      </c>
      <c r="D1403" s="63">
        <v>11.88</v>
      </c>
      <c r="E1403" s="42">
        <v>14.5594</v>
      </c>
      <c r="F1403" s="64">
        <f t="shared" si="32"/>
        <v>-1.5019236967898086E-3</v>
      </c>
    </row>
    <row r="1404" spans="1:6" x14ac:dyDescent="0.2">
      <c r="A1404" s="32">
        <f>Leite_UHT_diario!A1708</f>
        <v>42752</v>
      </c>
      <c r="C1404" s="63">
        <v>17.5</v>
      </c>
      <c r="D1404" s="63">
        <v>11.44</v>
      </c>
      <c r="E1404" s="42">
        <v>14.5488</v>
      </c>
      <c r="F1404" s="64">
        <f t="shared" si="32"/>
        <v>-7.2805198016401285E-4</v>
      </c>
    </row>
    <row r="1405" spans="1:6" x14ac:dyDescent="0.2">
      <c r="A1405" s="32">
        <f>Leite_UHT_diario!A1709</f>
        <v>42753</v>
      </c>
      <c r="C1405" s="63">
        <v>17.5</v>
      </c>
      <c r="D1405" s="63">
        <v>11.44</v>
      </c>
      <c r="E1405" s="42">
        <v>14.6425</v>
      </c>
      <c r="F1405" s="64">
        <f t="shared" si="32"/>
        <v>6.4403937094468233E-3</v>
      </c>
    </row>
    <row r="1406" spans="1:6" x14ac:dyDescent="0.2">
      <c r="A1406" s="32">
        <f>Leite_UHT_diario!A1710</f>
        <v>42754</v>
      </c>
      <c r="C1406" s="63">
        <v>17.5</v>
      </c>
      <c r="D1406" s="63">
        <v>11.44</v>
      </c>
      <c r="E1406" s="42">
        <v>14.6425</v>
      </c>
      <c r="F1406" s="64">
        <f t="shared" si="32"/>
        <v>0</v>
      </c>
    </row>
    <row r="1407" spans="1:6" x14ac:dyDescent="0.2">
      <c r="A1407" s="32">
        <f>Leite_UHT_diario!A1711</f>
        <v>42755</v>
      </c>
      <c r="C1407" s="63">
        <v>17.5</v>
      </c>
      <c r="D1407" s="63">
        <v>11.44</v>
      </c>
      <c r="E1407" s="42">
        <v>14.63</v>
      </c>
      <c r="F1407" s="64">
        <f t="shared" si="32"/>
        <v>-8.5367935803304373E-4</v>
      </c>
    </row>
    <row r="1408" spans="1:6" x14ac:dyDescent="0.2">
      <c r="A1408" s="32">
        <f>Leite_UHT_diario!A1712</f>
        <v>42758</v>
      </c>
      <c r="C1408" s="63">
        <v>20.8</v>
      </c>
      <c r="D1408" s="63">
        <v>11.44</v>
      </c>
      <c r="E1408" s="42">
        <v>14.842499999999999</v>
      </c>
      <c r="F1408" s="64">
        <f t="shared" si="32"/>
        <v>1.4524948735475052E-2</v>
      </c>
    </row>
    <row r="1409" spans="1:6" x14ac:dyDescent="0.2">
      <c r="A1409" s="32">
        <f>Leite_UHT_diario!A1713</f>
        <v>42759</v>
      </c>
      <c r="C1409" s="63">
        <v>20.8</v>
      </c>
      <c r="D1409" s="63">
        <v>12</v>
      </c>
      <c r="E1409" s="42">
        <v>14.828099999999999</v>
      </c>
      <c r="F1409" s="64">
        <f t="shared" si="32"/>
        <v>-9.7018696311268471E-4</v>
      </c>
    </row>
    <row r="1410" spans="1:6" x14ac:dyDescent="0.2">
      <c r="A1410" s="32">
        <f>Leite_UHT_diario!A1714</f>
        <v>42760</v>
      </c>
      <c r="C1410" s="63">
        <v>20.8</v>
      </c>
      <c r="D1410" s="63">
        <v>12</v>
      </c>
      <c r="E1410" s="42">
        <v>14.828099999999999</v>
      </c>
      <c r="F1410" s="64">
        <f t="shared" si="32"/>
        <v>0</v>
      </c>
    </row>
    <row r="1411" spans="1:6" x14ac:dyDescent="0.2">
      <c r="A1411" s="32">
        <f>Leite_UHT_diario!A1715</f>
        <v>42761</v>
      </c>
      <c r="C1411" s="63">
        <v>20.8</v>
      </c>
      <c r="D1411" s="63">
        <v>12</v>
      </c>
      <c r="E1411" s="42">
        <v>14.8406</v>
      </c>
      <c r="F1411" s="64">
        <f t="shared" si="32"/>
        <v>8.4299404509002862E-4</v>
      </c>
    </row>
    <row r="1412" spans="1:6" x14ac:dyDescent="0.2">
      <c r="A1412" s="32">
        <f>Leite_UHT_diario!A1716</f>
        <v>42762</v>
      </c>
      <c r="C1412" s="63">
        <v>20.8</v>
      </c>
      <c r="D1412" s="63">
        <v>12</v>
      </c>
      <c r="E1412" s="42">
        <v>14.851599999999999</v>
      </c>
      <c r="F1412" s="64">
        <f t="shared" si="32"/>
        <v>7.4120992412707309E-4</v>
      </c>
    </row>
    <row r="1413" spans="1:6" x14ac:dyDescent="0.2">
      <c r="A1413" s="32">
        <f>Leite_UHT_diario!A1717</f>
        <v>42765</v>
      </c>
      <c r="C1413" s="63">
        <v>21</v>
      </c>
      <c r="D1413" s="63">
        <v>12</v>
      </c>
      <c r="E1413" s="42">
        <v>14.8719</v>
      </c>
      <c r="F1413" s="64">
        <f t="shared" si="32"/>
        <v>1.3668560963129295E-3</v>
      </c>
    </row>
    <row r="1414" spans="1:6" x14ac:dyDescent="0.2">
      <c r="A1414" s="32">
        <f>Leite_UHT_diario!A1718</f>
        <v>42766</v>
      </c>
      <c r="C1414" s="63">
        <v>20.8</v>
      </c>
      <c r="D1414" s="63">
        <v>12</v>
      </c>
      <c r="E1414" s="42">
        <v>14.8188</v>
      </c>
      <c r="F1414" s="64">
        <f t="shared" si="32"/>
        <v>-3.5704920016944586E-3</v>
      </c>
    </row>
    <row r="1415" spans="1:6" x14ac:dyDescent="0.2">
      <c r="A1415" s="32">
        <f>Leite_UHT_diario!A1719</f>
        <v>42767</v>
      </c>
      <c r="C1415" s="63">
        <v>20.8</v>
      </c>
      <c r="D1415" s="63">
        <v>12.5</v>
      </c>
      <c r="E1415" s="42">
        <v>14.8688</v>
      </c>
      <c r="F1415" s="64">
        <f t="shared" si="32"/>
        <v>3.3740923691527591E-3</v>
      </c>
    </row>
    <row r="1416" spans="1:6" x14ac:dyDescent="0.2">
      <c r="A1416" s="32">
        <f>Leite_UHT_diario!A1720</f>
        <v>42768</v>
      </c>
      <c r="C1416" s="63">
        <v>20.8</v>
      </c>
      <c r="D1416" s="63">
        <v>12.5</v>
      </c>
      <c r="E1416" s="42">
        <v>14.8781</v>
      </c>
      <c r="F1416" s="64">
        <f t="shared" si="32"/>
        <v>6.2547078446129056E-4</v>
      </c>
    </row>
    <row r="1417" spans="1:6" x14ac:dyDescent="0.2">
      <c r="A1417" s="32">
        <f>Leite_UHT_diario!A1721</f>
        <v>42769</v>
      </c>
      <c r="C1417" s="63">
        <v>20.8</v>
      </c>
      <c r="D1417" s="63">
        <v>12.8</v>
      </c>
      <c r="E1417" s="42">
        <v>14.9438</v>
      </c>
      <c r="F1417" s="64">
        <f t="shared" si="32"/>
        <v>4.4158864371122153E-3</v>
      </c>
    </row>
    <row r="1418" spans="1:6" x14ac:dyDescent="0.2">
      <c r="A1418" s="32">
        <f>Leite_UHT_diario!A1722</f>
        <v>42772</v>
      </c>
      <c r="C1418" s="63">
        <v>20.8</v>
      </c>
      <c r="D1418" s="63">
        <v>12.5</v>
      </c>
      <c r="E1418" s="42">
        <v>14.987500000000001</v>
      </c>
      <c r="F1418" s="64">
        <f t="shared" si="32"/>
        <v>2.9242896719710032E-3</v>
      </c>
    </row>
    <row r="1419" spans="1:6" x14ac:dyDescent="0.2">
      <c r="A1419" s="32">
        <f>Leite_UHT_diario!A1723</f>
        <v>42773</v>
      </c>
      <c r="C1419" s="63">
        <v>20.8</v>
      </c>
      <c r="D1419" s="63">
        <v>12.5</v>
      </c>
      <c r="E1419" s="42">
        <v>14.9125</v>
      </c>
      <c r="F1419" s="64">
        <f t="shared" si="32"/>
        <v>-5.0041701417848916E-3</v>
      </c>
    </row>
    <row r="1420" spans="1:6" x14ac:dyDescent="0.2">
      <c r="A1420" s="32">
        <f>Leite_UHT_diario!A1724</f>
        <v>42774</v>
      </c>
      <c r="C1420" s="63">
        <v>20.8</v>
      </c>
      <c r="D1420" s="63">
        <v>12.6</v>
      </c>
      <c r="E1420" s="42">
        <v>14.9625</v>
      </c>
      <c r="F1420" s="64">
        <f t="shared" si="32"/>
        <v>3.3528918692373733E-3</v>
      </c>
    </row>
    <row r="1421" spans="1:6" x14ac:dyDescent="0.2">
      <c r="A1421" s="32">
        <f>Leite_UHT_diario!A1725</f>
        <v>42775</v>
      </c>
      <c r="C1421" s="63">
        <v>20.8</v>
      </c>
      <c r="D1421" s="63">
        <v>12.8</v>
      </c>
      <c r="E1421" s="42">
        <v>14.953099999999999</v>
      </c>
      <c r="F1421" s="64">
        <f t="shared" si="32"/>
        <v>-6.2823725981631107E-4</v>
      </c>
    </row>
    <row r="1422" spans="1:6" x14ac:dyDescent="0.2">
      <c r="A1422" s="32">
        <f>Leite_UHT_diario!A1726</f>
        <v>42776</v>
      </c>
      <c r="C1422" s="63">
        <v>20.8</v>
      </c>
      <c r="D1422" s="63">
        <v>12.8</v>
      </c>
      <c r="E1422" s="42">
        <v>14.9719</v>
      </c>
      <c r="F1422" s="64">
        <f t="shared" si="32"/>
        <v>1.2572643799613203E-3</v>
      </c>
    </row>
    <row r="1423" spans="1:6" x14ac:dyDescent="0.2">
      <c r="A1423" s="32">
        <f>Leite_UHT_diario!A1727</f>
        <v>42779</v>
      </c>
      <c r="C1423" s="63">
        <v>20.8</v>
      </c>
      <c r="D1423" s="63">
        <v>12.25</v>
      </c>
      <c r="E1423" s="42">
        <v>15.009399999999999</v>
      </c>
      <c r="F1423" s="64">
        <f t="shared" si="32"/>
        <v>2.5046921232441122E-3</v>
      </c>
    </row>
    <row r="1424" spans="1:6" x14ac:dyDescent="0.2">
      <c r="A1424" s="32">
        <f>Leite_UHT_diario!A1728</f>
        <v>42780</v>
      </c>
      <c r="C1424" s="63">
        <v>20.8</v>
      </c>
      <c r="D1424" s="63">
        <v>12.25</v>
      </c>
      <c r="E1424" s="42">
        <v>14.964399999999999</v>
      </c>
      <c r="F1424" s="64">
        <f t="shared" si="32"/>
        <v>-2.9981211773955074E-3</v>
      </c>
    </row>
    <row r="1425" spans="1:6" x14ac:dyDescent="0.2">
      <c r="A1425" s="32">
        <f>Leite_UHT_diario!A1729</f>
        <v>42781</v>
      </c>
      <c r="C1425" s="63">
        <v>20.8</v>
      </c>
      <c r="D1425" s="63">
        <v>12.6</v>
      </c>
      <c r="E1425" s="42">
        <v>14.936299999999999</v>
      </c>
      <c r="F1425" s="64">
        <f t="shared" si="32"/>
        <v>-1.8777899548261257E-3</v>
      </c>
    </row>
    <row r="1426" spans="1:6" x14ac:dyDescent="0.2">
      <c r="A1426" s="32">
        <f>Leite_UHT_diario!A1730</f>
        <v>42782</v>
      </c>
      <c r="C1426" s="63"/>
      <c r="D1426" s="63"/>
      <c r="F1426" s="64"/>
    </row>
    <row r="1427" spans="1:6" x14ac:dyDescent="0.2">
      <c r="A1427" s="32">
        <f>Leite_UHT_diario!A1731</f>
        <v>42783</v>
      </c>
      <c r="C1427" s="63">
        <v>20.8</v>
      </c>
      <c r="D1427" s="63">
        <v>12.6</v>
      </c>
      <c r="E1427" s="42">
        <v>15.0144</v>
      </c>
      <c r="F1427" s="64"/>
    </row>
    <row r="1428" spans="1:6" x14ac:dyDescent="0.2">
      <c r="A1428" s="32">
        <f>Leite_UHT_diario!A1732</f>
        <v>42786</v>
      </c>
      <c r="C1428" s="63">
        <v>20.8</v>
      </c>
      <c r="D1428" s="63">
        <v>12.6</v>
      </c>
      <c r="E1428" s="42">
        <v>14.899699999999999</v>
      </c>
      <c r="F1428" s="64">
        <f t="shared" si="32"/>
        <v>-7.6393329070759686E-3</v>
      </c>
    </row>
    <row r="1429" spans="1:6" x14ac:dyDescent="0.2">
      <c r="A1429" s="32">
        <f>Leite_UHT_diario!A1733</f>
        <v>42787</v>
      </c>
      <c r="C1429" s="63">
        <v>20.8</v>
      </c>
      <c r="D1429" s="63">
        <v>12.5</v>
      </c>
      <c r="E1429" s="42">
        <v>14.8903</v>
      </c>
      <c r="F1429" s="64">
        <f t="shared" si="32"/>
        <v>-6.3088518560772133E-4</v>
      </c>
    </row>
    <row r="1430" spans="1:6" x14ac:dyDescent="0.2">
      <c r="A1430" s="32">
        <f>Leite_UHT_diario!A1734</f>
        <v>42788</v>
      </c>
      <c r="C1430" s="63">
        <v>20.8</v>
      </c>
      <c r="D1430" s="63">
        <v>12.3</v>
      </c>
      <c r="E1430" s="42">
        <v>14.8584</v>
      </c>
      <c r="F1430" s="64">
        <f t="shared" si="32"/>
        <v>-2.1423342713041693E-3</v>
      </c>
    </row>
    <row r="1431" spans="1:6" x14ac:dyDescent="0.2">
      <c r="A1431" s="32">
        <f>Leite_UHT_diario!A1735</f>
        <v>42789</v>
      </c>
      <c r="C1431" s="63">
        <v>20.8</v>
      </c>
      <c r="D1431" s="63">
        <v>12.3</v>
      </c>
      <c r="E1431" s="42">
        <v>14.8584</v>
      </c>
      <c r="F1431" s="64">
        <f t="shared" si="32"/>
        <v>0</v>
      </c>
    </row>
    <row r="1432" spans="1:6" x14ac:dyDescent="0.2">
      <c r="A1432" s="32">
        <f>Leite_UHT_diario!A1736</f>
        <v>42790</v>
      </c>
      <c r="C1432" s="63">
        <v>20.8</v>
      </c>
      <c r="D1432" s="63">
        <v>12.3</v>
      </c>
      <c r="E1432">
        <v>14.9122</v>
      </c>
      <c r="F1432" s="64">
        <f t="shared" si="32"/>
        <v>3.6208474667529522E-3</v>
      </c>
    </row>
    <row r="1433" spans="1:6" x14ac:dyDescent="0.2">
      <c r="A1433" s="32">
        <f>Leite_UHT_diario!A1737</f>
        <v>42795</v>
      </c>
      <c r="C1433" s="63">
        <v>20.8</v>
      </c>
      <c r="D1433" s="63">
        <v>12.3</v>
      </c>
      <c r="E1433" s="42">
        <v>14.934100000000001</v>
      </c>
      <c r="F1433" s="64">
        <f t="shared" si="32"/>
        <v>1.468596182991222E-3</v>
      </c>
    </row>
    <row r="1434" spans="1:6" x14ac:dyDescent="0.2">
      <c r="A1434" s="32">
        <f>Leite_UHT_diario!A1738</f>
        <v>42796</v>
      </c>
      <c r="C1434" s="63">
        <v>20.8</v>
      </c>
      <c r="D1434" s="63">
        <v>13</v>
      </c>
      <c r="E1434" s="42">
        <v>15.055</v>
      </c>
      <c r="F1434" s="64">
        <f t="shared" si="32"/>
        <v>8.0955665222544049E-3</v>
      </c>
    </row>
    <row r="1435" spans="1:6" x14ac:dyDescent="0.2">
      <c r="A1435" s="32">
        <f>Leite_UHT_diario!A1739</f>
        <v>42797</v>
      </c>
      <c r="C1435" s="63">
        <v>20.8</v>
      </c>
      <c r="D1435" s="63">
        <v>12.8</v>
      </c>
      <c r="E1435" s="42">
        <v>15.089399999999999</v>
      </c>
      <c r="F1435" s="64">
        <f t="shared" si="32"/>
        <v>2.2849551643970845E-3</v>
      </c>
    </row>
    <row r="1436" spans="1:6" x14ac:dyDescent="0.2">
      <c r="A1436" s="32">
        <f>Leite_UHT_diario!A1740</f>
        <v>42800</v>
      </c>
      <c r="C1436" s="63">
        <v>20.8</v>
      </c>
      <c r="D1436" s="63">
        <v>12.9</v>
      </c>
      <c r="E1436" s="42">
        <v>15.1113</v>
      </c>
      <c r="F1436" s="64">
        <f t="shared" si="32"/>
        <v>1.4513499542725405E-3</v>
      </c>
    </row>
    <row r="1437" spans="1:6" x14ac:dyDescent="0.2">
      <c r="A1437" s="32">
        <f>Leite_UHT_diario!A1741</f>
        <v>42801</v>
      </c>
      <c r="C1437" s="63">
        <v>20.8</v>
      </c>
      <c r="D1437" s="63">
        <v>12.9</v>
      </c>
      <c r="E1437" s="42">
        <v>15.0406</v>
      </c>
      <c r="F1437" s="64">
        <f t="shared" si="32"/>
        <v>-4.6786179878633982E-3</v>
      </c>
    </row>
    <row r="1438" spans="1:6" x14ac:dyDescent="0.2">
      <c r="A1438" s="32">
        <f>Leite_UHT_diario!A1742</f>
        <v>42802</v>
      </c>
      <c r="C1438" s="63">
        <v>20.8</v>
      </c>
      <c r="D1438" s="63">
        <v>12.9</v>
      </c>
      <c r="E1438" s="42">
        <v>15.025</v>
      </c>
      <c r="F1438" s="64">
        <f t="shared" si="32"/>
        <v>-1.037192665186204E-3</v>
      </c>
    </row>
    <row r="1439" spans="1:6" x14ac:dyDescent="0.2">
      <c r="A1439" s="32">
        <f>Leite_UHT_diario!A1743</f>
        <v>42803</v>
      </c>
      <c r="C1439" s="63">
        <v>20.8</v>
      </c>
      <c r="D1439" s="63">
        <v>12.9</v>
      </c>
      <c r="E1439" s="42">
        <v>15.0406</v>
      </c>
      <c r="F1439" s="64">
        <f t="shared" si="32"/>
        <v>1.038269550748705E-3</v>
      </c>
    </row>
    <row r="1440" spans="1:6" x14ac:dyDescent="0.2">
      <c r="A1440" s="32">
        <f>Leite_UHT_diario!A1744</f>
        <v>42804</v>
      </c>
      <c r="C1440" s="63">
        <v>20.8</v>
      </c>
      <c r="D1440" s="63">
        <v>13</v>
      </c>
      <c r="E1440" s="42">
        <v>15.046900000000001</v>
      </c>
      <c r="F1440" s="64">
        <f t="shared" si="32"/>
        <v>4.1886626863307796E-4</v>
      </c>
    </row>
    <row r="1441" spans="1:6" x14ac:dyDescent="0.2">
      <c r="A1441" s="32">
        <f>Leite_UHT_diario!A1745</f>
        <v>42807</v>
      </c>
      <c r="C1441" s="63">
        <v>20.8</v>
      </c>
      <c r="D1441" s="63">
        <v>12.5</v>
      </c>
      <c r="E1441" s="42">
        <v>15.0581</v>
      </c>
      <c r="F1441" s="64">
        <f t="shared" ref="F1441:F1504" si="33">E1441/E1440-1</f>
        <v>7.4433936558349068E-4</v>
      </c>
    </row>
    <row r="1442" spans="1:6" x14ac:dyDescent="0.2">
      <c r="A1442" s="32">
        <f>Leite_UHT_diario!A1746</f>
        <v>42808</v>
      </c>
      <c r="C1442" s="63">
        <v>20.8</v>
      </c>
      <c r="D1442" s="63">
        <v>12.5</v>
      </c>
      <c r="E1442" s="42">
        <v>15.1706</v>
      </c>
      <c r="F1442" s="64">
        <f t="shared" si="33"/>
        <v>7.4710620861861976E-3</v>
      </c>
    </row>
    <row r="1443" spans="1:6" x14ac:dyDescent="0.2">
      <c r="A1443" s="32">
        <f>Leite_UHT_diario!A1747</f>
        <v>42809</v>
      </c>
      <c r="C1443" s="63">
        <v>20.8</v>
      </c>
      <c r="D1443" s="63">
        <v>12.5</v>
      </c>
      <c r="E1443" s="42">
        <v>15.217499999999999</v>
      </c>
      <c r="F1443" s="64">
        <f t="shared" si="33"/>
        <v>3.0915059391189992E-3</v>
      </c>
    </row>
    <row r="1444" spans="1:6" x14ac:dyDescent="0.2">
      <c r="A1444" s="32">
        <f>Leite_UHT_diario!A1748</f>
        <v>42810</v>
      </c>
      <c r="C1444" s="63">
        <v>20.8</v>
      </c>
      <c r="D1444" s="63">
        <v>12.5</v>
      </c>
      <c r="E1444" s="42">
        <v>15.248799999999999</v>
      </c>
      <c r="F1444" s="64">
        <f t="shared" si="33"/>
        <v>2.0568424511253625E-3</v>
      </c>
    </row>
    <row r="1445" spans="1:6" x14ac:dyDescent="0.2">
      <c r="A1445" s="32">
        <f>Leite_UHT_diario!A1749</f>
        <v>42811</v>
      </c>
      <c r="C1445" s="63">
        <v>19.5</v>
      </c>
      <c r="D1445" s="63">
        <v>12.5</v>
      </c>
      <c r="E1445" s="42">
        <v>15.1675</v>
      </c>
      <c r="F1445" s="64">
        <f t="shared" si="33"/>
        <v>-5.3315670741302945E-3</v>
      </c>
    </row>
    <row r="1446" spans="1:6" x14ac:dyDescent="0.2">
      <c r="A1446" s="32">
        <f>Leite_UHT_diario!A1750</f>
        <v>42814</v>
      </c>
      <c r="C1446" s="63">
        <v>19.5</v>
      </c>
      <c r="D1446" s="63">
        <v>11</v>
      </c>
      <c r="E1446" s="42">
        <v>15.126300000000001</v>
      </c>
      <c r="F1446" s="64">
        <f t="shared" si="33"/>
        <v>-2.716334267347964E-3</v>
      </c>
    </row>
    <row r="1447" spans="1:6" x14ac:dyDescent="0.2">
      <c r="A1447" s="32">
        <f>Leite_UHT_diario!A1751</f>
        <v>42815</v>
      </c>
      <c r="C1447" s="63">
        <v>19.5</v>
      </c>
      <c r="D1447" s="63">
        <v>11</v>
      </c>
      <c r="E1447" s="42">
        <v>15.1325</v>
      </c>
      <c r="F1447" s="64">
        <f t="shared" si="33"/>
        <v>4.0988212583381589E-4</v>
      </c>
    </row>
    <row r="1448" spans="1:6" x14ac:dyDescent="0.2">
      <c r="A1448" s="32">
        <f>Leite_UHT_diario!A1752</f>
        <v>42816</v>
      </c>
      <c r="C1448" s="63">
        <v>19.5</v>
      </c>
      <c r="D1448" s="63">
        <v>11</v>
      </c>
      <c r="E1448" s="42">
        <v>15.145</v>
      </c>
      <c r="F1448" s="64">
        <f t="shared" si="33"/>
        <v>8.2603667602842989E-4</v>
      </c>
    </row>
    <row r="1449" spans="1:6" x14ac:dyDescent="0.2">
      <c r="A1449" s="32">
        <f>Leite_UHT_diario!A1753</f>
        <v>42817</v>
      </c>
      <c r="C1449" s="63">
        <v>19.5</v>
      </c>
      <c r="D1449" s="63">
        <v>11</v>
      </c>
      <c r="E1449" s="42">
        <v>15.157500000000001</v>
      </c>
      <c r="F1449" s="64">
        <f t="shared" si="33"/>
        <v>8.2535490260826627E-4</v>
      </c>
    </row>
    <row r="1450" spans="1:6" x14ac:dyDescent="0.2">
      <c r="A1450" s="32">
        <f>Leite_UHT_diario!A1754</f>
        <v>42818</v>
      </c>
      <c r="C1450" s="63">
        <v>19.5</v>
      </c>
      <c r="D1450" s="63">
        <v>13</v>
      </c>
      <c r="E1450" s="42">
        <v>15.282999999999999</v>
      </c>
      <c r="F1450" s="64">
        <f t="shared" si="33"/>
        <v>8.2797295068446353E-3</v>
      </c>
    </row>
    <row r="1451" spans="1:6" x14ac:dyDescent="0.2">
      <c r="A1451" s="32">
        <f>Leite_UHT_diario!A1755</f>
        <v>42821</v>
      </c>
      <c r="C1451" s="63">
        <v>19.5</v>
      </c>
      <c r="D1451" s="63">
        <v>13</v>
      </c>
      <c r="E1451" s="42">
        <v>15.309100000000001</v>
      </c>
      <c r="F1451" s="64">
        <f t="shared" si="33"/>
        <v>1.7077798861480087E-3</v>
      </c>
    </row>
    <row r="1452" spans="1:6" x14ac:dyDescent="0.2">
      <c r="A1452" s="32">
        <f>Leite_UHT_diario!A1756</f>
        <v>42822</v>
      </c>
      <c r="C1452" s="63">
        <v>19.5</v>
      </c>
      <c r="D1452" s="63">
        <v>13</v>
      </c>
      <c r="E1452" s="42">
        <v>15.309100000000001</v>
      </c>
      <c r="F1452" s="64">
        <f t="shared" si="33"/>
        <v>0</v>
      </c>
    </row>
    <row r="1453" spans="1:6" x14ac:dyDescent="0.2">
      <c r="A1453" s="32">
        <f>Leite_UHT_diario!A1757</f>
        <v>42823</v>
      </c>
      <c r="C1453" s="63">
        <v>19.5</v>
      </c>
      <c r="D1453" s="63">
        <v>13</v>
      </c>
      <c r="E1453" s="42">
        <v>15.3934</v>
      </c>
      <c r="F1453" s="64">
        <f t="shared" si="33"/>
        <v>5.5065287965980758E-3</v>
      </c>
    </row>
    <row r="1454" spans="1:6" x14ac:dyDescent="0.2">
      <c r="A1454" s="32">
        <f>Leite_UHT_diario!A1758</f>
        <v>42824</v>
      </c>
      <c r="C1454" s="63">
        <v>19.5</v>
      </c>
      <c r="D1454" s="63">
        <v>13</v>
      </c>
      <c r="E1454" s="42">
        <v>15.3497</v>
      </c>
      <c r="F1454" s="64">
        <f t="shared" si="33"/>
        <v>-2.8388790000909436E-3</v>
      </c>
    </row>
    <row r="1455" spans="1:6" x14ac:dyDescent="0.2">
      <c r="A1455" s="32">
        <f>Leite_UHT_diario!A1759</f>
        <v>42825</v>
      </c>
      <c r="C1455" s="63">
        <v>19.5</v>
      </c>
      <c r="D1455" s="63">
        <v>13</v>
      </c>
      <c r="E1455" s="42">
        <v>15.368399999999999</v>
      </c>
      <c r="F1455" s="64">
        <f t="shared" si="33"/>
        <v>1.2182648520817629E-3</v>
      </c>
    </row>
    <row r="1456" spans="1:6" x14ac:dyDescent="0.2">
      <c r="A1456" s="32">
        <f>Leite_UHT_diario!A1760</f>
        <v>42828</v>
      </c>
      <c r="C1456" s="63">
        <v>19.5</v>
      </c>
      <c r="D1456" s="63">
        <v>13</v>
      </c>
      <c r="E1456" s="42">
        <v>15.4559</v>
      </c>
      <c r="F1456" s="64">
        <f t="shared" si="33"/>
        <v>5.6935009500014289E-3</v>
      </c>
    </row>
    <row r="1457" spans="1:6" x14ac:dyDescent="0.2">
      <c r="A1457" s="32">
        <f>Leite_UHT_diario!A1761</f>
        <v>42829</v>
      </c>
      <c r="C1457" s="63">
        <v>19.5</v>
      </c>
      <c r="D1457" s="63">
        <v>13</v>
      </c>
      <c r="E1457" s="42">
        <v>15.4115</v>
      </c>
      <c r="F1457" s="64">
        <f t="shared" si="33"/>
        <v>-2.8726893936943387E-3</v>
      </c>
    </row>
    <row r="1458" spans="1:6" x14ac:dyDescent="0.2">
      <c r="A1458" s="32">
        <f>Leite_UHT_diario!A1762</f>
        <v>42830</v>
      </c>
      <c r="C1458" s="63">
        <v>19.5</v>
      </c>
      <c r="D1458" s="63">
        <v>13</v>
      </c>
      <c r="E1458" s="42">
        <v>15.3971</v>
      </c>
      <c r="F1458" s="64">
        <f t="shared" si="33"/>
        <v>-9.3436719332962159E-4</v>
      </c>
    </row>
    <row r="1459" spans="1:6" x14ac:dyDescent="0.2">
      <c r="A1459" s="32">
        <f>Leite_UHT_diario!A1763</f>
        <v>42831</v>
      </c>
      <c r="C1459" s="63">
        <v>19.989999999999998</v>
      </c>
      <c r="D1459" s="63">
        <v>13</v>
      </c>
      <c r="E1459" s="42">
        <v>15.45</v>
      </c>
      <c r="F1459" s="64">
        <f t="shared" si="33"/>
        <v>3.4357119197769848E-3</v>
      </c>
    </row>
    <row r="1460" spans="1:6" x14ac:dyDescent="0.2">
      <c r="A1460" s="32">
        <f>Leite_UHT_diario!A1764</f>
        <v>42832</v>
      </c>
      <c r="C1460" s="63">
        <v>19.989999999999998</v>
      </c>
      <c r="D1460" s="63">
        <v>13</v>
      </c>
      <c r="E1460" s="42">
        <v>15.45</v>
      </c>
      <c r="F1460" s="64">
        <f t="shared" si="33"/>
        <v>0</v>
      </c>
    </row>
    <row r="1461" spans="1:6" x14ac:dyDescent="0.2">
      <c r="A1461" s="32">
        <f>Leite_UHT_diario!A1765</f>
        <v>42835</v>
      </c>
      <c r="C1461" s="63">
        <v>19.989999999999998</v>
      </c>
      <c r="D1461" s="63">
        <v>13</v>
      </c>
      <c r="E1461" s="42">
        <v>15.444100000000001</v>
      </c>
      <c r="F1461" s="64">
        <f t="shared" si="33"/>
        <v>-3.8187702265368717E-4</v>
      </c>
    </row>
    <row r="1462" spans="1:6" x14ac:dyDescent="0.2">
      <c r="A1462" s="32">
        <f>Leite_UHT_diario!A1766</f>
        <v>42836</v>
      </c>
      <c r="C1462" s="63">
        <v>19.989999999999998</v>
      </c>
      <c r="D1462" s="63">
        <v>13.5</v>
      </c>
      <c r="E1462" s="42">
        <v>15.5106</v>
      </c>
      <c r="F1462" s="64">
        <f t="shared" si="33"/>
        <v>4.3058514254634694E-3</v>
      </c>
    </row>
    <row r="1463" spans="1:6" x14ac:dyDescent="0.2">
      <c r="A1463" s="32">
        <f>Leite_UHT_diario!A1767</f>
        <v>42837</v>
      </c>
      <c r="C1463" s="63">
        <v>19.989999999999998</v>
      </c>
      <c r="D1463" s="63">
        <v>13.5</v>
      </c>
      <c r="E1463" s="42">
        <v>15.5106</v>
      </c>
      <c r="F1463" s="64">
        <f t="shared" si="33"/>
        <v>0</v>
      </c>
    </row>
    <row r="1464" spans="1:6" x14ac:dyDescent="0.2">
      <c r="A1464" s="32">
        <f>Leite_UHT_diario!A1768</f>
        <v>42838</v>
      </c>
      <c r="C1464" s="63">
        <v>19.989999999999998</v>
      </c>
      <c r="D1464" s="63">
        <v>13.5</v>
      </c>
      <c r="E1464" s="42">
        <v>15.5383</v>
      </c>
      <c r="F1464" s="64">
        <f t="shared" si="33"/>
        <v>1.7858754658104381E-3</v>
      </c>
    </row>
    <row r="1465" spans="1:6" x14ac:dyDescent="0.2">
      <c r="A1465" s="32">
        <f>Leite_UHT_diario!A1769</f>
        <v>42842</v>
      </c>
      <c r="C1465" s="63">
        <v>19.989999999999998</v>
      </c>
      <c r="D1465" s="63">
        <v>13.5</v>
      </c>
      <c r="E1465" s="42">
        <v>15.560600000000001</v>
      </c>
      <c r="F1465" s="64">
        <f t="shared" si="33"/>
        <v>1.4351634348674924E-3</v>
      </c>
    </row>
    <row r="1466" spans="1:6" x14ac:dyDescent="0.2">
      <c r="A1466" s="32">
        <f>Leite_UHT_diario!A1770</f>
        <v>42843</v>
      </c>
      <c r="C1466" s="63">
        <v>19</v>
      </c>
      <c r="D1466" s="63">
        <v>13.5</v>
      </c>
      <c r="E1466" s="42">
        <v>15.533300000000001</v>
      </c>
      <c r="F1466" s="64">
        <f t="shared" si="33"/>
        <v>-1.7544310630696058E-3</v>
      </c>
    </row>
    <row r="1467" spans="1:6" x14ac:dyDescent="0.2">
      <c r="A1467" s="32">
        <f>Leite_UHT_diario!A1771</f>
        <v>42844</v>
      </c>
      <c r="C1467" s="63">
        <v>19</v>
      </c>
      <c r="D1467" s="63">
        <v>13.5</v>
      </c>
      <c r="E1467" s="42">
        <v>15.533300000000001</v>
      </c>
      <c r="F1467" s="64">
        <f t="shared" si="33"/>
        <v>0</v>
      </c>
    </row>
    <row r="1468" spans="1:6" x14ac:dyDescent="0.2">
      <c r="A1468" s="32">
        <f>Leite_UHT_diario!A1772</f>
        <v>42845</v>
      </c>
      <c r="C1468" s="63">
        <v>19</v>
      </c>
      <c r="D1468" s="63">
        <v>13.5</v>
      </c>
      <c r="E1468" s="42">
        <v>15.527799999999999</v>
      </c>
      <c r="F1468" s="64">
        <f t="shared" si="33"/>
        <v>-3.5407801304299102E-4</v>
      </c>
    </row>
    <row r="1469" spans="1:6" x14ac:dyDescent="0.2">
      <c r="A1469" s="32">
        <f>Leite_UHT_diario!A1773</f>
        <v>42849</v>
      </c>
      <c r="F1469" s="64"/>
    </row>
    <row r="1470" spans="1:6" x14ac:dyDescent="0.2">
      <c r="A1470" s="32">
        <f>Leite_UHT_diario!A1774</f>
        <v>42850</v>
      </c>
      <c r="F1470" s="64"/>
    </row>
    <row r="1471" spans="1:6" x14ac:dyDescent="0.2">
      <c r="A1471" s="32">
        <f>Leite_UHT_diario!A1775</f>
        <v>42851</v>
      </c>
      <c r="F1471" s="64"/>
    </row>
    <row r="1472" spans="1:6" x14ac:dyDescent="0.2">
      <c r="A1472" s="32">
        <f>Leite_UHT_diario!A1776</f>
        <v>42852</v>
      </c>
      <c r="F1472" s="64"/>
    </row>
    <row r="1473" spans="1:6" x14ac:dyDescent="0.2">
      <c r="A1473" s="32">
        <f>Leite_UHT_diario!A1777</f>
        <v>42853</v>
      </c>
      <c r="F1473" s="64"/>
    </row>
    <row r="1474" spans="1:6" x14ac:dyDescent="0.2">
      <c r="A1474" s="32">
        <f>Leite_UHT_diario!A1778</f>
        <v>42854</v>
      </c>
      <c r="F1474" s="64"/>
    </row>
    <row r="1475" spans="1:6" x14ac:dyDescent="0.2">
      <c r="A1475" s="32">
        <f>Leite_UHT_diario!A1779</f>
        <v>42855</v>
      </c>
      <c r="F1475" s="64"/>
    </row>
    <row r="1476" spans="1:6" x14ac:dyDescent="0.2">
      <c r="A1476" s="32">
        <f>Leite_UHT_diario!A1780</f>
        <v>42857</v>
      </c>
      <c r="C1476">
        <v>19.899999999999999</v>
      </c>
      <c r="D1476">
        <v>13.5</v>
      </c>
      <c r="E1476">
        <v>15.744400000000001</v>
      </c>
      <c r="F1476" s="64"/>
    </row>
    <row r="1477" spans="1:6" x14ac:dyDescent="0.2">
      <c r="A1477" s="32">
        <f>Leite_UHT_diario!A1781</f>
        <v>42858</v>
      </c>
      <c r="C1477">
        <v>19.899999999999999</v>
      </c>
      <c r="D1477">
        <v>13.5</v>
      </c>
      <c r="E1477">
        <v>15.777200000000001</v>
      </c>
      <c r="F1477" s="64">
        <f t="shared" si="33"/>
        <v>2.0832804044612629E-3</v>
      </c>
    </row>
    <row r="1478" spans="1:6" x14ac:dyDescent="0.2">
      <c r="A1478" s="32">
        <f>Leite_UHT_diario!A1782</f>
        <v>42859</v>
      </c>
      <c r="C1478">
        <v>19.899999999999999</v>
      </c>
      <c r="D1478">
        <v>13.5</v>
      </c>
      <c r="E1478">
        <v>15.763299999999999</v>
      </c>
      <c r="F1478" s="64">
        <f t="shared" si="33"/>
        <v>-8.8101817813057703E-4</v>
      </c>
    </row>
    <row r="1479" spans="1:6" x14ac:dyDescent="0.2">
      <c r="A1479" s="32">
        <f>Leite_UHT_diario!A1783</f>
        <v>42860</v>
      </c>
      <c r="C1479">
        <v>19.899999999999999</v>
      </c>
      <c r="D1479">
        <v>13.5</v>
      </c>
      <c r="E1479">
        <v>15.763299999999999</v>
      </c>
      <c r="F1479" s="64">
        <f t="shared" si="33"/>
        <v>0</v>
      </c>
    </row>
    <row r="1480" spans="1:6" x14ac:dyDescent="0.2">
      <c r="A1480" s="32">
        <f>Leite_UHT_diario!A1784</f>
        <v>42863</v>
      </c>
      <c r="C1480">
        <v>19.899999999999999</v>
      </c>
      <c r="D1480">
        <v>13.5</v>
      </c>
      <c r="E1480">
        <v>15.7911</v>
      </c>
      <c r="F1480" s="64">
        <f t="shared" si="33"/>
        <v>1.7635901112076358E-3</v>
      </c>
    </row>
    <row r="1481" spans="1:6" x14ac:dyDescent="0.2">
      <c r="A1481" s="32">
        <f>Leite_UHT_diario!A1785</f>
        <v>42864</v>
      </c>
      <c r="C1481">
        <v>19.899999999999999</v>
      </c>
      <c r="D1481">
        <v>13.5</v>
      </c>
      <c r="E1481">
        <v>15.8467</v>
      </c>
      <c r="F1481" s="64">
        <f t="shared" si="33"/>
        <v>3.5209706733538848E-3</v>
      </c>
    </row>
    <row r="1482" spans="1:6" x14ac:dyDescent="0.2">
      <c r="A1482" s="32">
        <f>Leite_UHT_diario!A1786</f>
        <v>42865</v>
      </c>
      <c r="C1482">
        <v>19.899999999999999</v>
      </c>
      <c r="D1482">
        <v>13.5</v>
      </c>
      <c r="E1482">
        <v>15.8467</v>
      </c>
      <c r="F1482" s="64">
        <f t="shared" si="33"/>
        <v>0</v>
      </c>
    </row>
    <row r="1483" spans="1:6" x14ac:dyDescent="0.2">
      <c r="A1483" s="32">
        <f>Leite_UHT_diario!A1787</f>
        <v>42866</v>
      </c>
      <c r="C1483">
        <v>19.899999999999999</v>
      </c>
      <c r="D1483">
        <v>13.5</v>
      </c>
      <c r="E1483">
        <v>15.8467</v>
      </c>
      <c r="F1483" s="64">
        <f t="shared" si="33"/>
        <v>0</v>
      </c>
    </row>
    <row r="1484" spans="1:6" x14ac:dyDescent="0.2">
      <c r="A1484" s="32">
        <f>Leite_UHT_diario!A1788</f>
        <v>42867</v>
      </c>
      <c r="C1484">
        <v>19.899999999999999</v>
      </c>
      <c r="D1484">
        <v>13.5</v>
      </c>
      <c r="E1484">
        <v>15.8606</v>
      </c>
      <c r="F1484" s="64">
        <f t="shared" si="33"/>
        <v>8.7715423400447357E-4</v>
      </c>
    </row>
    <row r="1485" spans="1:6" x14ac:dyDescent="0.2">
      <c r="A1485" s="32">
        <f>Leite_UHT_diario!A1789</f>
        <v>42870</v>
      </c>
      <c r="C1485">
        <v>19.899999999999999</v>
      </c>
      <c r="D1485">
        <v>13.5</v>
      </c>
      <c r="E1485">
        <v>15.871700000000001</v>
      </c>
      <c r="F1485" s="64">
        <f t="shared" si="33"/>
        <v>6.9984742065254402E-4</v>
      </c>
    </row>
    <row r="1486" spans="1:6" x14ac:dyDescent="0.2">
      <c r="A1486" s="32">
        <f>Leite_UHT_diario!A1790</f>
        <v>42871</v>
      </c>
      <c r="C1486">
        <v>19.899999999999999</v>
      </c>
      <c r="D1486">
        <v>13.5</v>
      </c>
      <c r="E1486">
        <v>15.866099999999999</v>
      </c>
      <c r="F1486" s="64">
        <f t="shared" si="33"/>
        <v>-3.5282924954482819E-4</v>
      </c>
    </row>
    <row r="1487" spans="1:6" x14ac:dyDescent="0.2">
      <c r="A1487" s="32">
        <f>Leite_UHT_diario!A1791</f>
        <v>42872</v>
      </c>
      <c r="C1487">
        <v>19.899999999999999</v>
      </c>
      <c r="D1487">
        <v>13.5</v>
      </c>
      <c r="E1487">
        <v>15.866099999999999</v>
      </c>
      <c r="F1487" s="64">
        <f t="shared" si="33"/>
        <v>0</v>
      </c>
    </row>
    <row r="1488" spans="1:6" x14ac:dyDescent="0.2">
      <c r="A1488" s="32">
        <f>Leite_UHT_diario!A1792</f>
        <v>42873</v>
      </c>
      <c r="C1488">
        <v>19.899999999999999</v>
      </c>
      <c r="D1488">
        <v>13.5</v>
      </c>
      <c r="E1488">
        <v>15.8828</v>
      </c>
      <c r="F1488" s="64">
        <f t="shared" si="33"/>
        <v>1.0525585997820386E-3</v>
      </c>
    </row>
    <row r="1489" spans="1:14" x14ac:dyDescent="0.2">
      <c r="A1489" s="32">
        <f>Leite_UHT_diario!A1793</f>
        <v>42874</v>
      </c>
      <c r="C1489">
        <v>19.899999999999999</v>
      </c>
      <c r="D1489">
        <v>13.5</v>
      </c>
      <c r="E1489">
        <v>15.888299999999999</v>
      </c>
      <c r="F1489" s="64">
        <f t="shared" si="33"/>
        <v>3.4628654897117528E-4</v>
      </c>
    </row>
    <row r="1490" spans="1:14" x14ac:dyDescent="0.2">
      <c r="A1490" s="32">
        <f>Leite_UHT_diario!A1794</f>
        <v>42877</v>
      </c>
      <c r="C1490">
        <v>19.899999999999999</v>
      </c>
      <c r="D1490">
        <v>13.5</v>
      </c>
      <c r="E1490">
        <v>15.827199999999999</v>
      </c>
      <c r="F1490" s="64">
        <f t="shared" si="33"/>
        <v>-3.8455970745768786E-3</v>
      </c>
    </row>
    <row r="1491" spans="1:14" x14ac:dyDescent="0.2">
      <c r="A1491" s="32">
        <f>Leite_UHT_diario!A1795</f>
        <v>42878</v>
      </c>
      <c r="C1491" s="63">
        <v>19.989999999999998</v>
      </c>
      <c r="D1491">
        <v>13.5</v>
      </c>
      <c r="E1491">
        <v>15.8133</v>
      </c>
      <c r="F1491" s="64">
        <f t="shared" si="33"/>
        <v>-8.7823493732308577E-4</v>
      </c>
    </row>
    <row r="1492" spans="1:14" x14ac:dyDescent="0.2">
      <c r="A1492" s="32">
        <f>Leite_UHT_diario!A1796</f>
        <v>42879</v>
      </c>
      <c r="C1492">
        <v>19.899999999999999</v>
      </c>
      <c r="D1492">
        <v>13.5</v>
      </c>
      <c r="E1492">
        <v>15.835599999999999</v>
      </c>
      <c r="F1492" s="64">
        <f t="shared" si="33"/>
        <v>1.4102053334850151E-3</v>
      </c>
    </row>
    <row r="1493" spans="1:14" x14ac:dyDescent="0.2">
      <c r="A1493" s="32">
        <f>Leite_UHT_diario!A1797</f>
        <v>42880</v>
      </c>
      <c r="C1493">
        <v>19.899999999999999</v>
      </c>
      <c r="D1493">
        <v>13.5</v>
      </c>
      <c r="E1493">
        <v>15.835599999999999</v>
      </c>
      <c r="F1493" s="64">
        <f t="shared" si="33"/>
        <v>0</v>
      </c>
    </row>
    <row r="1494" spans="1:14" x14ac:dyDescent="0.2">
      <c r="A1494" s="32">
        <f>Leite_UHT_diario!A1798</f>
        <v>42881</v>
      </c>
      <c r="C1494">
        <v>19.899999999999999</v>
      </c>
      <c r="D1494">
        <v>13.5</v>
      </c>
      <c r="E1494" s="42">
        <v>15.8133</v>
      </c>
      <c r="F1494" s="64">
        <f t="shared" si="33"/>
        <v>-1.4082194548991067E-3</v>
      </c>
    </row>
    <row r="1495" spans="1:14" x14ac:dyDescent="0.2">
      <c r="A1495" s="32">
        <f>Leite_UHT_diario!A1799</f>
        <v>42884</v>
      </c>
      <c r="C1495">
        <v>19.899999999999999</v>
      </c>
      <c r="D1495">
        <v>13.5</v>
      </c>
      <c r="E1495" s="42">
        <v>15.7811</v>
      </c>
      <c r="F1495" s="64">
        <f t="shared" si="33"/>
        <v>-2.0362606160636565E-3</v>
      </c>
      <c r="M1495" s="3"/>
    </row>
    <row r="1496" spans="1:14" x14ac:dyDescent="0.2">
      <c r="A1496" s="32">
        <f>Leite_UHT_diario!A1800</f>
        <v>42885</v>
      </c>
      <c r="C1496">
        <v>19.899999999999999</v>
      </c>
      <c r="D1496">
        <v>13.5</v>
      </c>
      <c r="E1496" s="42">
        <v>15.802099999999999</v>
      </c>
      <c r="F1496" s="64">
        <f t="shared" si="33"/>
        <v>1.3307057175988568E-3</v>
      </c>
      <c r="M1496" s="3"/>
    </row>
    <row r="1497" spans="1:14" x14ac:dyDescent="0.2">
      <c r="A1497" s="32">
        <f>Leite_UHT_diario!A1801</f>
        <v>42886</v>
      </c>
      <c r="C1497">
        <v>19.899999999999999</v>
      </c>
      <c r="D1497">
        <v>13.5</v>
      </c>
      <c r="E1497" s="42">
        <v>15.802099999999999</v>
      </c>
      <c r="F1497" s="64">
        <f t="shared" si="33"/>
        <v>0</v>
      </c>
      <c r="M1497" s="3"/>
      <c r="N1497" s="64"/>
    </row>
    <row r="1498" spans="1:14" x14ac:dyDescent="0.2">
      <c r="A1498" s="32">
        <v>42887</v>
      </c>
      <c r="C1498">
        <v>19.899999999999999</v>
      </c>
      <c r="D1498">
        <v>13.5</v>
      </c>
      <c r="E1498" s="42">
        <v>15.802099999999999</v>
      </c>
      <c r="F1498" s="64">
        <f t="shared" si="33"/>
        <v>0</v>
      </c>
      <c r="M1498" s="3"/>
      <c r="N1498" s="64"/>
    </row>
    <row r="1499" spans="1:14" x14ac:dyDescent="0.2">
      <c r="A1499" s="32">
        <v>42888</v>
      </c>
      <c r="C1499">
        <v>20.9</v>
      </c>
      <c r="D1499">
        <v>13.5</v>
      </c>
      <c r="E1499" s="42">
        <v>15.8132</v>
      </c>
      <c r="F1499" s="64">
        <f t="shared" si="33"/>
        <v>7.0243828351923554E-4</v>
      </c>
      <c r="I1499" s="80"/>
      <c r="M1499" s="3"/>
      <c r="N1499" s="64"/>
    </row>
    <row r="1500" spans="1:14" x14ac:dyDescent="0.2">
      <c r="A1500" s="32">
        <v>42891</v>
      </c>
      <c r="C1500">
        <v>20.9</v>
      </c>
      <c r="D1500">
        <v>13.5</v>
      </c>
      <c r="E1500" s="42">
        <v>15.834199999999999</v>
      </c>
      <c r="F1500" s="64">
        <f t="shared" si="33"/>
        <v>1.3280044519767831E-3</v>
      </c>
      <c r="I1500" s="80"/>
      <c r="M1500" s="3"/>
      <c r="N1500" s="64"/>
    </row>
    <row r="1501" spans="1:14" x14ac:dyDescent="0.2">
      <c r="A1501" s="32">
        <v>42892</v>
      </c>
      <c r="C1501">
        <v>20.9</v>
      </c>
      <c r="D1501">
        <v>13.5</v>
      </c>
      <c r="E1501" s="42">
        <v>15.85</v>
      </c>
      <c r="F1501" s="64">
        <f t="shared" si="33"/>
        <v>9.9784011822512397E-4</v>
      </c>
      <c r="I1501" s="80"/>
      <c r="M1501" s="3"/>
      <c r="N1501" s="64"/>
    </row>
    <row r="1502" spans="1:14" x14ac:dyDescent="0.2">
      <c r="A1502" s="32">
        <v>42893</v>
      </c>
      <c r="C1502">
        <v>20.9</v>
      </c>
      <c r="D1502">
        <v>13.5</v>
      </c>
      <c r="E1502" s="42">
        <v>15.8605</v>
      </c>
      <c r="F1502" s="64">
        <f t="shared" si="33"/>
        <v>6.6246056782337526E-4</v>
      </c>
      <c r="I1502" s="80"/>
      <c r="M1502" s="3"/>
      <c r="N1502" s="64"/>
    </row>
    <row r="1503" spans="1:14" x14ac:dyDescent="0.2">
      <c r="A1503" s="32">
        <v>42894</v>
      </c>
      <c r="C1503">
        <v>20.9</v>
      </c>
      <c r="D1503">
        <v>13.5</v>
      </c>
      <c r="E1503" s="42">
        <v>15.823700000000001</v>
      </c>
      <c r="F1503" s="64">
        <f t="shared" si="33"/>
        <v>-2.320229500961446E-3</v>
      </c>
      <c r="I1503" s="80"/>
      <c r="M1503" s="3"/>
      <c r="N1503" s="64"/>
    </row>
    <row r="1504" spans="1:14" x14ac:dyDescent="0.2">
      <c r="A1504" s="32">
        <v>42895</v>
      </c>
      <c r="C1504">
        <v>20.9</v>
      </c>
      <c r="D1504">
        <v>13.5</v>
      </c>
      <c r="E1504" s="42">
        <v>15.823700000000001</v>
      </c>
      <c r="F1504" s="64">
        <f t="shared" si="33"/>
        <v>0</v>
      </c>
      <c r="I1504" s="80"/>
      <c r="M1504" s="3"/>
      <c r="N1504" s="64"/>
    </row>
    <row r="1505" spans="1:14" x14ac:dyDescent="0.2">
      <c r="A1505" s="32">
        <v>42898</v>
      </c>
      <c r="C1505">
        <v>20.9</v>
      </c>
      <c r="D1505">
        <v>13.5</v>
      </c>
      <c r="E1505" s="42">
        <v>15.8132</v>
      </c>
      <c r="F1505" s="64">
        <f t="shared" ref="F1505:F1568" si="34">E1505/E1504-1</f>
        <v>-6.6356161959590931E-4</v>
      </c>
      <c r="I1505" s="80"/>
      <c r="M1505" s="3"/>
      <c r="N1505" s="64"/>
    </row>
    <row r="1506" spans="1:14" x14ac:dyDescent="0.2">
      <c r="A1506" s="32">
        <v>42899</v>
      </c>
      <c r="C1506">
        <v>20.9</v>
      </c>
      <c r="D1506">
        <v>13.5</v>
      </c>
      <c r="E1506" s="42">
        <v>15.8263</v>
      </c>
      <c r="F1506" s="64">
        <f t="shared" si="34"/>
        <v>8.2842182480447057E-4</v>
      </c>
      <c r="I1506" s="80"/>
      <c r="M1506" s="3"/>
      <c r="N1506" s="64"/>
    </row>
    <row r="1507" spans="1:14" x14ac:dyDescent="0.2">
      <c r="A1507" s="32">
        <v>42900</v>
      </c>
      <c r="C1507">
        <v>20.9</v>
      </c>
      <c r="D1507">
        <v>13.5</v>
      </c>
      <c r="E1507" s="42">
        <v>15.821099999999999</v>
      </c>
      <c r="F1507" s="64">
        <f t="shared" si="34"/>
        <v>-3.2856700555405904E-4</v>
      </c>
      <c r="I1507" s="80"/>
      <c r="M1507" s="3"/>
      <c r="N1507" s="64"/>
    </row>
    <row r="1508" spans="1:14" x14ac:dyDescent="0.2">
      <c r="A1508" s="32">
        <v>42902</v>
      </c>
      <c r="C1508">
        <v>20.9</v>
      </c>
      <c r="D1508">
        <v>13.5</v>
      </c>
      <c r="E1508" s="42">
        <v>15.7684</v>
      </c>
      <c r="F1508" s="64">
        <f t="shared" si="34"/>
        <v>-3.3309946843139704E-3</v>
      </c>
      <c r="I1508" s="80"/>
      <c r="M1508" s="3"/>
      <c r="N1508" s="64"/>
    </row>
    <row r="1509" spans="1:14" x14ac:dyDescent="0.2">
      <c r="A1509" s="32">
        <v>42905</v>
      </c>
      <c r="C1509">
        <v>20.9</v>
      </c>
      <c r="D1509">
        <v>13.5</v>
      </c>
      <c r="E1509" s="42">
        <v>15.7658</v>
      </c>
      <c r="F1509" s="64">
        <f t="shared" si="34"/>
        <v>-1.6488673549630573E-4</v>
      </c>
      <c r="M1509" s="3"/>
      <c r="N1509" s="64"/>
    </row>
    <row r="1510" spans="1:14" x14ac:dyDescent="0.2">
      <c r="A1510" s="32">
        <v>42906</v>
      </c>
      <c r="C1510">
        <v>20.9</v>
      </c>
      <c r="D1510">
        <v>13.5</v>
      </c>
      <c r="E1510" s="42">
        <v>15.728899999999999</v>
      </c>
      <c r="F1510" s="64">
        <f t="shared" si="34"/>
        <v>-2.3405092034658459E-3</v>
      </c>
      <c r="M1510" s="3"/>
      <c r="N1510" s="64"/>
    </row>
    <row r="1511" spans="1:14" x14ac:dyDescent="0.2">
      <c r="A1511" s="32">
        <v>42907</v>
      </c>
      <c r="C1511">
        <v>20.9</v>
      </c>
      <c r="D1511">
        <v>13.5</v>
      </c>
      <c r="E1511" s="42">
        <v>15.728899999999999</v>
      </c>
      <c r="F1511" s="64">
        <f t="shared" si="34"/>
        <v>0</v>
      </c>
      <c r="M1511" s="64"/>
    </row>
    <row r="1512" spans="1:14" x14ac:dyDescent="0.2">
      <c r="A1512" s="32">
        <v>42908</v>
      </c>
      <c r="C1512">
        <v>20.9</v>
      </c>
      <c r="D1512">
        <v>13.5</v>
      </c>
      <c r="E1512" s="42">
        <v>15.728899999999999</v>
      </c>
      <c r="F1512" s="64">
        <f t="shared" si="34"/>
        <v>0</v>
      </c>
      <c r="M1512" s="64"/>
    </row>
    <row r="1513" spans="1:14" x14ac:dyDescent="0.2">
      <c r="A1513" s="32">
        <v>42909</v>
      </c>
      <c r="C1513">
        <v>20.9</v>
      </c>
      <c r="D1513">
        <v>13.5</v>
      </c>
      <c r="E1513" s="42">
        <v>15.728899999999999</v>
      </c>
      <c r="F1513" s="64">
        <f t="shared" si="34"/>
        <v>0</v>
      </c>
      <c r="M1513" s="64"/>
    </row>
    <row r="1514" spans="1:14" x14ac:dyDescent="0.2">
      <c r="A1514" s="32">
        <v>42912</v>
      </c>
      <c r="C1514">
        <v>20.9</v>
      </c>
      <c r="D1514">
        <v>13.5</v>
      </c>
      <c r="E1514" s="42">
        <v>15.6974</v>
      </c>
      <c r="F1514" s="64">
        <f t="shared" si="34"/>
        <v>-2.0026829593932094E-3</v>
      </c>
    </row>
    <row r="1515" spans="1:14" x14ac:dyDescent="0.2">
      <c r="A1515" s="32">
        <v>42913</v>
      </c>
      <c r="C1515">
        <v>20.9</v>
      </c>
      <c r="D1515">
        <v>13.5</v>
      </c>
      <c r="E1515" s="42">
        <v>15.7</v>
      </c>
      <c r="F1515" s="64">
        <f t="shared" si="34"/>
        <v>1.65632525131576E-4</v>
      </c>
    </row>
    <row r="1516" spans="1:14" x14ac:dyDescent="0.2">
      <c r="A1516" s="32">
        <v>42914</v>
      </c>
      <c r="C1516">
        <v>20.9</v>
      </c>
      <c r="D1516">
        <v>13.5</v>
      </c>
      <c r="E1516" s="42">
        <v>15.694699999999999</v>
      </c>
      <c r="F1516" s="64">
        <f t="shared" si="34"/>
        <v>-3.3757961783442703E-4</v>
      </c>
    </row>
    <row r="1517" spans="1:14" x14ac:dyDescent="0.2">
      <c r="A1517" s="32">
        <v>42915</v>
      </c>
      <c r="C1517">
        <v>20.9</v>
      </c>
      <c r="D1517" s="63">
        <v>13.5</v>
      </c>
      <c r="E1517" s="42">
        <v>15.6417</v>
      </c>
      <c r="F1517" s="64">
        <f t="shared" si="34"/>
        <v>-3.3769361631632577E-3</v>
      </c>
    </row>
    <row r="1518" spans="1:14" x14ac:dyDescent="0.2">
      <c r="A1518" s="32">
        <v>42916</v>
      </c>
      <c r="C1518">
        <v>20.9</v>
      </c>
      <c r="D1518" s="63">
        <v>13.5</v>
      </c>
      <c r="E1518" s="42">
        <v>15.605600000000001</v>
      </c>
      <c r="F1518" s="64">
        <f t="shared" si="34"/>
        <v>-2.3079332809092801E-3</v>
      </c>
    </row>
    <row r="1519" spans="1:14" x14ac:dyDescent="0.2">
      <c r="A1519" s="32">
        <v>42919</v>
      </c>
      <c r="C1519">
        <v>20.9</v>
      </c>
      <c r="D1519" s="63">
        <v>13</v>
      </c>
      <c r="E1519" s="42">
        <v>15.5611</v>
      </c>
      <c r="F1519" s="64">
        <f t="shared" si="34"/>
        <v>-2.8515404726509042E-3</v>
      </c>
    </row>
    <row r="1520" spans="1:14" x14ac:dyDescent="0.2">
      <c r="A1520" s="32">
        <v>42920</v>
      </c>
      <c r="C1520">
        <v>20.9</v>
      </c>
      <c r="D1520" s="63">
        <v>13</v>
      </c>
      <c r="E1520" s="42">
        <v>15.555</v>
      </c>
      <c r="F1520" s="64">
        <f t="shared" si="34"/>
        <v>-3.9200313602505421E-4</v>
      </c>
    </row>
    <row r="1521" spans="1:11" x14ac:dyDescent="0.2">
      <c r="A1521" s="32">
        <v>42921</v>
      </c>
      <c r="C1521">
        <v>20.9</v>
      </c>
      <c r="D1521" s="63">
        <v>13</v>
      </c>
      <c r="E1521" s="42">
        <v>15.505000000000001</v>
      </c>
      <c r="F1521" s="64">
        <f t="shared" si="34"/>
        <v>-3.2144005143039944E-3</v>
      </c>
    </row>
    <row r="1522" spans="1:11" x14ac:dyDescent="0.2">
      <c r="A1522" s="32">
        <v>42922</v>
      </c>
      <c r="C1522">
        <v>20.9</v>
      </c>
      <c r="D1522" s="63">
        <v>13</v>
      </c>
      <c r="E1522" s="42">
        <v>15.4939</v>
      </c>
      <c r="F1522" s="64">
        <f t="shared" si="34"/>
        <v>-7.1589809738803467E-4</v>
      </c>
    </row>
    <row r="1523" spans="1:11" x14ac:dyDescent="0.2">
      <c r="A1523" s="32">
        <v>42923</v>
      </c>
      <c r="C1523">
        <v>20.9</v>
      </c>
      <c r="D1523" s="63">
        <v>13</v>
      </c>
      <c r="E1523" s="42">
        <v>15.466100000000001</v>
      </c>
      <c r="F1523" s="64">
        <f t="shared" si="34"/>
        <v>-1.7942545130663623E-3</v>
      </c>
    </row>
    <row r="1524" spans="1:11" x14ac:dyDescent="0.2">
      <c r="A1524" s="32">
        <v>42926</v>
      </c>
      <c r="F1524" s="64"/>
    </row>
    <row r="1525" spans="1:11" x14ac:dyDescent="0.2">
      <c r="A1525" s="32">
        <v>42927</v>
      </c>
      <c r="C1525" s="63">
        <v>20.9</v>
      </c>
      <c r="D1525" s="63">
        <v>13</v>
      </c>
      <c r="E1525" s="42">
        <v>15.4133</v>
      </c>
      <c r="F1525" s="64"/>
      <c r="G1525" s="80"/>
    </row>
    <row r="1526" spans="1:11" x14ac:dyDescent="0.2">
      <c r="A1526" s="32">
        <v>42928</v>
      </c>
      <c r="C1526" s="63">
        <v>20.9</v>
      </c>
      <c r="D1526" s="63">
        <v>13</v>
      </c>
      <c r="E1526" s="42">
        <v>15.4078</v>
      </c>
      <c r="F1526" s="64">
        <f t="shared" si="34"/>
        <v>-3.5683468173586252E-4</v>
      </c>
      <c r="G1526" s="80"/>
      <c r="K1526" s="64"/>
    </row>
    <row r="1527" spans="1:11" x14ac:dyDescent="0.2">
      <c r="A1527" s="32">
        <v>42929</v>
      </c>
      <c r="C1527">
        <v>20.9</v>
      </c>
      <c r="D1527" s="63">
        <v>13</v>
      </c>
      <c r="E1527" s="42">
        <v>15.3939</v>
      </c>
      <c r="F1527" s="64">
        <f t="shared" si="34"/>
        <v>-9.0214047430514643E-4</v>
      </c>
      <c r="G1527" s="80"/>
      <c r="K1527" s="64"/>
    </row>
    <row r="1528" spans="1:11" x14ac:dyDescent="0.2">
      <c r="A1528" s="32">
        <v>42930</v>
      </c>
      <c r="C1528">
        <v>20.9</v>
      </c>
      <c r="D1528" s="63">
        <v>13</v>
      </c>
      <c r="E1528" s="42">
        <v>15.4161</v>
      </c>
      <c r="F1528" s="64">
        <f t="shared" si="34"/>
        <v>1.4421296747413326E-3</v>
      </c>
      <c r="G1528" s="80"/>
      <c r="K1528" s="64"/>
    </row>
    <row r="1529" spans="1:11" x14ac:dyDescent="0.2">
      <c r="A1529" s="32">
        <v>42933</v>
      </c>
      <c r="C1529">
        <v>20.9</v>
      </c>
      <c r="D1529" s="63">
        <v>13.5</v>
      </c>
      <c r="E1529" s="42">
        <v>15.443899999999999</v>
      </c>
      <c r="F1529" s="64">
        <f t="shared" si="34"/>
        <v>1.8033095270528765E-3</v>
      </c>
      <c r="G1529" s="80"/>
      <c r="K1529" s="64"/>
    </row>
    <row r="1530" spans="1:11" x14ac:dyDescent="0.2">
      <c r="A1530" s="32">
        <v>42934</v>
      </c>
      <c r="C1530">
        <v>20.9</v>
      </c>
      <c r="D1530" s="63">
        <v>13.2</v>
      </c>
      <c r="E1530" s="42">
        <v>15.4161</v>
      </c>
      <c r="F1530" s="64">
        <f t="shared" si="34"/>
        <v>-1.8000634554742323E-3</v>
      </c>
      <c r="G1530" s="80"/>
      <c r="K1530" s="64"/>
    </row>
    <row r="1531" spans="1:11" x14ac:dyDescent="0.2">
      <c r="A1531" s="32">
        <v>42935</v>
      </c>
      <c r="C1531">
        <v>19.899999999999999</v>
      </c>
      <c r="D1531" s="63">
        <v>13.5</v>
      </c>
      <c r="E1531" s="42">
        <v>15.293900000000001</v>
      </c>
      <c r="F1531" s="64">
        <f t="shared" si="34"/>
        <v>-7.9267778491317609E-3</v>
      </c>
      <c r="G1531" s="80"/>
      <c r="K1531" s="64"/>
    </row>
    <row r="1532" spans="1:11" x14ac:dyDescent="0.2">
      <c r="A1532" s="32">
        <v>42936</v>
      </c>
      <c r="C1532">
        <v>19.899999999999999</v>
      </c>
      <c r="D1532" s="63">
        <v>13.5</v>
      </c>
      <c r="E1532" s="42">
        <v>15.2661</v>
      </c>
      <c r="F1532" s="64">
        <f t="shared" si="34"/>
        <v>-1.8177181752202509E-3</v>
      </c>
      <c r="G1532" s="80"/>
      <c r="K1532" s="64"/>
    </row>
    <row r="1533" spans="1:11" x14ac:dyDescent="0.2">
      <c r="A1533" s="32">
        <v>42937</v>
      </c>
      <c r="C1533">
        <v>19.899999999999999</v>
      </c>
      <c r="D1533" s="63">
        <v>13.2</v>
      </c>
      <c r="E1533" s="42">
        <v>15.232799999999999</v>
      </c>
      <c r="F1533" s="64">
        <f t="shared" si="34"/>
        <v>-2.1813036728437485E-3</v>
      </c>
      <c r="G1533" s="80"/>
      <c r="K1533" s="64"/>
    </row>
    <row r="1534" spans="1:11" x14ac:dyDescent="0.2">
      <c r="A1534" s="32">
        <v>42940</v>
      </c>
      <c r="C1534">
        <v>19.899999999999999</v>
      </c>
      <c r="D1534" s="63">
        <v>13.2</v>
      </c>
      <c r="E1534" s="42">
        <v>15.116099999999999</v>
      </c>
      <c r="F1534" s="64">
        <f t="shared" si="34"/>
        <v>-7.6610997321568952E-3</v>
      </c>
      <c r="G1534" s="80"/>
      <c r="K1534" s="64"/>
    </row>
    <row r="1535" spans="1:11" x14ac:dyDescent="0.2">
      <c r="A1535" s="32">
        <v>42941</v>
      </c>
      <c r="C1535">
        <v>19.899999999999999</v>
      </c>
      <c r="D1535" s="63">
        <v>13.2</v>
      </c>
      <c r="E1535" s="42">
        <v>15.043900000000001</v>
      </c>
      <c r="F1535" s="64">
        <f t="shared" si="34"/>
        <v>-4.7763642738536394E-3</v>
      </c>
      <c r="G1535" s="80"/>
      <c r="K1535" s="64"/>
    </row>
    <row r="1536" spans="1:11" x14ac:dyDescent="0.2">
      <c r="A1536" s="32">
        <v>42942</v>
      </c>
      <c r="C1536" s="63">
        <v>19.899999999999999</v>
      </c>
      <c r="D1536" s="63">
        <v>12.5</v>
      </c>
      <c r="E1536" s="42">
        <v>14.960599999999999</v>
      </c>
      <c r="F1536" s="64">
        <f t="shared" si="34"/>
        <v>-5.5371280053709837E-3</v>
      </c>
      <c r="G1536" s="80"/>
      <c r="K1536" s="64"/>
    </row>
    <row r="1537" spans="1:11" x14ac:dyDescent="0.2">
      <c r="A1537" s="32">
        <v>42943</v>
      </c>
      <c r="C1537" s="63">
        <v>19.899999999999999</v>
      </c>
      <c r="D1537" s="63">
        <v>12.5</v>
      </c>
      <c r="E1537" s="42">
        <v>14.9567</v>
      </c>
      <c r="F1537" s="64">
        <f t="shared" si="34"/>
        <v>-2.6068473189577723E-4</v>
      </c>
      <c r="G1537" s="80"/>
      <c r="K1537" s="64"/>
    </row>
    <row r="1538" spans="1:11" x14ac:dyDescent="0.2">
      <c r="A1538" s="32">
        <v>42944</v>
      </c>
      <c r="C1538" s="63">
        <v>19.899999999999999</v>
      </c>
      <c r="D1538" s="63">
        <v>12.5</v>
      </c>
      <c r="E1538" s="42">
        <v>14.9533</v>
      </c>
      <c r="F1538" s="64">
        <f t="shared" si="34"/>
        <v>-2.273228720238718E-4</v>
      </c>
      <c r="G1538" s="80"/>
      <c r="K1538" s="64"/>
    </row>
    <row r="1539" spans="1:11" x14ac:dyDescent="0.2">
      <c r="A1539" s="32">
        <v>42947</v>
      </c>
      <c r="C1539" s="63">
        <v>19.899999999999999</v>
      </c>
      <c r="D1539" s="63">
        <v>12.5</v>
      </c>
      <c r="E1539" s="42">
        <v>14.92</v>
      </c>
      <c r="F1539" s="64">
        <f t="shared" si="34"/>
        <v>-2.2269331853169705E-3</v>
      </c>
      <c r="G1539" s="80"/>
      <c r="K1539" s="64"/>
    </row>
    <row r="1540" spans="1:11" x14ac:dyDescent="0.2">
      <c r="A1540" s="32">
        <v>42948</v>
      </c>
      <c r="C1540" s="63">
        <v>19.899999999999999</v>
      </c>
      <c r="D1540" s="63">
        <v>12.5</v>
      </c>
      <c r="E1540" s="42">
        <v>14.880599999999999</v>
      </c>
      <c r="F1540" s="64">
        <f t="shared" si="34"/>
        <v>-2.6407506702412764E-3</v>
      </c>
    </row>
    <row r="1541" spans="1:11" x14ac:dyDescent="0.2">
      <c r="A1541" s="32">
        <v>42949</v>
      </c>
      <c r="C1541" s="63">
        <v>19.899999999999999</v>
      </c>
      <c r="D1541" s="63">
        <v>12.5</v>
      </c>
      <c r="E1541" s="42">
        <v>14.8222</v>
      </c>
      <c r="F1541" s="64">
        <f t="shared" si="34"/>
        <v>-3.9245729338870383E-3</v>
      </c>
    </row>
    <row r="1542" spans="1:11" x14ac:dyDescent="0.2">
      <c r="A1542" s="32">
        <v>42950</v>
      </c>
      <c r="C1542" s="63">
        <v>19.899999999999999</v>
      </c>
      <c r="D1542" s="63">
        <v>12.5</v>
      </c>
      <c r="E1542" s="42">
        <v>14.7972</v>
      </c>
      <c r="F1542" s="64">
        <f t="shared" si="34"/>
        <v>-1.6866592003886849E-3</v>
      </c>
    </row>
    <row r="1543" spans="1:11" x14ac:dyDescent="0.2">
      <c r="A1543" s="32">
        <v>42951</v>
      </c>
      <c r="C1543" s="63">
        <v>19.899999999999999</v>
      </c>
      <c r="D1543" s="63">
        <v>12.8</v>
      </c>
      <c r="E1543" s="42">
        <v>14.7944</v>
      </c>
      <c r="F1543" s="64">
        <f t="shared" si="34"/>
        <v>-1.8922498851137171E-4</v>
      </c>
    </row>
    <row r="1544" spans="1:11" x14ac:dyDescent="0.2">
      <c r="A1544" s="32">
        <v>42954</v>
      </c>
      <c r="C1544">
        <v>19.899999999999999</v>
      </c>
      <c r="D1544">
        <v>12.5</v>
      </c>
      <c r="E1544" s="42">
        <v>14.777799999999999</v>
      </c>
      <c r="F1544" s="64">
        <f t="shared" si="34"/>
        <v>-1.1220461796355163E-3</v>
      </c>
    </row>
    <row r="1545" spans="1:11" x14ac:dyDescent="0.2">
      <c r="A1545" s="32">
        <v>42955</v>
      </c>
      <c r="C1545" s="63">
        <v>19.899999999999999</v>
      </c>
      <c r="D1545" s="63">
        <v>12.5</v>
      </c>
      <c r="E1545" s="42">
        <v>14.761100000000001</v>
      </c>
      <c r="F1545" s="64">
        <f t="shared" si="34"/>
        <v>-1.1300734886111607E-3</v>
      </c>
      <c r="J1545" s="64"/>
    </row>
    <row r="1546" spans="1:11" x14ac:dyDescent="0.2">
      <c r="A1546" s="32">
        <v>42956</v>
      </c>
      <c r="C1546" s="63">
        <v>19.899999999999999</v>
      </c>
      <c r="D1546" s="63">
        <v>12.5</v>
      </c>
      <c r="E1546" s="42">
        <v>14.716699999999999</v>
      </c>
      <c r="F1546" s="64">
        <f t="shared" si="34"/>
        <v>-3.0079059148708787E-3</v>
      </c>
      <c r="J1546" s="64"/>
    </row>
    <row r="1547" spans="1:11" x14ac:dyDescent="0.2">
      <c r="A1547" s="32">
        <v>42957</v>
      </c>
      <c r="C1547" s="63">
        <v>19.899999999999999</v>
      </c>
      <c r="D1547" s="63">
        <v>12.5</v>
      </c>
      <c r="E1547" s="42">
        <v>14.6889</v>
      </c>
      <c r="F1547" s="64">
        <f t="shared" si="34"/>
        <v>-1.8890104439174271E-3</v>
      </c>
      <c r="J1547" s="64"/>
    </row>
    <row r="1548" spans="1:11" x14ac:dyDescent="0.2">
      <c r="A1548" s="32">
        <v>42958</v>
      </c>
      <c r="C1548" s="63">
        <v>17.812999999999999</v>
      </c>
      <c r="D1548" s="63">
        <v>12</v>
      </c>
      <c r="E1548" s="42">
        <v>14.6806</v>
      </c>
      <c r="F1548" s="64">
        <f t="shared" si="34"/>
        <v>-5.6505252265315331E-4</v>
      </c>
      <c r="J1548" s="64"/>
    </row>
    <row r="1549" spans="1:11" x14ac:dyDescent="0.2">
      <c r="A1549" s="32">
        <v>42961</v>
      </c>
      <c r="C1549" s="63">
        <v>17.817</v>
      </c>
      <c r="D1549" s="63">
        <v>12</v>
      </c>
      <c r="E1549" s="42">
        <v>14.6778</v>
      </c>
      <c r="F1549" s="64">
        <f t="shared" si="34"/>
        <v>-1.907278994046635E-4</v>
      </c>
      <c r="J1549" s="64"/>
    </row>
    <row r="1550" spans="1:11" x14ac:dyDescent="0.2">
      <c r="A1550" s="32">
        <v>42962</v>
      </c>
      <c r="C1550" s="63">
        <v>17.8</v>
      </c>
      <c r="D1550" s="63">
        <v>12</v>
      </c>
      <c r="E1550" s="42">
        <v>14.693899999999999</v>
      </c>
      <c r="F1550" s="64">
        <f t="shared" si="34"/>
        <v>1.0968946299854121E-3</v>
      </c>
      <c r="J1550" s="64"/>
    </row>
    <row r="1551" spans="1:11" x14ac:dyDescent="0.2">
      <c r="A1551" s="32">
        <v>42963</v>
      </c>
      <c r="C1551" s="63">
        <v>17.777000000000001</v>
      </c>
      <c r="D1551" s="63">
        <v>12</v>
      </c>
      <c r="E1551" s="42">
        <v>14.702199999999999</v>
      </c>
      <c r="F1551" s="64">
        <f t="shared" si="34"/>
        <v>5.6486024813029445E-4</v>
      </c>
      <c r="J1551" s="64"/>
    </row>
    <row r="1552" spans="1:11" x14ac:dyDescent="0.2">
      <c r="A1552" s="32">
        <v>42964</v>
      </c>
      <c r="C1552" s="63">
        <v>17.760999999999999</v>
      </c>
      <c r="D1552" s="63">
        <v>12</v>
      </c>
      <c r="E1552" s="42">
        <v>14.716100000000001</v>
      </c>
      <c r="F1552" s="64">
        <f t="shared" si="34"/>
        <v>9.4543673735913991E-4</v>
      </c>
      <c r="J1552" s="64"/>
    </row>
    <row r="1553" spans="1:10" x14ac:dyDescent="0.2">
      <c r="A1553" s="32">
        <v>42965</v>
      </c>
      <c r="C1553" s="63">
        <v>17.762</v>
      </c>
      <c r="D1553" s="63">
        <v>12</v>
      </c>
      <c r="E1553" s="42">
        <v>14.732799999999999</v>
      </c>
      <c r="F1553" s="64">
        <f t="shared" si="34"/>
        <v>1.1348115329468111E-3</v>
      </c>
      <c r="J1553" s="64"/>
    </row>
    <row r="1554" spans="1:10" x14ac:dyDescent="0.2">
      <c r="A1554" s="32">
        <v>42968</v>
      </c>
      <c r="C1554" s="63">
        <v>17.489999999999998</v>
      </c>
      <c r="D1554" s="63">
        <v>12</v>
      </c>
      <c r="E1554" s="42">
        <v>14.6439</v>
      </c>
      <c r="F1554" s="64">
        <f t="shared" si="34"/>
        <v>-6.0341550825367962E-3</v>
      </c>
      <c r="J1554" s="64"/>
    </row>
    <row r="1555" spans="1:10" x14ac:dyDescent="0.2">
      <c r="A1555" s="32">
        <v>42969</v>
      </c>
      <c r="C1555" s="63">
        <v>17.358000000000001</v>
      </c>
      <c r="D1555" s="63">
        <v>12.5</v>
      </c>
      <c r="E1555" s="42">
        <v>14.607799999999999</v>
      </c>
      <c r="F1555" s="64">
        <f t="shared" si="34"/>
        <v>-2.4651902840091555E-3</v>
      </c>
      <c r="J1555" s="64"/>
    </row>
    <row r="1556" spans="1:10" x14ac:dyDescent="0.2">
      <c r="A1556" s="32">
        <v>42970</v>
      </c>
      <c r="C1556" s="63">
        <v>17.359000000000002</v>
      </c>
      <c r="D1556" s="63">
        <v>12</v>
      </c>
      <c r="E1556" s="42">
        <v>14.613300000000001</v>
      </c>
      <c r="F1556" s="64">
        <f t="shared" si="34"/>
        <v>3.7651117895931563E-4</v>
      </c>
      <c r="J1556" s="64"/>
    </row>
    <row r="1557" spans="1:10" x14ac:dyDescent="0.2">
      <c r="A1557" s="32">
        <v>42971</v>
      </c>
      <c r="C1557" s="63">
        <v>17.359000000000002</v>
      </c>
      <c r="D1557" s="63">
        <v>12</v>
      </c>
      <c r="E1557" s="42">
        <v>14.613300000000001</v>
      </c>
      <c r="F1557" s="64">
        <f t="shared" si="34"/>
        <v>0</v>
      </c>
      <c r="J1557" s="64"/>
    </row>
    <row r="1558" spans="1:10" x14ac:dyDescent="0.2">
      <c r="A1558" s="32">
        <v>42972</v>
      </c>
      <c r="C1558" s="63">
        <v>17.350000000000001</v>
      </c>
      <c r="D1558" s="63">
        <v>12</v>
      </c>
      <c r="E1558" s="42">
        <v>14.633900000000001</v>
      </c>
      <c r="F1558" s="64">
        <f t="shared" si="34"/>
        <v>1.4096747483456351E-3</v>
      </c>
      <c r="J1558" s="64"/>
    </row>
    <row r="1559" spans="1:10" x14ac:dyDescent="0.2">
      <c r="A1559" s="32">
        <v>42975</v>
      </c>
      <c r="C1559" s="63">
        <v>17.303000000000001</v>
      </c>
      <c r="D1559" s="63">
        <v>12</v>
      </c>
      <c r="E1559">
        <v>14.525600000000001</v>
      </c>
      <c r="F1559" s="64">
        <f t="shared" si="34"/>
        <v>-7.4006245771803814E-3</v>
      </c>
    </row>
    <row r="1560" spans="1:10" x14ac:dyDescent="0.2">
      <c r="A1560" s="32">
        <v>42976</v>
      </c>
      <c r="C1560" s="63">
        <v>17.315999999999999</v>
      </c>
      <c r="D1560" s="63">
        <v>12</v>
      </c>
      <c r="E1560">
        <v>14.484400000000001</v>
      </c>
      <c r="F1560" s="64">
        <f t="shared" si="34"/>
        <v>-2.8363716472985523E-3</v>
      </c>
    </row>
    <row r="1561" spans="1:10" x14ac:dyDescent="0.2">
      <c r="A1561" s="32">
        <v>42977</v>
      </c>
      <c r="C1561" s="63">
        <v>17.315999999999999</v>
      </c>
      <c r="D1561" s="63">
        <v>12</v>
      </c>
      <c r="E1561">
        <v>14.484400000000001</v>
      </c>
      <c r="F1561" s="64">
        <f t="shared" si="34"/>
        <v>0</v>
      </c>
    </row>
    <row r="1562" spans="1:10" x14ac:dyDescent="0.2">
      <c r="A1562" s="32">
        <v>42978</v>
      </c>
      <c r="C1562" s="63">
        <v>17.419</v>
      </c>
      <c r="D1562" s="63">
        <v>12</v>
      </c>
      <c r="E1562">
        <v>14.4178</v>
      </c>
      <c r="F1562" s="64">
        <f t="shared" si="34"/>
        <v>-4.5980503162023068E-3</v>
      </c>
    </row>
    <row r="1563" spans="1:10" x14ac:dyDescent="0.2">
      <c r="A1563" s="32">
        <v>42979</v>
      </c>
      <c r="C1563" s="63">
        <v>17.423999999999999</v>
      </c>
      <c r="D1563" s="63">
        <v>12</v>
      </c>
      <c r="E1563">
        <v>14.4306</v>
      </c>
      <c r="F1563" s="64">
        <f t="shared" si="34"/>
        <v>8.8779147997608554E-4</v>
      </c>
    </row>
    <row r="1564" spans="1:10" x14ac:dyDescent="0.2">
      <c r="A1564" s="32">
        <v>42982</v>
      </c>
      <c r="C1564" s="63">
        <v>17.445</v>
      </c>
      <c r="D1564" s="63">
        <v>11.5</v>
      </c>
      <c r="E1564">
        <v>14.4222</v>
      </c>
      <c r="F1564" s="64">
        <f t="shared" si="34"/>
        <v>-5.8209637852890683E-4</v>
      </c>
    </row>
    <row r="1565" spans="1:10" x14ac:dyDescent="0.2">
      <c r="A1565" s="32">
        <v>42983</v>
      </c>
      <c r="C1565" s="63">
        <v>17.260999999999999</v>
      </c>
      <c r="D1565" s="63">
        <v>11.5</v>
      </c>
      <c r="E1565">
        <v>14.3728</v>
      </c>
      <c r="F1565" s="64">
        <f t="shared" si="34"/>
        <v>-3.4252749233820712E-3</v>
      </c>
    </row>
    <row r="1566" spans="1:10" x14ac:dyDescent="0.2">
      <c r="A1566" s="32">
        <v>42984</v>
      </c>
      <c r="C1566" s="63">
        <v>17.260999999999999</v>
      </c>
      <c r="D1566" s="63">
        <v>11.5</v>
      </c>
      <c r="E1566">
        <v>14.3889</v>
      </c>
      <c r="F1566" s="64">
        <f t="shared" si="34"/>
        <v>1.1201714349327041E-3</v>
      </c>
    </row>
    <row r="1567" spans="1:10" x14ac:dyDescent="0.2">
      <c r="A1567" s="32">
        <v>42986</v>
      </c>
      <c r="C1567" s="63">
        <v>17.260999999999999</v>
      </c>
      <c r="D1567" s="63">
        <v>11.5</v>
      </c>
      <c r="E1567">
        <v>14.3872</v>
      </c>
      <c r="F1567" s="64">
        <f t="shared" si="34"/>
        <v>-1.181466269137843E-4</v>
      </c>
    </row>
    <row r="1568" spans="1:10" x14ac:dyDescent="0.2">
      <c r="A1568" s="32">
        <v>42989</v>
      </c>
      <c r="C1568" s="63">
        <v>17.29</v>
      </c>
      <c r="D1568">
        <v>11.5</v>
      </c>
      <c r="E1568">
        <v>14.359400000000001</v>
      </c>
      <c r="F1568" s="64">
        <f t="shared" si="34"/>
        <v>-1.9322731316725461E-3</v>
      </c>
    </row>
    <row r="1569" spans="1:6" x14ac:dyDescent="0.2">
      <c r="A1569" s="32">
        <v>42990</v>
      </c>
      <c r="C1569" s="63">
        <v>17.327999999999999</v>
      </c>
      <c r="D1569">
        <v>11.5</v>
      </c>
      <c r="E1569">
        <v>14.341100000000001</v>
      </c>
      <c r="F1569" s="64">
        <f t="shared" ref="F1569:F1632" si="35">E1569/E1568-1</f>
        <v>-1.2744265080714134E-3</v>
      </c>
    </row>
    <row r="1570" spans="1:6" x14ac:dyDescent="0.2">
      <c r="A1570" s="32">
        <v>42991</v>
      </c>
      <c r="C1570" s="63">
        <v>17.335000000000001</v>
      </c>
      <c r="D1570">
        <v>11.5</v>
      </c>
      <c r="E1570">
        <v>14.3522</v>
      </c>
      <c r="F1570" s="64">
        <f t="shared" si="35"/>
        <v>7.739992050819211E-4</v>
      </c>
    </row>
    <row r="1571" spans="1:6" x14ac:dyDescent="0.2">
      <c r="A1571" s="32">
        <v>42992</v>
      </c>
      <c r="C1571" s="63">
        <v>17.335000000000001</v>
      </c>
      <c r="D1571">
        <v>11.5</v>
      </c>
      <c r="E1571">
        <v>14.3522</v>
      </c>
      <c r="F1571" s="64">
        <f t="shared" si="35"/>
        <v>0</v>
      </c>
    </row>
    <row r="1572" spans="1:6" x14ac:dyDescent="0.2">
      <c r="A1572" s="32">
        <v>42993</v>
      </c>
      <c r="C1572" s="63">
        <v>17</v>
      </c>
      <c r="D1572">
        <v>11.5</v>
      </c>
      <c r="E1572">
        <v>14.2911</v>
      </c>
      <c r="F1572" s="64">
        <f t="shared" si="35"/>
        <v>-4.2571870514624965E-3</v>
      </c>
    </row>
    <row r="1573" spans="1:6" x14ac:dyDescent="0.2">
      <c r="A1573" s="32">
        <v>42996</v>
      </c>
      <c r="C1573" s="63">
        <v>17</v>
      </c>
      <c r="D1573">
        <v>11.5</v>
      </c>
      <c r="E1573">
        <v>14.2522</v>
      </c>
      <c r="F1573" s="64">
        <f t="shared" si="35"/>
        <v>-2.7219738158713591E-3</v>
      </c>
    </row>
    <row r="1574" spans="1:6" x14ac:dyDescent="0.2">
      <c r="A1574" s="32">
        <v>42997</v>
      </c>
      <c r="C1574" s="63">
        <v>17</v>
      </c>
      <c r="D1574">
        <v>11.5</v>
      </c>
      <c r="E1574">
        <v>14.246700000000001</v>
      </c>
      <c r="F1574" s="64">
        <f t="shared" si="35"/>
        <v>-3.8590533391336113E-4</v>
      </c>
    </row>
    <row r="1575" spans="1:6" x14ac:dyDescent="0.2">
      <c r="A1575" s="32">
        <v>42998</v>
      </c>
      <c r="C1575" s="63">
        <v>17</v>
      </c>
      <c r="D1575">
        <v>11.5</v>
      </c>
      <c r="E1575">
        <v>14.2356</v>
      </c>
      <c r="F1575" s="64">
        <f t="shared" si="35"/>
        <v>-7.791277980164768E-4</v>
      </c>
    </row>
    <row r="1576" spans="1:6" x14ac:dyDescent="0.2">
      <c r="A1576" s="32">
        <v>42999</v>
      </c>
      <c r="C1576" s="63">
        <v>17</v>
      </c>
      <c r="D1576">
        <v>11.5</v>
      </c>
      <c r="E1576">
        <v>14.224399999999999</v>
      </c>
      <c r="F1576" s="64">
        <f t="shared" si="35"/>
        <v>-7.8675995391841447E-4</v>
      </c>
    </row>
    <row r="1577" spans="1:6" x14ac:dyDescent="0.2">
      <c r="A1577" s="32">
        <v>43000</v>
      </c>
      <c r="C1577" s="63">
        <v>16.989999999999998</v>
      </c>
      <c r="D1577">
        <v>11.5</v>
      </c>
      <c r="E1577" s="42">
        <v>14.177199999999999</v>
      </c>
      <c r="F1577" s="64">
        <f t="shared" si="35"/>
        <v>-3.3182418942099279E-3</v>
      </c>
    </row>
    <row r="1578" spans="1:6" x14ac:dyDescent="0.2">
      <c r="A1578" s="32">
        <v>43003</v>
      </c>
      <c r="C1578" s="63">
        <v>16.721</v>
      </c>
      <c r="D1578">
        <v>11.5</v>
      </c>
      <c r="E1578" s="42">
        <v>14.0661</v>
      </c>
      <c r="F1578" s="64">
        <f t="shared" si="35"/>
        <v>-7.8365262534209057E-3</v>
      </c>
    </row>
    <row r="1579" spans="1:6" x14ac:dyDescent="0.2">
      <c r="A1579" s="32">
        <v>43004</v>
      </c>
      <c r="C1579" s="63">
        <v>17</v>
      </c>
      <c r="D1579">
        <v>11.5</v>
      </c>
      <c r="E1579" s="42">
        <v>14.08</v>
      </c>
      <c r="F1579" s="64">
        <f t="shared" si="35"/>
        <v>9.8819146742878949E-4</v>
      </c>
    </row>
    <row r="1580" spans="1:6" x14ac:dyDescent="0.2">
      <c r="A1580" s="32">
        <v>43005</v>
      </c>
      <c r="C1580" s="63">
        <v>17.049099999999999</v>
      </c>
      <c r="D1580">
        <v>11.5</v>
      </c>
      <c r="E1580" s="42">
        <v>14.1243</v>
      </c>
      <c r="F1580" s="64">
        <f t="shared" si="35"/>
        <v>3.1463068181818432E-3</v>
      </c>
    </row>
    <row r="1581" spans="1:6" x14ac:dyDescent="0.2">
      <c r="A1581" s="32">
        <v>43006</v>
      </c>
      <c r="C1581" s="63">
        <v>17.899999999999999</v>
      </c>
      <c r="D1581">
        <v>11.5</v>
      </c>
      <c r="E1581" s="42">
        <v>14.067</v>
      </c>
      <c r="F1581" s="64">
        <f t="shared" si="35"/>
        <v>-4.0568382149911431E-3</v>
      </c>
    </row>
    <row r="1582" spans="1:6" x14ac:dyDescent="0.2">
      <c r="A1582" s="32">
        <v>43007</v>
      </c>
      <c r="C1582" s="63">
        <v>17.048999999999999</v>
      </c>
      <c r="D1582">
        <v>11.5</v>
      </c>
      <c r="E1582" s="42">
        <v>13.994</v>
      </c>
      <c r="F1582" s="64">
        <f t="shared" si="35"/>
        <v>-5.1894504869552938E-3</v>
      </c>
    </row>
    <row r="1583" spans="1:6" x14ac:dyDescent="0.2">
      <c r="A1583" s="32">
        <v>43010</v>
      </c>
      <c r="C1583" s="63">
        <v>17.420000000000002</v>
      </c>
      <c r="D1583">
        <v>11.5</v>
      </c>
      <c r="E1583" s="42">
        <v>13.9069</v>
      </c>
      <c r="F1583" s="64">
        <f t="shared" si="35"/>
        <v>-6.2240960411604762E-3</v>
      </c>
    </row>
    <row r="1584" spans="1:6" x14ac:dyDescent="0.2">
      <c r="A1584" s="32">
        <v>43011</v>
      </c>
      <c r="C1584" s="63">
        <v>17.328600000000002</v>
      </c>
      <c r="D1584">
        <v>11.5</v>
      </c>
      <c r="E1584" s="42">
        <v>13.9124</v>
      </c>
      <c r="F1584" s="64">
        <f t="shared" si="35"/>
        <v>3.9548713228687582E-4</v>
      </c>
    </row>
    <row r="1585" spans="1:6" x14ac:dyDescent="0.2">
      <c r="A1585" s="32">
        <v>43012</v>
      </c>
      <c r="C1585" s="63">
        <v>17.3</v>
      </c>
      <c r="D1585">
        <v>11.5</v>
      </c>
      <c r="E1585" s="42">
        <v>14.050599999999999</v>
      </c>
      <c r="F1585" s="64">
        <f t="shared" si="35"/>
        <v>9.9335844282797403E-3</v>
      </c>
    </row>
    <row r="1586" spans="1:6" x14ac:dyDescent="0.2">
      <c r="A1586" s="32">
        <v>43013</v>
      </c>
      <c r="C1586" s="63">
        <v>17.3</v>
      </c>
      <c r="D1586">
        <v>11.5</v>
      </c>
      <c r="E1586" s="42">
        <v>13.9869</v>
      </c>
      <c r="F1586" s="64">
        <f t="shared" si="35"/>
        <v>-4.5336142228801224E-3</v>
      </c>
    </row>
    <row r="1587" spans="1:6" x14ac:dyDescent="0.2">
      <c r="A1587" s="32">
        <v>43014</v>
      </c>
      <c r="C1587" s="63">
        <v>18.073499999999999</v>
      </c>
      <c r="D1587">
        <v>11.5</v>
      </c>
      <c r="E1587" s="42">
        <v>14.077299999999999</v>
      </c>
      <c r="F1587" s="64">
        <f t="shared" si="35"/>
        <v>6.4631905568781622E-3</v>
      </c>
    </row>
    <row r="1588" spans="1:6" x14ac:dyDescent="0.2">
      <c r="A1588" s="32">
        <v>43017</v>
      </c>
      <c r="C1588" s="63">
        <v>18.0259</v>
      </c>
      <c r="D1588" s="63">
        <v>14.1107</v>
      </c>
      <c r="E1588" s="42">
        <v>14.1107</v>
      </c>
      <c r="F1588" s="64">
        <f t="shared" si="35"/>
        <v>2.3726140666178175E-3</v>
      </c>
    </row>
    <row r="1589" spans="1:6" x14ac:dyDescent="0.2">
      <c r="A1589" s="32">
        <v>43018</v>
      </c>
      <c r="C1589" s="63">
        <v>17.07</v>
      </c>
      <c r="D1589" s="63">
        <v>13.894399999999999</v>
      </c>
      <c r="E1589" s="42">
        <v>13.894</v>
      </c>
      <c r="F1589" s="64">
        <f t="shared" si="35"/>
        <v>-1.5357140326135443E-2</v>
      </c>
    </row>
    <row r="1590" spans="1:6" x14ac:dyDescent="0.2">
      <c r="A1590" s="32">
        <v>43019</v>
      </c>
      <c r="C1590" s="63">
        <v>17.29</v>
      </c>
      <c r="D1590">
        <v>11.5</v>
      </c>
      <c r="E1590" s="42">
        <v>14.1006</v>
      </c>
      <c r="F1590" s="64">
        <f t="shared" si="35"/>
        <v>1.4869727940117983E-2</v>
      </c>
    </row>
    <row r="1591" spans="1:6" x14ac:dyDescent="0.2">
      <c r="A1591" s="32">
        <v>43021</v>
      </c>
      <c r="C1591" s="63">
        <v>17.29</v>
      </c>
      <c r="D1591">
        <v>11.5</v>
      </c>
      <c r="E1591" s="42">
        <v>14.2006</v>
      </c>
      <c r="F1591" s="64">
        <f t="shared" si="35"/>
        <v>7.0918967987176895E-3</v>
      </c>
    </row>
    <row r="1592" spans="1:6" x14ac:dyDescent="0.2">
      <c r="A1592" s="32">
        <v>43024</v>
      </c>
      <c r="C1592" s="63">
        <v>17.673999999999999</v>
      </c>
      <c r="D1592" s="63">
        <v>11</v>
      </c>
      <c r="E1592" s="42">
        <v>14.1058</v>
      </c>
      <c r="F1592" s="64">
        <f t="shared" si="35"/>
        <v>-6.6757742630592087E-3</v>
      </c>
    </row>
    <row r="1593" spans="1:6" x14ac:dyDescent="0.2">
      <c r="A1593" s="32">
        <v>43025</v>
      </c>
      <c r="C1593" s="63">
        <v>17.658999999999999</v>
      </c>
      <c r="D1593" s="63">
        <v>11</v>
      </c>
      <c r="E1593" s="42">
        <v>14.0746</v>
      </c>
      <c r="F1593" s="64">
        <f t="shared" si="35"/>
        <v>-2.2118561159240047E-3</v>
      </c>
    </row>
    <row r="1594" spans="1:6" x14ac:dyDescent="0.2">
      <c r="A1594" s="32">
        <v>43026</v>
      </c>
      <c r="C1594" s="63">
        <v>17.667999999999999</v>
      </c>
      <c r="D1594" s="63">
        <v>11</v>
      </c>
      <c r="E1594" s="42">
        <v>14.089600000000001</v>
      </c>
      <c r="F1594" s="64">
        <f t="shared" si="35"/>
        <v>1.0657496483026385E-3</v>
      </c>
    </row>
    <row r="1595" spans="1:6" x14ac:dyDescent="0.2">
      <c r="A1595" s="32">
        <v>43027</v>
      </c>
      <c r="C1595" s="63">
        <v>17.690999999999999</v>
      </c>
      <c r="D1595" s="63">
        <v>11</v>
      </c>
      <c r="E1595" s="42">
        <v>14.095800000000001</v>
      </c>
      <c r="F1595" s="64">
        <f t="shared" si="35"/>
        <v>4.4004088121729623E-4</v>
      </c>
    </row>
    <row r="1596" spans="1:6" x14ac:dyDescent="0.2">
      <c r="A1596" s="32">
        <v>43028</v>
      </c>
      <c r="C1596" s="63">
        <v>17.635999999999999</v>
      </c>
      <c r="D1596" s="63">
        <v>11</v>
      </c>
      <c r="E1596" s="42">
        <v>14.1021</v>
      </c>
      <c r="F1596" s="64">
        <f t="shared" si="35"/>
        <v>4.4694164219127863E-4</v>
      </c>
    </row>
    <row r="1597" spans="1:6" x14ac:dyDescent="0.2">
      <c r="A1597" s="32">
        <v>43031</v>
      </c>
      <c r="C1597" s="63">
        <v>17.670000000000002</v>
      </c>
      <c r="D1597" s="63">
        <v>11.5</v>
      </c>
      <c r="E1597" s="42">
        <v>14.1622</v>
      </c>
      <c r="F1597" s="64">
        <f t="shared" si="35"/>
        <v>4.2617766148305147E-3</v>
      </c>
    </row>
    <row r="1598" spans="1:6" x14ac:dyDescent="0.2">
      <c r="A1598" s="32">
        <v>43032</v>
      </c>
      <c r="C1598" s="63">
        <v>18.201000000000001</v>
      </c>
      <c r="D1598" s="63">
        <v>11.5</v>
      </c>
      <c r="E1598" s="42">
        <v>14.288</v>
      </c>
      <c r="F1598" s="64">
        <f t="shared" si="35"/>
        <v>8.8828006948074023E-3</v>
      </c>
    </row>
    <row r="1599" spans="1:6" x14ac:dyDescent="0.2">
      <c r="A1599" s="32">
        <v>43033</v>
      </c>
      <c r="C1599" s="63">
        <v>17.928000000000001</v>
      </c>
      <c r="D1599" s="63">
        <v>11.5</v>
      </c>
      <c r="E1599" s="42">
        <v>14.263</v>
      </c>
      <c r="F1599" s="64">
        <f t="shared" si="35"/>
        <v>-1.7497200447929018E-3</v>
      </c>
    </row>
    <row r="1600" spans="1:6" x14ac:dyDescent="0.2">
      <c r="A1600" s="32">
        <v>43034</v>
      </c>
      <c r="C1600" s="63">
        <v>17.899999999999999</v>
      </c>
      <c r="D1600" s="63">
        <v>11.5</v>
      </c>
      <c r="E1600" s="42">
        <v>14.3317</v>
      </c>
      <c r="F1600" s="64">
        <f t="shared" si="35"/>
        <v>4.8166584869941964E-3</v>
      </c>
    </row>
    <row r="1601" spans="1:6" x14ac:dyDescent="0.2">
      <c r="A1601" s="32">
        <v>43035</v>
      </c>
      <c r="C1601" s="63">
        <v>17.441500000000001</v>
      </c>
      <c r="D1601" s="63">
        <v>11.5</v>
      </c>
      <c r="E1601" s="42">
        <v>14.223599999999999</v>
      </c>
      <c r="F1601" s="64">
        <f t="shared" si="35"/>
        <v>-7.542719984370283E-3</v>
      </c>
    </row>
    <row r="1602" spans="1:6" x14ac:dyDescent="0.2">
      <c r="A1602" s="32">
        <v>43038</v>
      </c>
      <c r="C1602" s="63">
        <v>17.274999999999999</v>
      </c>
      <c r="D1602" s="63">
        <v>11.5</v>
      </c>
      <c r="E1602" s="42">
        <v>14.130699999999999</v>
      </c>
      <c r="F1602" s="64">
        <f t="shared" si="35"/>
        <v>-6.5313985207683389E-3</v>
      </c>
    </row>
    <row r="1603" spans="1:6" x14ac:dyDescent="0.2">
      <c r="A1603" s="32">
        <v>43039</v>
      </c>
      <c r="C1603" s="63">
        <v>17.274999999999999</v>
      </c>
      <c r="D1603" s="63">
        <v>11.5</v>
      </c>
      <c r="E1603" s="42">
        <v>14.130699999999999</v>
      </c>
      <c r="F1603" s="64">
        <f t="shared" si="35"/>
        <v>0</v>
      </c>
    </row>
    <row r="1604" spans="1:6" x14ac:dyDescent="0.2">
      <c r="A1604" s="32">
        <v>43040</v>
      </c>
      <c r="C1604" s="63">
        <v>17.081</v>
      </c>
      <c r="D1604" s="63">
        <v>11.5</v>
      </c>
      <c r="E1604" s="42">
        <v>14.112</v>
      </c>
      <c r="F1604" s="64">
        <f t="shared" si="35"/>
        <v>-1.3233597769395367E-3</v>
      </c>
    </row>
    <row r="1605" spans="1:6" x14ac:dyDescent="0.2">
      <c r="A1605" s="32">
        <v>43042</v>
      </c>
      <c r="C1605" s="63">
        <v>17.081</v>
      </c>
      <c r="D1605" s="63">
        <v>11.5</v>
      </c>
      <c r="E1605" s="42">
        <v>14.137</v>
      </c>
      <c r="F1605" s="64">
        <f t="shared" si="35"/>
        <v>1.77154195011342E-3</v>
      </c>
    </row>
    <row r="1606" spans="1:6" x14ac:dyDescent="0.2">
      <c r="A1606" s="32">
        <v>43045</v>
      </c>
      <c r="C1606" s="63">
        <v>16.818999999999999</v>
      </c>
      <c r="D1606" s="63">
        <v>11.5</v>
      </c>
      <c r="E1606" s="42">
        <v>14.003399999999999</v>
      </c>
      <c r="F1606" s="64">
        <f t="shared" si="35"/>
        <v>-9.4503784395558732E-3</v>
      </c>
    </row>
    <row r="1607" spans="1:6" x14ac:dyDescent="0.2">
      <c r="A1607" s="32">
        <v>43046</v>
      </c>
      <c r="C1607" s="63">
        <v>17</v>
      </c>
      <c r="D1607" s="63">
        <v>11.5</v>
      </c>
      <c r="E1607" s="42">
        <v>14.066800000000001</v>
      </c>
      <c r="F1607" s="64">
        <f t="shared" si="35"/>
        <v>4.5274718996815011E-3</v>
      </c>
    </row>
    <row r="1608" spans="1:6" x14ac:dyDescent="0.2">
      <c r="A1608" s="32">
        <v>43047</v>
      </c>
      <c r="C1608" s="63">
        <v>17</v>
      </c>
      <c r="D1608" s="63">
        <v>11.5</v>
      </c>
      <c r="E1608" s="42">
        <v>14.073399999999999</v>
      </c>
      <c r="F1608" s="64">
        <f t="shared" si="35"/>
        <v>4.6918986549893127E-4</v>
      </c>
    </row>
    <row r="1609" spans="1:6" x14ac:dyDescent="0.2">
      <c r="A1609" s="32">
        <v>43048</v>
      </c>
      <c r="C1609" s="63">
        <v>17</v>
      </c>
      <c r="D1609" s="63">
        <v>11.5</v>
      </c>
      <c r="E1609" s="42">
        <v>14.0868</v>
      </c>
      <c r="F1609" s="64">
        <f t="shared" si="35"/>
        <v>9.5215086617317368E-4</v>
      </c>
    </row>
    <row r="1610" spans="1:6" x14ac:dyDescent="0.2">
      <c r="A1610" s="32">
        <v>43049</v>
      </c>
      <c r="C1610" s="63">
        <v>17</v>
      </c>
      <c r="D1610" s="63">
        <v>11.5</v>
      </c>
      <c r="E1610" s="42">
        <v>14.1068</v>
      </c>
      <c r="F1610" s="64">
        <f t="shared" si="35"/>
        <v>1.4197688616293114E-3</v>
      </c>
    </row>
    <row r="1611" spans="1:6" x14ac:dyDescent="0.2">
      <c r="A1611" s="32">
        <v>43052</v>
      </c>
      <c r="C1611" s="63">
        <v>16.718</v>
      </c>
      <c r="D1611" s="63">
        <v>11.5</v>
      </c>
      <c r="E1611" s="42">
        <v>14.1068</v>
      </c>
      <c r="F1611" s="64">
        <f t="shared" si="35"/>
        <v>0</v>
      </c>
    </row>
    <row r="1612" spans="1:6" x14ac:dyDescent="0.2">
      <c r="A1612" s="32">
        <v>43053</v>
      </c>
      <c r="C1612" s="63">
        <v>16.760999999999999</v>
      </c>
      <c r="D1612" s="63">
        <v>11.5</v>
      </c>
      <c r="E1612" s="42">
        <v>14.0968</v>
      </c>
      <c r="F1612" s="64">
        <f t="shared" si="35"/>
        <v>-7.0887798792074186E-4</v>
      </c>
    </row>
    <row r="1613" spans="1:6" x14ac:dyDescent="0.2">
      <c r="A1613" s="32">
        <v>43055</v>
      </c>
      <c r="C1613" s="63">
        <v>16.616</v>
      </c>
      <c r="D1613" s="63">
        <v>11.5</v>
      </c>
      <c r="E1613" s="42">
        <v>13.9894</v>
      </c>
      <c r="F1613" s="64">
        <f t="shared" si="35"/>
        <v>-7.6187503546903956E-3</v>
      </c>
    </row>
    <row r="1614" spans="1:6" x14ac:dyDescent="0.2">
      <c r="A1614" s="32">
        <v>43056</v>
      </c>
      <c r="C1614" s="63">
        <v>16.667999999999999</v>
      </c>
      <c r="D1614" s="63">
        <v>11.5</v>
      </c>
      <c r="E1614" s="42">
        <v>14.066800000000001</v>
      </c>
      <c r="F1614" s="64">
        <f t="shared" si="35"/>
        <v>5.53276051867857E-3</v>
      </c>
    </row>
    <row r="1615" spans="1:6" x14ac:dyDescent="0.2">
      <c r="A1615" s="32">
        <v>43059</v>
      </c>
      <c r="C1615" s="63">
        <v>17</v>
      </c>
      <c r="D1615" s="63">
        <v>11.5</v>
      </c>
      <c r="E1615" s="42">
        <v>14.160399999999999</v>
      </c>
      <c r="F1615" s="64">
        <f t="shared" si="35"/>
        <v>6.6539653652570863E-3</v>
      </c>
    </row>
    <row r="1616" spans="1:6" x14ac:dyDescent="0.2">
      <c r="A1616" s="32">
        <v>43060</v>
      </c>
      <c r="C1616" s="63">
        <v>17</v>
      </c>
      <c r="D1616" s="63">
        <v>11.5</v>
      </c>
      <c r="E1616" s="42">
        <v>14.196999999999999</v>
      </c>
      <c r="F1616" s="64">
        <f t="shared" si="35"/>
        <v>2.584672749357253E-3</v>
      </c>
    </row>
    <row r="1617" spans="1:6" x14ac:dyDescent="0.2">
      <c r="A1617" s="32">
        <v>43061</v>
      </c>
      <c r="C1617" s="63">
        <v>16.803999999999998</v>
      </c>
      <c r="D1617" s="63">
        <v>11.5</v>
      </c>
      <c r="E1617" s="42">
        <v>14.138999999999999</v>
      </c>
      <c r="F1617" s="64">
        <f t="shared" si="35"/>
        <v>-4.0853701486229799E-3</v>
      </c>
    </row>
    <row r="1618" spans="1:6" x14ac:dyDescent="0.2">
      <c r="A1618" s="32">
        <v>43062</v>
      </c>
      <c r="C1618" s="63">
        <v>16.927</v>
      </c>
      <c r="D1618" s="63">
        <v>11.5</v>
      </c>
      <c r="E1618" s="42">
        <v>14.170999999999999</v>
      </c>
      <c r="F1618" s="64">
        <f t="shared" si="35"/>
        <v>2.2632435108564941E-3</v>
      </c>
    </row>
    <row r="1619" spans="1:6" x14ac:dyDescent="0.2">
      <c r="A1619" s="32">
        <v>43063</v>
      </c>
      <c r="C1619" s="63">
        <v>16.742000000000001</v>
      </c>
      <c r="D1619" s="63">
        <v>11.5</v>
      </c>
      <c r="E1619" s="42">
        <v>14.090999999999999</v>
      </c>
      <c r="F1619" s="64">
        <f t="shared" si="35"/>
        <v>-5.6453320160891884E-3</v>
      </c>
    </row>
    <row r="1620" spans="1:6" x14ac:dyDescent="0.2">
      <c r="A1620" s="32">
        <v>43066</v>
      </c>
      <c r="C1620" s="63">
        <v>18.1251</v>
      </c>
      <c r="D1620" s="63">
        <v>11.5</v>
      </c>
      <c r="E1620" s="42">
        <v>14.2431</v>
      </c>
      <c r="F1620" s="64">
        <f t="shared" si="35"/>
        <v>1.0794123908878017E-2</v>
      </c>
    </row>
    <row r="1621" spans="1:6" x14ac:dyDescent="0.2">
      <c r="A1621" s="32">
        <v>43067</v>
      </c>
      <c r="C1621" s="63">
        <v>18.1251</v>
      </c>
      <c r="D1621" s="63">
        <v>11.5</v>
      </c>
      <c r="E1621" s="42">
        <v>14.279</v>
      </c>
      <c r="F1621" s="64">
        <f t="shared" si="35"/>
        <v>2.5205187073038537E-3</v>
      </c>
    </row>
    <row r="1622" spans="1:6" x14ac:dyDescent="0.2">
      <c r="A1622" s="32">
        <v>43068</v>
      </c>
      <c r="C1622" s="63">
        <v>22.3644</v>
      </c>
      <c r="D1622" s="63">
        <v>10.093400000000001</v>
      </c>
      <c r="E1622" s="42">
        <v>14.3177</v>
      </c>
      <c r="F1622" s="64">
        <f t="shared" si="35"/>
        <v>2.7102738286994832E-3</v>
      </c>
    </row>
    <row r="1623" spans="1:6" x14ac:dyDescent="0.2">
      <c r="A1623" s="32">
        <v>43069</v>
      </c>
      <c r="C1623" s="63">
        <v>22.3644</v>
      </c>
      <c r="D1623" s="63">
        <v>10.093400000000001</v>
      </c>
      <c r="E1623" s="42">
        <v>14.399900000000001</v>
      </c>
      <c r="F1623" s="64">
        <f t="shared" si="35"/>
        <v>5.7411455750575602E-3</v>
      </c>
    </row>
    <row r="1624" spans="1:6" x14ac:dyDescent="0.2">
      <c r="A1624" s="32">
        <v>43070</v>
      </c>
      <c r="C1624" s="63">
        <v>22.3386</v>
      </c>
      <c r="D1624" s="63">
        <v>10.081799999999999</v>
      </c>
      <c r="E1624" s="42">
        <v>14.5253</v>
      </c>
      <c r="F1624" s="64">
        <f t="shared" si="35"/>
        <v>8.70839380829036E-3</v>
      </c>
    </row>
    <row r="1625" spans="1:6" x14ac:dyDescent="0.2">
      <c r="A1625" s="32">
        <v>43073</v>
      </c>
      <c r="C1625" s="63">
        <v>22.3386</v>
      </c>
      <c r="D1625" s="63">
        <v>10.081799999999999</v>
      </c>
      <c r="E1625">
        <v>14.5273</v>
      </c>
      <c r="F1625" s="64">
        <f t="shared" si="35"/>
        <v>1.3769078779790611E-4</v>
      </c>
    </row>
    <row r="1626" spans="1:6" x14ac:dyDescent="0.2">
      <c r="A1626" s="32">
        <v>43074</v>
      </c>
      <c r="C1626" s="63">
        <v>18.761600000000001</v>
      </c>
      <c r="D1626">
        <v>12.7</v>
      </c>
      <c r="E1626">
        <v>14.4412</v>
      </c>
      <c r="F1626" s="64">
        <f t="shared" si="35"/>
        <v>-5.9267723527427485E-3</v>
      </c>
    </row>
    <row r="1627" spans="1:6" x14ac:dyDescent="0.2">
      <c r="A1627" s="32">
        <v>43075</v>
      </c>
      <c r="C1627" s="63">
        <v>18.761600000000001</v>
      </c>
      <c r="D1627">
        <v>11.5</v>
      </c>
      <c r="E1627">
        <v>14.289899999999999</v>
      </c>
      <c r="F1627" s="64">
        <f t="shared" si="35"/>
        <v>-1.0476968672963549E-2</v>
      </c>
    </row>
    <row r="1628" spans="1:6" x14ac:dyDescent="0.2">
      <c r="A1628" s="32">
        <v>43076</v>
      </c>
      <c r="C1628" s="63">
        <v>21.421199999999999</v>
      </c>
      <c r="D1628">
        <v>11.5</v>
      </c>
      <c r="E1628">
        <v>14.2789</v>
      </c>
      <c r="F1628" s="64">
        <f t="shared" si="35"/>
        <v>-7.697744560842823E-4</v>
      </c>
    </row>
    <row r="1629" spans="1:6" x14ac:dyDescent="0.2">
      <c r="A1629" s="32">
        <v>43077</v>
      </c>
      <c r="C1629" s="63">
        <v>21.386500000000002</v>
      </c>
      <c r="D1629">
        <v>11.5</v>
      </c>
      <c r="E1629">
        <v>14.0959</v>
      </c>
      <c r="F1629" s="64">
        <f t="shared" si="35"/>
        <v>-1.2816113286037378E-2</v>
      </c>
    </row>
    <row r="1630" spans="1:6" x14ac:dyDescent="0.2">
      <c r="A1630" s="32">
        <v>43080</v>
      </c>
      <c r="C1630" s="63">
        <v>21.386500000000002</v>
      </c>
      <c r="D1630">
        <v>11.5</v>
      </c>
      <c r="E1630">
        <v>14.100899999999999</v>
      </c>
      <c r="F1630" s="64">
        <f t="shared" si="35"/>
        <v>3.547130725956027E-4</v>
      </c>
    </row>
    <row r="1631" spans="1:6" x14ac:dyDescent="0.2">
      <c r="A1631" s="32">
        <v>43081</v>
      </c>
      <c r="C1631" s="63">
        <v>21.386500000000002</v>
      </c>
      <c r="D1631">
        <v>11.5</v>
      </c>
      <c r="E1631">
        <v>14.1777</v>
      </c>
      <c r="F1631" s="64">
        <f t="shared" si="35"/>
        <v>5.4464608642001977E-3</v>
      </c>
    </row>
    <row r="1632" spans="1:6" x14ac:dyDescent="0.2">
      <c r="A1632" s="32">
        <v>43082</v>
      </c>
      <c r="C1632" s="63">
        <v>21.386500000000002</v>
      </c>
      <c r="D1632">
        <v>11.5</v>
      </c>
      <c r="E1632">
        <v>14.17</v>
      </c>
      <c r="F1632" s="64">
        <f t="shared" si="35"/>
        <v>-5.4310642769983541E-4</v>
      </c>
    </row>
    <row r="1633" spans="1:8" x14ac:dyDescent="0.2">
      <c r="A1633" s="32">
        <v>43083</v>
      </c>
      <c r="C1633" s="63">
        <v>21.386500000000002</v>
      </c>
      <c r="D1633">
        <v>11.5</v>
      </c>
      <c r="E1633">
        <v>14.238899999999999</v>
      </c>
      <c r="F1633" s="64">
        <f t="shared" ref="F1633:F1696" si="36">E1633/E1632-1</f>
        <v>4.8623853211009482E-3</v>
      </c>
    </row>
    <row r="1634" spans="1:8" x14ac:dyDescent="0.2">
      <c r="A1634" s="32">
        <v>43084</v>
      </c>
      <c r="C1634" s="63">
        <v>21.386500000000002</v>
      </c>
      <c r="D1634">
        <v>11.5</v>
      </c>
      <c r="E1634">
        <v>14.1561</v>
      </c>
      <c r="F1634" s="64">
        <f t="shared" si="36"/>
        <v>-5.8150559383097766E-3</v>
      </c>
    </row>
    <row r="1635" spans="1:8" x14ac:dyDescent="0.2">
      <c r="A1635" s="32">
        <v>43087</v>
      </c>
      <c r="C1635" s="63">
        <v>21.386500000000002</v>
      </c>
      <c r="D1635">
        <v>11.8</v>
      </c>
      <c r="E1635">
        <v>14.332800000000001</v>
      </c>
      <c r="F1635" s="64">
        <f t="shared" si="36"/>
        <v>1.248225146756532E-2</v>
      </c>
    </row>
    <row r="1636" spans="1:8" x14ac:dyDescent="0.2">
      <c r="A1636" s="32">
        <v>43088</v>
      </c>
      <c r="C1636" s="63">
        <v>21.386500000000002</v>
      </c>
      <c r="D1636">
        <v>11.5</v>
      </c>
      <c r="E1636">
        <v>14.3131</v>
      </c>
      <c r="F1636" s="64">
        <f t="shared" si="36"/>
        <v>-1.3744697477116041E-3</v>
      </c>
    </row>
    <row r="1637" spans="1:8" x14ac:dyDescent="0.2">
      <c r="A1637" s="32">
        <v>43089</v>
      </c>
      <c r="C1637" s="63">
        <v>21.386500000000002</v>
      </c>
      <c r="D1637">
        <v>11.2</v>
      </c>
      <c r="E1637">
        <v>14.3287</v>
      </c>
      <c r="F1637" s="64">
        <f t="shared" si="36"/>
        <v>1.0899106413004844E-3</v>
      </c>
    </row>
    <row r="1638" spans="1:8" ht="15" x14ac:dyDescent="0.2">
      <c r="A1638" s="32">
        <v>43090</v>
      </c>
      <c r="C1638" s="63">
        <v>21.386500000000002</v>
      </c>
      <c r="D1638">
        <v>11.2</v>
      </c>
      <c r="E1638">
        <v>14.223100000000001</v>
      </c>
      <c r="F1638" s="64">
        <f t="shared" si="36"/>
        <v>-7.369824198985131E-3</v>
      </c>
      <c r="H1638" s="85"/>
    </row>
    <row r="1639" spans="1:8" x14ac:dyDescent="0.2">
      <c r="A1639" s="32">
        <v>43091</v>
      </c>
      <c r="C1639" s="63">
        <v>21.386500000000002</v>
      </c>
      <c r="D1639">
        <v>11</v>
      </c>
      <c r="E1639">
        <v>14.216799999999999</v>
      </c>
      <c r="F1639" s="64">
        <f t="shared" si="36"/>
        <v>-4.4294141220979633E-4</v>
      </c>
    </row>
    <row r="1640" spans="1:8" x14ac:dyDescent="0.2">
      <c r="A1640" s="32">
        <v>43095</v>
      </c>
      <c r="C1640" s="63">
        <v>21.386500000000002</v>
      </c>
      <c r="D1640">
        <v>11</v>
      </c>
      <c r="E1640">
        <v>14.235200000000001</v>
      </c>
      <c r="F1640" s="64">
        <f t="shared" si="36"/>
        <v>1.2942434303078176E-3</v>
      </c>
    </row>
    <row r="1641" spans="1:8" x14ac:dyDescent="0.2">
      <c r="A1641" s="32">
        <v>43096</v>
      </c>
      <c r="C1641" s="63">
        <v>21.386500000000002</v>
      </c>
      <c r="D1641">
        <v>11</v>
      </c>
      <c r="E1641">
        <v>14.270799999999999</v>
      </c>
      <c r="F1641" s="64">
        <f t="shared" si="36"/>
        <v>2.5008429807800159E-3</v>
      </c>
    </row>
    <row r="1642" spans="1:8" x14ac:dyDescent="0.2">
      <c r="A1642" s="32">
        <v>43097</v>
      </c>
      <c r="C1642" s="63">
        <v>21.386500000000002</v>
      </c>
      <c r="D1642">
        <v>11</v>
      </c>
      <c r="E1642">
        <v>14.329000000000001</v>
      </c>
      <c r="F1642" s="64">
        <f t="shared" si="36"/>
        <v>4.0782577010398668E-3</v>
      </c>
    </row>
    <row r="1643" spans="1:8" x14ac:dyDescent="0.2">
      <c r="A1643" s="32">
        <v>43102</v>
      </c>
      <c r="C1643" s="63">
        <v>21.433399999999999</v>
      </c>
      <c r="D1643">
        <v>11</v>
      </c>
      <c r="E1643">
        <v>14.3551</v>
      </c>
      <c r="F1643" s="64">
        <f t="shared" si="36"/>
        <v>1.8214809128340725E-3</v>
      </c>
    </row>
    <row r="1644" spans="1:8" x14ac:dyDescent="0.2">
      <c r="A1644" s="32">
        <v>43103</v>
      </c>
      <c r="C1644" s="63">
        <v>21.433399999999999</v>
      </c>
      <c r="D1644">
        <v>11</v>
      </c>
      <c r="E1644">
        <v>14.311500000000001</v>
      </c>
      <c r="F1644" s="64">
        <f t="shared" si="36"/>
        <v>-3.0372480860459961E-3</v>
      </c>
    </row>
    <row r="1645" spans="1:8" x14ac:dyDescent="0.2">
      <c r="A1645" s="32">
        <v>43104</v>
      </c>
      <c r="C1645" s="63">
        <v>21.433399999999999</v>
      </c>
      <c r="D1645">
        <v>11</v>
      </c>
      <c r="E1645">
        <v>14.398099999999999</v>
      </c>
      <c r="F1645" s="64">
        <f t="shared" si="36"/>
        <v>6.051077804562599E-3</v>
      </c>
    </row>
    <row r="1646" spans="1:8" x14ac:dyDescent="0.2">
      <c r="A1646" s="32">
        <v>43105</v>
      </c>
      <c r="C1646" s="63">
        <v>21.433399999999999</v>
      </c>
      <c r="D1646">
        <v>11</v>
      </c>
      <c r="E1646">
        <v>14.2212</v>
      </c>
      <c r="F1646" s="64">
        <f t="shared" si="36"/>
        <v>-1.2286343336968097E-2</v>
      </c>
    </row>
    <row r="1647" spans="1:8" x14ac:dyDescent="0.2">
      <c r="A1647" s="32">
        <v>43108</v>
      </c>
      <c r="C1647" s="63">
        <v>18.884</v>
      </c>
      <c r="D1647">
        <v>11</v>
      </c>
      <c r="E1647">
        <v>14.3323</v>
      </c>
      <c r="F1647" s="64">
        <f t="shared" si="36"/>
        <v>7.8122802576434669E-3</v>
      </c>
    </row>
    <row r="1648" spans="1:8" x14ac:dyDescent="0.2">
      <c r="A1648" s="32">
        <v>43109</v>
      </c>
      <c r="C1648" s="63">
        <v>18.884</v>
      </c>
      <c r="D1648">
        <v>11</v>
      </c>
      <c r="E1648">
        <v>14.374000000000001</v>
      </c>
      <c r="F1648" s="64">
        <f t="shared" si="36"/>
        <v>2.9095120811035713E-3</v>
      </c>
    </row>
    <row r="1649" spans="1:6" x14ac:dyDescent="0.2">
      <c r="A1649" s="32">
        <v>43110</v>
      </c>
      <c r="C1649" s="63">
        <v>18.884</v>
      </c>
      <c r="D1649">
        <v>11</v>
      </c>
      <c r="E1649">
        <v>14.4285</v>
      </c>
      <c r="F1649" s="64">
        <f t="shared" si="36"/>
        <v>3.7915681090858744E-3</v>
      </c>
    </row>
    <row r="1650" spans="1:6" x14ac:dyDescent="0.2">
      <c r="A1650" s="32">
        <v>43111</v>
      </c>
      <c r="C1650" s="63">
        <v>19.533000000000001</v>
      </c>
      <c r="D1650" s="3">
        <v>9.4268999999999998</v>
      </c>
      <c r="E1650">
        <v>14.363799999999999</v>
      </c>
      <c r="F1650" s="64">
        <f t="shared" si="36"/>
        <v>-4.4841806147555285E-3</v>
      </c>
    </row>
    <row r="1651" spans="1:6" x14ac:dyDescent="0.2">
      <c r="A1651" s="32">
        <v>43112</v>
      </c>
      <c r="C1651" s="63">
        <v>19.533000000000001</v>
      </c>
      <c r="D1651" s="3">
        <v>9.4268999999999998</v>
      </c>
      <c r="E1651">
        <v>14.3468</v>
      </c>
      <c r="F1651" s="64">
        <f t="shared" si="36"/>
        <v>-1.183530820534906E-3</v>
      </c>
    </row>
    <row r="1652" spans="1:6" x14ac:dyDescent="0.2">
      <c r="A1652" s="32">
        <v>43115</v>
      </c>
      <c r="C1652" s="63">
        <v>19.418099999999999</v>
      </c>
      <c r="D1652" s="3">
        <v>9.4268999999999998</v>
      </c>
      <c r="E1652">
        <v>14.4094</v>
      </c>
      <c r="F1652" s="64">
        <f t="shared" si="36"/>
        <v>4.3633423481195255E-3</v>
      </c>
    </row>
    <row r="1653" spans="1:6" x14ac:dyDescent="0.2">
      <c r="A1653" s="32">
        <v>43116</v>
      </c>
      <c r="C1653" s="63">
        <v>19.418099999999999</v>
      </c>
      <c r="D1653" s="3">
        <v>8.7269000000000005</v>
      </c>
      <c r="E1653">
        <v>14.236499999999999</v>
      </c>
      <c r="F1653" s="64">
        <f t="shared" si="36"/>
        <v>-1.1999111690979558E-2</v>
      </c>
    </row>
    <row r="1654" spans="1:6" x14ac:dyDescent="0.2">
      <c r="A1654" s="32">
        <v>43117</v>
      </c>
      <c r="C1654" s="63">
        <v>19.418099999999999</v>
      </c>
      <c r="D1654" s="3">
        <v>9.4268999999999998</v>
      </c>
      <c r="E1654">
        <v>14.280900000000001</v>
      </c>
      <c r="F1654" s="64">
        <f t="shared" si="36"/>
        <v>3.1187440733326799E-3</v>
      </c>
    </row>
    <row r="1655" spans="1:6" x14ac:dyDescent="0.2">
      <c r="A1655" s="32">
        <v>43118</v>
      </c>
      <c r="C1655" s="63">
        <v>19.418099999999999</v>
      </c>
      <c r="D1655" s="3">
        <v>9.4268999999999998</v>
      </c>
      <c r="E1655">
        <v>14.2818</v>
      </c>
      <c r="F1655" s="64">
        <f t="shared" si="36"/>
        <v>6.30212381571571E-5</v>
      </c>
    </row>
    <row r="1656" spans="1:6" x14ac:dyDescent="0.2">
      <c r="A1656" s="32">
        <v>43119</v>
      </c>
      <c r="C1656" s="63">
        <v>19.418099999999999</v>
      </c>
      <c r="D1656" s="3">
        <v>9.4268999999999998</v>
      </c>
      <c r="E1656">
        <v>14.2668</v>
      </c>
      <c r="F1656" s="64">
        <f t="shared" si="36"/>
        <v>-1.0502877788514109E-3</v>
      </c>
    </row>
    <row r="1657" spans="1:6" x14ac:dyDescent="0.2">
      <c r="A1657" s="32">
        <v>43122</v>
      </c>
      <c r="C1657" s="63">
        <v>19.418099999999999</v>
      </c>
      <c r="D1657" s="3">
        <v>9.4268999999999998</v>
      </c>
      <c r="E1657">
        <v>14.2241</v>
      </c>
      <c r="F1657" s="64">
        <f t="shared" si="36"/>
        <v>-2.9929626825917488E-3</v>
      </c>
    </row>
    <row r="1658" spans="1:6" x14ac:dyDescent="0.2">
      <c r="A1658" s="32">
        <v>43123</v>
      </c>
      <c r="C1658" s="63">
        <v>19.418099999999999</v>
      </c>
      <c r="D1658" s="3">
        <v>9.4268999999999998</v>
      </c>
      <c r="E1658">
        <v>14.1647</v>
      </c>
      <c r="F1658" s="64">
        <f t="shared" si="36"/>
        <v>-4.1760111360297225E-3</v>
      </c>
    </row>
    <row r="1659" spans="1:6" x14ac:dyDescent="0.2">
      <c r="A1659" s="32">
        <v>43124</v>
      </c>
      <c r="C1659" s="63">
        <v>19.418099999999999</v>
      </c>
      <c r="D1659" s="3">
        <v>11.8605</v>
      </c>
      <c r="E1659">
        <v>14.3863</v>
      </c>
      <c r="F1659" s="64">
        <f t="shared" si="36"/>
        <v>1.5644524769320878E-2</v>
      </c>
    </row>
    <row r="1660" spans="1:6" x14ac:dyDescent="0.2">
      <c r="A1660" s="32">
        <v>43125</v>
      </c>
      <c r="C1660" s="63">
        <v>19.418099999999999</v>
      </c>
      <c r="D1660" s="3">
        <v>11.9</v>
      </c>
      <c r="E1660">
        <v>14.495200000000001</v>
      </c>
      <c r="F1660" s="64">
        <f t="shared" si="36"/>
        <v>7.5697017301181724E-3</v>
      </c>
    </row>
    <row r="1661" spans="1:6" x14ac:dyDescent="0.2">
      <c r="A1661" s="32">
        <v>43126</v>
      </c>
      <c r="C1661" s="63">
        <v>19.418099999999999</v>
      </c>
      <c r="D1661" s="3">
        <v>9.4268999999999998</v>
      </c>
      <c r="E1661">
        <v>14.365600000000001</v>
      </c>
      <c r="F1661" s="64">
        <f t="shared" si="36"/>
        <v>-8.9408907776367119E-3</v>
      </c>
    </row>
    <row r="1662" spans="1:6" x14ac:dyDescent="0.2">
      <c r="A1662" s="32">
        <v>43129</v>
      </c>
      <c r="C1662" s="63">
        <v>21.029199999999999</v>
      </c>
      <c r="D1662" s="3">
        <v>9.4268999999999998</v>
      </c>
      <c r="E1662">
        <v>14.401400000000001</v>
      </c>
      <c r="F1662" s="64">
        <f t="shared" si="36"/>
        <v>2.4920643760093508E-3</v>
      </c>
    </row>
    <row r="1663" spans="1:6" x14ac:dyDescent="0.2">
      <c r="A1663" s="32">
        <v>43130</v>
      </c>
      <c r="C1663" s="63">
        <v>21.029199999999999</v>
      </c>
      <c r="D1663" s="3">
        <v>8.7269000000000005</v>
      </c>
      <c r="E1663">
        <v>14.3558</v>
      </c>
      <c r="F1663" s="64">
        <f t="shared" si="36"/>
        <v>-3.1663588262252906E-3</v>
      </c>
    </row>
    <row r="1664" spans="1:6" x14ac:dyDescent="0.2">
      <c r="A1664" s="32">
        <v>43131</v>
      </c>
      <c r="C1664" s="63">
        <v>21.029199999999999</v>
      </c>
      <c r="D1664" s="3">
        <v>9.4268999999999998</v>
      </c>
      <c r="E1664">
        <v>14.456899999999999</v>
      </c>
      <c r="F1664" s="64">
        <f t="shared" si="36"/>
        <v>7.0424497415677578E-3</v>
      </c>
    </row>
    <row r="1665" spans="1:6" x14ac:dyDescent="0.2">
      <c r="A1665" s="32">
        <v>43132</v>
      </c>
      <c r="C1665" s="63">
        <v>20.959599999999998</v>
      </c>
      <c r="D1665" s="3">
        <v>9.5843000000000007</v>
      </c>
      <c r="E1665">
        <v>14.3103</v>
      </c>
      <c r="F1665" s="64">
        <f t="shared" si="36"/>
        <v>-1.0140486549675254E-2</v>
      </c>
    </row>
    <row r="1666" spans="1:6" x14ac:dyDescent="0.2">
      <c r="A1666" s="32">
        <v>43133</v>
      </c>
      <c r="C1666" s="63">
        <v>20.959599999999998</v>
      </c>
      <c r="D1666" s="3">
        <v>9.5843000000000007</v>
      </c>
      <c r="E1666">
        <v>14.389099999999999</v>
      </c>
      <c r="F1666" s="64">
        <f t="shared" si="36"/>
        <v>5.5065232734463621E-3</v>
      </c>
    </row>
    <row r="1667" spans="1:6" x14ac:dyDescent="0.2">
      <c r="A1667" s="32">
        <v>43136</v>
      </c>
      <c r="C1667" s="63">
        <v>20.959599999999998</v>
      </c>
      <c r="D1667" s="3">
        <v>11.9</v>
      </c>
      <c r="E1667">
        <v>14.318899999999999</v>
      </c>
      <c r="F1667" s="64">
        <f t="shared" si="36"/>
        <v>-4.8786928994863921E-3</v>
      </c>
    </row>
    <row r="1668" spans="1:6" x14ac:dyDescent="0.2">
      <c r="A1668" s="32">
        <v>43137</v>
      </c>
      <c r="C1668" s="63">
        <v>20.959599999999998</v>
      </c>
      <c r="D1668" s="3">
        <v>11.9</v>
      </c>
      <c r="E1668">
        <v>14.3268</v>
      </c>
      <c r="F1668" s="64">
        <f t="shared" si="36"/>
        <v>5.5171835825396087E-4</v>
      </c>
    </row>
    <row r="1669" spans="1:6" x14ac:dyDescent="0.2">
      <c r="A1669" s="32">
        <v>43138</v>
      </c>
      <c r="C1669" s="63">
        <v>20.959599999999998</v>
      </c>
      <c r="D1669" s="3">
        <v>11.9</v>
      </c>
      <c r="E1669">
        <v>14.303699999999999</v>
      </c>
      <c r="F1669" s="64">
        <f t="shared" si="36"/>
        <v>-1.6123628444594251E-3</v>
      </c>
    </row>
    <row r="1670" spans="1:6" x14ac:dyDescent="0.2">
      <c r="A1670" s="32">
        <v>43139</v>
      </c>
      <c r="C1670" s="63">
        <v>20.959599999999998</v>
      </c>
      <c r="D1670" s="3">
        <v>11.9</v>
      </c>
      <c r="E1670">
        <v>14.3001</v>
      </c>
      <c r="F1670" s="64">
        <f t="shared" si="36"/>
        <v>-2.5168313093804073E-4</v>
      </c>
    </row>
    <row r="1671" spans="1:6" x14ac:dyDescent="0.2">
      <c r="A1671" s="32">
        <v>43140</v>
      </c>
      <c r="C1671" s="63">
        <v>18.991399999999999</v>
      </c>
      <c r="D1671" s="3">
        <v>11.9</v>
      </c>
      <c r="E1671">
        <v>14.2432</v>
      </c>
      <c r="F1671" s="64">
        <f t="shared" si="36"/>
        <v>-3.9789931538940504E-3</v>
      </c>
    </row>
    <row r="1672" spans="1:6" x14ac:dyDescent="0.2">
      <c r="A1672" s="32">
        <v>43145</v>
      </c>
      <c r="C1672" s="63">
        <v>18.991399999999999</v>
      </c>
      <c r="D1672" s="3">
        <v>12</v>
      </c>
      <c r="E1672">
        <v>14.273899999999999</v>
      </c>
      <c r="F1672" s="64">
        <f t="shared" si="36"/>
        <v>2.1554145135924685E-3</v>
      </c>
    </row>
    <row r="1673" spans="1:6" x14ac:dyDescent="0.2">
      <c r="A1673" s="32">
        <v>43146</v>
      </c>
      <c r="C1673" s="63">
        <v>17.024899999999999</v>
      </c>
      <c r="D1673" s="3">
        <v>12</v>
      </c>
      <c r="E1673">
        <v>14.2294</v>
      </c>
      <c r="F1673" s="64">
        <f t="shared" si="36"/>
        <v>-3.1175782372021565E-3</v>
      </c>
    </row>
    <row r="1674" spans="1:6" x14ac:dyDescent="0.2">
      <c r="A1674" s="32">
        <v>43147</v>
      </c>
      <c r="C1674" s="63">
        <v>17.36</v>
      </c>
      <c r="D1674" s="3">
        <v>12</v>
      </c>
      <c r="E1674">
        <v>14.245900000000001</v>
      </c>
      <c r="F1674" s="64">
        <f t="shared" si="36"/>
        <v>1.1595710289964423E-3</v>
      </c>
    </row>
    <row r="1675" spans="1:6" x14ac:dyDescent="0.2">
      <c r="A1675" s="32">
        <v>43150</v>
      </c>
      <c r="C1675" s="63">
        <v>17.559999999999999</v>
      </c>
      <c r="D1675" s="3">
        <v>12</v>
      </c>
      <c r="E1675">
        <v>14.2926</v>
      </c>
      <c r="F1675" s="64">
        <f t="shared" si="36"/>
        <v>3.2781361654932173E-3</v>
      </c>
    </row>
    <row r="1676" spans="1:6" x14ac:dyDescent="0.2">
      <c r="A1676" s="32">
        <v>43151</v>
      </c>
      <c r="C1676" s="63">
        <v>17.559999999999999</v>
      </c>
      <c r="D1676" s="3">
        <v>12</v>
      </c>
      <c r="E1676">
        <v>14.272600000000001</v>
      </c>
      <c r="F1676" s="64">
        <f t="shared" si="36"/>
        <v>-1.3993255250969172E-3</v>
      </c>
    </row>
    <row r="1677" spans="1:6" x14ac:dyDescent="0.2">
      <c r="A1677" s="32">
        <v>43152</v>
      </c>
      <c r="C1677" s="63">
        <v>17.559999999999999</v>
      </c>
      <c r="D1677" s="3">
        <v>12.5</v>
      </c>
      <c r="E1677">
        <v>14.345700000000001</v>
      </c>
      <c r="F1677" s="64">
        <f t="shared" si="36"/>
        <v>5.1217017221809602E-3</v>
      </c>
    </row>
    <row r="1678" spans="1:6" x14ac:dyDescent="0.2">
      <c r="A1678" s="32">
        <v>43153</v>
      </c>
      <c r="C1678" s="63">
        <v>17.559999999999999</v>
      </c>
      <c r="D1678" s="3">
        <v>12.5</v>
      </c>
      <c r="E1678">
        <v>14.345700000000001</v>
      </c>
      <c r="F1678" s="64">
        <f t="shared" si="36"/>
        <v>0</v>
      </c>
    </row>
    <row r="1679" spans="1:6" x14ac:dyDescent="0.2">
      <c r="A1679" s="32">
        <v>43154</v>
      </c>
      <c r="C1679" s="63">
        <v>17.61</v>
      </c>
      <c r="D1679" s="3">
        <v>12.5</v>
      </c>
      <c r="E1679">
        <v>14.389699999999999</v>
      </c>
      <c r="F1679" s="64">
        <f t="shared" si="36"/>
        <v>3.0671211582564695E-3</v>
      </c>
    </row>
    <row r="1680" spans="1:6" x14ac:dyDescent="0.2">
      <c r="A1680" s="32">
        <v>43157</v>
      </c>
      <c r="C1680" s="63">
        <v>17.61</v>
      </c>
      <c r="D1680" s="3">
        <v>12.5</v>
      </c>
      <c r="E1680">
        <v>14.390499999999999</v>
      </c>
      <c r="F1680" s="64">
        <f t="shared" si="36"/>
        <v>5.559532165366754E-5</v>
      </c>
    </row>
    <row r="1681" spans="1:6" x14ac:dyDescent="0.2">
      <c r="A1681" s="32">
        <v>43158</v>
      </c>
      <c r="C1681" s="63">
        <v>17.61</v>
      </c>
      <c r="D1681" s="3">
        <v>12.5</v>
      </c>
      <c r="E1681">
        <v>14.4107</v>
      </c>
      <c r="F1681" s="64">
        <f t="shared" si="36"/>
        <v>1.4037038323895246E-3</v>
      </c>
    </row>
    <row r="1682" spans="1:6" x14ac:dyDescent="0.2">
      <c r="A1682" s="32">
        <v>43159</v>
      </c>
      <c r="C1682" s="63">
        <v>17.61</v>
      </c>
      <c r="D1682" s="3">
        <v>12.5</v>
      </c>
      <c r="E1682">
        <v>14.458399999999999</v>
      </c>
      <c r="F1682" s="64">
        <f t="shared" si="36"/>
        <v>3.3100404560499896E-3</v>
      </c>
    </row>
    <row r="1683" spans="1:6" x14ac:dyDescent="0.2">
      <c r="A1683" s="32">
        <v>43160</v>
      </c>
      <c r="C1683" s="63">
        <v>17.84</v>
      </c>
      <c r="D1683" s="3">
        <v>12.5</v>
      </c>
      <c r="E1683">
        <v>14.5433</v>
      </c>
      <c r="F1683" s="64">
        <f t="shared" si="36"/>
        <v>5.8720190339180967E-3</v>
      </c>
    </row>
    <row r="1684" spans="1:6" x14ac:dyDescent="0.2">
      <c r="A1684" s="32">
        <v>43161</v>
      </c>
      <c r="C1684" s="63">
        <v>17.84</v>
      </c>
      <c r="D1684" s="3">
        <v>12.5</v>
      </c>
      <c r="E1684">
        <v>14.5726</v>
      </c>
      <c r="F1684" s="64">
        <f t="shared" si="36"/>
        <v>2.0146734235007013E-3</v>
      </c>
    </row>
    <row r="1685" spans="1:6" x14ac:dyDescent="0.2">
      <c r="A1685" s="32">
        <v>43164</v>
      </c>
      <c r="C1685" s="63">
        <v>17.84</v>
      </c>
      <c r="D1685" s="3">
        <v>12.5</v>
      </c>
      <c r="E1685">
        <v>14.679500000000001</v>
      </c>
      <c r="F1685" s="64">
        <f t="shared" si="36"/>
        <v>7.335684778282614E-3</v>
      </c>
    </row>
    <row r="1686" spans="1:6" x14ac:dyDescent="0.2">
      <c r="A1686" s="32">
        <v>43165</v>
      </c>
      <c r="C1686" s="63">
        <v>17.84</v>
      </c>
      <c r="D1686" s="3">
        <v>12.5</v>
      </c>
      <c r="E1686">
        <v>14.8154</v>
      </c>
      <c r="F1686" s="64">
        <f t="shared" si="36"/>
        <v>9.2578085084642492E-3</v>
      </c>
    </row>
    <row r="1687" spans="1:6" x14ac:dyDescent="0.2">
      <c r="A1687" s="32">
        <v>43166</v>
      </c>
      <c r="C1687" s="63">
        <v>21.22</v>
      </c>
      <c r="D1687" s="3">
        <v>9.66</v>
      </c>
      <c r="E1687">
        <v>14.988099999999999</v>
      </c>
      <c r="F1687" s="64">
        <f t="shared" si="36"/>
        <v>1.1656789556812486E-2</v>
      </c>
    </row>
    <row r="1688" spans="1:6" x14ac:dyDescent="0.2">
      <c r="A1688" s="32">
        <v>43167</v>
      </c>
      <c r="C1688" s="63">
        <v>17.84</v>
      </c>
      <c r="D1688" s="3">
        <v>12.5</v>
      </c>
      <c r="E1688">
        <v>14.795</v>
      </c>
      <c r="F1688" s="64">
        <f t="shared" si="36"/>
        <v>-1.2883554286400534E-2</v>
      </c>
    </row>
    <row r="1689" spans="1:6" x14ac:dyDescent="0.2">
      <c r="A1689" s="32">
        <v>43168</v>
      </c>
      <c r="C1689" s="63">
        <v>17.84</v>
      </c>
      <c r="D1689" s="3">
        <v>12.5</v>
      </c>
      <c r="E1689">
        <v>14.7684</v>
      </c>
      <c r="F1689" s="64">
        <f t="shared" si="36"/>
        <v>-1.7979046975329371E-3</v>
      </c>
    </row>
    <row r="1690" spans="1:6" x14ac:dyDescent="0.2">
      <c r="A1690" s="32">
        <v>43171</v>
      </c>
      <c r="C1690" s="63">
        <v>17.84</v>
      </c>
      <c r="D1690" s="3">
        <v>12.5</v>
      </c>
      <c r="E1690">
        <v>14.650600000000001</v>
      </c>
      <c r="F1690" s="64">
        <f t="shared" si="36"/>
        <v>-7.9764903442484103E-3</v>
      </c>
    </row>
    <row r="1691" spans="1:6" x14ac:dyDescent="0.2">
      <c r="A1691" s="32">
        <v>43172</v>
      </c>
      <c r="C1691" s="63">
        <v>17.84</v>
      </c>
      <c r="D1691" s="3">
        <v>12.5</v>
      </c>
      <c r="E1691">
        <v>14.6561</v>
      </c>
      <c r="F1691" s="64">
        <f t="shared" si="36"/>
        <v>3.7541124595574793E-4</v>
      </c>
    </row>
    <row r="1692" spans="1:6" x14ac:dyDescent="0.2">
      <c r="A1692" s="32">
        <v>43173</v>
      </c>
      <c r="C1692" s="63">
        <v>17.84</v>
      </c>
      <c r="D1692" s="3">
        <v>12.5</v>
      </c>
      <c r="E1692">
        <v>14.797599999999999</v>
      </c>
      <c r="F1692" s="64">
        <f t="shared" si="36"/>
        <v>9.6546830330033195E-3</v>
      </c>
    </row>
    <row r="1693" spans="1:6" x14ac:dyDescent="0.2">
      <c r="A1693" s="32">
        <v>43174</v>
      </c>
      <c r="C1693" s="63">
        <v>21.22</v>
      </c>
      <c r="D1693" s="3">
        <v>12.5</v>
      </c>
      <c r="E1693">
        <v>14.763</v>
      </c>
      <c r="F1693" s="64">
        <f t="shared" si="36"/>
        <v>-2.3382170081633902E-3</v>
      </c>
    </row>
    <row r="1694" spans="1:6" x14ac:dyDescent="0.2">
      <c r="A1694" s="32">
        <v>43175</v>
      </c>
      <c r="C1694" s="63">
        <v>17.84</v>
      </c>
      <c r="D1694" s="3">
        <v>12.5</v>
      </c>
      <c r="E1694">
        <v>14.7775</v>
      </c>
      <c r="F1694" s="64">
        <f t="shared" si="36"/>
        <v>9.8218519271142668E-4</v>
      </c>
    </row>
    <row r="1695" spans="1:6" x14ac:dyDescent="0.2">
      <c r="A1695" s="32">
        <v>43178</v>
      </c>
      <c r="C1695" s="63">
        <v>18.73</v>
      </c>
      <c r="D1695" s="3">
        <v>12.5</v>
      </c>
      <c r="E1695">
        <v>14.857900000000001</v>
      </c>
      <c r="F1695" s="64">
        <f t="shared" si="36"/>
        <v>5.4407037726273977E-3</v>
      </c>
    </row>
    <row r="1696" spans="1:6" x14ac:dyDescent="0.2">
      <c r="A1696" s="32">
        <v>43179</v>
      </c>
      <c r="C1696" s="63">
        <v>18.73</v>
      </c>
      <c r="D1696" s="3">
        <v>12</v>
      </c>
      <c r="E1696">
        <v>14.9391</v>
      </c>
      <c r="F1696" s="64">
        <f t="shared" si="36"/>
        <v>5.4651061051695926E-3</v>
      </c>
    </row>
    <row r="1697" spans="1:6" x14ac:dyDescent="0.2">
      <c r="A1697" s="32">
        <v>43180</v>
      </c>
      <c r="C1697" s="63">
        <v>18.73</v>
      </c>
      <c r="D1697" s="3">
        <v>12</v>
      </c>
      <c r="E1697">
        <v>15.101000000000001</v>
      </c>
      <c r="F1697" s="64">
        <f t="shared" ref="F1697:F1702" si="37">E1697/E1696-1</f>
        <v>1.0837332904927388E-2</v>
      </c>
    </row>
    <row r="1698" spans="1:6" x14ac:dyDescent="0.2">
      <c r="A1698" s="32">
        <v>43181</v>
      </c>
      <c r="C1698" s="63">
        <v>18.73</v>
      </c>
      <c r="D1698" s="3">
        <v>12</v>
      </c>
      <c r="E1698">
        <v>15.2872</v>
      </c>
      <c r="F1698" s="64">
        <f t="shared" si="37"/>
        <v>1.2330309251042948E-2</v>
      </c>
    </row>
    <row r="1699" spans="1:6" x14ac:dyDescent="0.2">
      <c r="A1699" s="32">
        <v>43182</v>
      </c>
      <c r="C1699" s="63">
        <v>18.72</v>
      </c>
      <c r="D1699" s="3">
        <v>12</v>
      </c>
      <c r="E1699">
        <v>15.487299999999999</v>
      </c>
      <c r="F1699" s="64">
        <f t="shared" si="37"/>
        <v>1.3089381966612468E-2</v>
      </c>
    </row>
    <row r="1700" spans="1:6" x14ac:dyDescent="0.2">
      <c r="A1700" s="32">
        <v>43185</v>
      </c>
      <c r="C1700" s="63">
        <v>19.03</v>
      </c>
      <c r="D1700" s="3">
        <v>12.5</v>
      </c>
      <c r="E1700">
        <v>15.5929</v>
      </c>
      <c r="F1700" s="64">
        <f t="shared" si="37"/>
        <v>6.8184899885712635E-3</v>
      </c>
    </row>
    <row r="1701" spans="1:6" x14ac:dyDescent="0.2">
      <c r="A1701" s="32">
        <v>43186</v>
      </c>
      <c r="C1701" s="63">
        <v>19.03</v>
      </c>
      <c r="D1701" s="3">
        <v>12.5</v>
      </c>
      <c r="E1701">
        <v>15.579000000000001</v>
      </c>
      <c r="F1701" s="64">
        <f t="shared" si="37"/>
        <v>-8.9143135657887562E-4</v>
      </c>
    </row>
    <row r="1702" spans="1:6" x14ac:dyDescent="0.2">
      <c r="A1702" s="32">
        <v>43187</v>
      </c>
      <c r="C1702" s="63">
        <v>19.03</v>
      </c>
      <c r="D1702" s="3">
        <v>12.5</v>
      </c>
      <c r="E1702">
        <v>15.4704</v>
      </c>
      <c r="F1702" s="64">
        <f t="shared" si="37"/>
        <v>-6.9709223955325417E-3</v>
      </c>
    </row>
    <row r="1703" spans="1:6" x14ac:dyDescent="0.2">
      <c r="A1703" s="32">
        <v>43188</v>
      </c>
    </row>
    <row r="1704" spans="1:6" x14ac:dyDescent="0.2">
      <c r="A1704" s="32">
        <v>43192</v>
      </c>
    </row>
    <row r="1705" spans="1:6" x14ac:dyDescent="0.2">
      <c r="A1705" s="32">
        <v>43193</v>
      </c>
    </row>
    <row r="1706" spans="1:6" x14ac:dyDescent="0.2">
      <c r="A1706" s="32">
        <v>43194</v>
      </c>
    </row>
    <row r="1707" spans="1:6" x14ac:dyDescent="0.2">
      <c r="A1707" s="32">
        <v>43195</v>
      </c>
    </row>
    <row r="1708" spans="1:6" x14ac:dyDescent="0.2">
      <c r="A1708" s="32">
        <v>43196</v>
      </c>
    </row>
    <row r="1709" spans="1:6" x14ac:dyDescent="0.2">
      <c r="A1709" s="32">
        <v>43199</v>
      </c>
    </row>
    <row r="1710" spans="1:6" x14ac:dyDescent="0.2">
      <c r="A1710" s="32">
        <v>43200</v>
      </c>
    </row>
    <row r="1711" spans="1:6" x14ac:dyDescent="0.2">
      <c r="A1711" s="32">
        <v>43201</v>
      </c>
      <c r="C1711">
        <v>19.010000000000002</v>
      </c>
      <c r="D1711">
        <v>12</v>
      </c>
      <c r="E1711">
        <v>15.4541</v>
      </c>
      <c r="F1711" s="64"/>
    </row>
    <row r="1712" spans="1:6" x14ac:dyDescent="0.2">
      <c r="A1712" s="32">
        <v>43202</v>
      </c>
      <c r="C1712">
        <v>19.010000000000002</v>
      </c>
      <c r="D1712">
        <v>12</v>
      </c>
      <c r="E1712">
        <v>15.4513</v>
      </c>
      <c r="F1712" s="64">
        <f>E1712/E1711 - 1</f>
        <v>-1.8118169288416919E-4</v>
      </c>
    </row>
    <row r="1713" spans="1:6" x14ac:dyDescent="0.2">
      <c r="A1713" s="32">
        <v>43203</v>
      </c>
      <c r="C1713">
        <v>18.489999999999998</v>
      </c>
      <c r="D1713">
        <v>12.7</v>
      </c>
      <c r="E1713">
        <v>15.458399999999999</v>
      </c>
      <c r="F1713" s="64">
        <f t="shared" ref="F1713:F1776" si="38">E1713/E1712 - 1</f>
        <v>4.5950826144069978E-4</v>
      </c>
    </row>
    <row r="1714" spans="1:6" x14ac:dyDescent="0.2">
      <c r="A1714" s="32">
        <v>43206</v>
      </c>
      <c r="C1714">
        <v>18.489999999999998</v>
      </c>
      <c r="D1714">
        <v>12.95</v>
      </c>
      <c r="E1714">
        <v>15.517200000000001</v>
      </c>
      <c r="F1714" s="64">
        <f t="shared" si="38"/>
        <v>3.8037571805620285E-3</v>
      </c>
    </row>
    <row r="1715" spans="1:6" x14ac:dyDescent="0.2">
      <c r="A1715" s="32">
        <v>43207</v>
      </c>
      <c r="C1715">
        <v>18.489999999999998</v>
      </c>
      <c r="D1715">
        <v>12.95</v>
      </c>
      <c r="E1715">
        <v>15.513299999999999</v>
      </c>
      <c r="F1715" s="64">
        <f t="shared" si="38"/>
        <v>-2.5133400355747959E-4</v>
      </c>
    </row>
    <row r="1716" spans="1:6" x14ac:dyDescent="0.2">
      <c r="A1716" s="32">
        <v>43208</v>
      </c>
      <c r="C1716">
        <v>18.489999999999998</v>
      </c>
      <c r="D1716">
        <v>12.95</v>
      </c>
      <c r="E1716">
        <v>15.6271</v>
      </c>
      <c r="F1716" s="64">
        <f t="shared" si="38"/>
        <v>7.3356410305995823E-3</v>
      </c>
    </row>
    <row r="1717" spans="1:6" x14ac:dyDescent="0.2">
      <c r="A1717" s="32">
        <v>43209</v>
      </c>
      <c r="C1717">
        <v>18.489999999999998</v>
      </c>
      <c r="D1717">
        <v>12.95</v>
      </c>
      <c r="E1717">
        <v>15.6534</v>
      </c>
      <c r="F1717" s="64">
        <f t="shared" si="38"/>
        <v>1.6829738083201651E-3</v>
      </c>
    </row>
    <row r="1718" spans="1:6" x14ac:dyDescent="0.2">
      <c r="A1718" s="32">
        <v>43210</v>
      </c>
      <c r="C1718">
        <v>19.760000000000002</v>
      </c>
      <c r="D1718">
        <v>12.95</v>
      </c>
      <c r="E1718">
        <v>15.9331</v>
      </c>
      <c r="F1718" s="64">
        <f t="shared" si="38"/>
        <v>1.7868322536956915E-2</v>
      </c>
    </row>
    <row r="1719" spans="1:6" x14ac:dyDescent="0.2">
      <c r="A1719" s="32">
        <v>43213</v>
      </c>
      <c r="C1719">
        <v>20.88</v>
      </c>
      <c r="D1719">
        <v>12.95</v>
      </c>
      <c r="E1719">
        <v>15.9701</v>
      </c>
      <c r="F1719" s="64">
        <f t="shared" si="38"/>
        <v>2.3222097394732799E-3</v>
      </c>
    </row>
    <row r="1720" spans="1:6" x14ac:dyDescent="0.2">
      <c r="A1720" s="32">
        <v>43214</v>
      </c>
      <c r="C1720">
        <v>20.88</v>
      </c>
      <c r="D1720">
        <v>12.95</v>
      </c>
      <c r="E1720">
        <v>16.0017</v>
      </c>
      <c r="F1720" s="64">
        <f t="shared" si="38"/>
        <v>1.9786976913105381E-3</v>
      </c>
    </row>
    <row r="1721" spans="1:6" x14ac:dyDescent="0.2">
      <c r="A1721" s="32">
        <v>43215</v>
      </c>
      <c r="C1721">
        <v>20.88</v>
      </c>
      <c r="D1721">
        <v>12.95</v>
      </c>
      <c r="E1721">
        <v>16.145399999999999</v>
      </c>
      <c r="F1721" s="64">
        <f t="shared" si="38"/>
        <v>8.9802958435665214E-3</v>
      </c>
    </row>
    <row r="1722" spans="1:6" x14ac:dyDescent="0.2">
      <c r="A1722" s="32">
        <v>43216</v>
      </c>
      <c r="C1722">
        <v>20.88</v>
      </c>
      <c r="D1722">
        <v>12.95</v>
      </c>
      <c r="E1722">
        <v>16.204699999999999</v>
      </c>
      <c r="F1722" s="64">
        <f t="shared" si="38"/>
        <v>3.6728727687143081E-3</v>
      </c>
    </row>
    <row r="1723" spans="1:6" x14ac:dyDescent="0.2">
      <c r="A1723" s="32">
        <v>43217</v>
      </c>
      <c r="C1723">
        <v>20.88</v>
      </c>
      <c r="D1723">
        <v>12.95</v>
      </c>
      <c r="E1723">
        <v>16.1159</v>
      </c>
      <c r="F1723" s="64">
        <f t="shared" si="38"/>
        <v>-5.4798916363770767E-3</v>
      </c>
    </row>
    <row r="1724" spans="1:6" x14ac:dyDescent="0.2">
      <c r="A1724" s="32">
        <v>43220</v>
      </c>
      <c r="C1724">
        <v>22.34</v>
      </c>
      <c r="D1724">
        <v>12.95</v>
      </c>
      <c r="E1724">
        <v>16.098400000000002</v>
      </c>
      <c r="F1724" s="64">
        <f t="shared" si="38"/>
        <v>-1.0858841268559516E-3</v>
      </c>
    </row>
    <row r="1725" spans="1:6" x14ac:dyDescent="0.2">
      <c r="A1725" s="32">
        <v>43222</v>
      </c>
      <c r="C1725">
        <v>19.04</v>
      </c>
      <c r="D1725">
        <v>12.97</v>
      </c>
      <c r="E1725">
        <v>16.133600000000001</v>
      </c>
      <c r="F1725" s="64">
        <f t="shared" si="38"/>
        <v>2.1865527008895214E-3</v>
      </c>
    </row>
    <row r="1726" spans="1:6" x14ac:dyDescent="0.2">
      <c r="A1726" s="32">
        <v>43223</v>
      </c>
      <c r="C1726">
        <v>19.04</v>
      </c>
      <c r="D1726">
        <v>12.34</v>
      </c>
      <c r="E1726">
        <v>15.9763</v>
      </c>
      <c r="F1726" s="64">
        <f t="shared" si="38"/>
        <v>-9.7498388456389584E-3</v>
      </c>
    </row>
    <row r="1727" spans="1:6" x14ac:dyDescent="0.2">
      <c r="A1727" s="32">
        <v>43224</v>
      </c>
      <c r="C1727">
        <v>19.04</v>
      </c>
      <c r="D1727">
        <v>12.46</v>
      </c>
      <c r="E1727">
        <v>16.1248</v>
      </c>
      <c r="F1727" s="64">
        <f t="shared" si="38"/>
        <v>9.2950182457764985E-3</v>
      </c>
    </row>
    <row r="1728" spans="1:6" x14ac:dyDescent="0.2">
      <c r="A1728" s="32">
        <v>43227</v>
      </c>
      <c r="C1728">
        <v>19.04</v>
      </c>
      <c r="D1728">
        <v>13.7</v>
      </c>
      <c r="E1728" s="42">
        <v>16.265999999999998</v>
      </c>
      <c r="F1728" s="64">
        <f t="shared" si="38"/>
        <v>8.7566977574913274E-3</v>
      </c>
    </row>
    <row r="1729" spans="1:6" x14ac:dyDescent="0.2">
      <c r="A1729" s="32">
        <v>43228</v>
      </c>
      <c r="C1729">
        <v>19.04</v>
      </c>
      <c r="D1729">
        <v>14.52</v>
      </c>
      <c r="E1729" s="42">
        <v>16.306100000000001</v>
      </c>
      <c r="F1729" s="64">
        <f>E1729/E1728 - 1</f>
        <v>2.4652649698759799E-3</v>
      </c>
    </row>
    <row r="1730" spans="1:6" x14ac:dyDescent="0.2">
      <c r="A1730" s="32">
        <v>43229</v>
      </c>
      <c r="C1730">
        <v>19.04</v>
      </c>
      <c r="D1730">
        <v>13.64</v>
      </c>
      <c r="E1730" s="42">
        <v>16.442299999999999</v>
      </c>
      <c r="F1730" s="64">
        <f t="shared" si="38"/>
        <v>8.3527023629192954E-3</v>
      </c>
    </row>
    <row r="1731" spans="1:6" x14ac:dyDescent="0.2">
      <c r="A1731" s="32">
        <v>43230</v>
      </c>
      <c r="C1731">
        <v>19.78</v>
      </c>
      <c r="D1731">
        <v>13.64</v>
      </c>
      <c r="E1731" s="42">
        <v>16.444700000000001</v>
      </c>
      <c r="F1731" s="64">
        <f t="shared" si="38"/>
        <v>1.4596498056840268E-4</v>
      </c>
    </row>
    <row r="1732" spans="1:6" x14ac:dyDescent="0.2">
      <c r="A1732" s="32">
        <v>43231</v>
      </c>
      <c r="C1732">
        <v>19.78</v>
      </c>
      <c r="D1732">
        <v>13.64</v>
      </c>
      <c r="E1732" s="42">
        <v>16.608499999999999</v>
      </c>
      <c r="F1732" s="64">
        <f t="shared" si="38"/>
        <v>9.960656016832159E-3</v>
      </c>
    </row>
    <row r="1733" spans="1:6" x14ac:dyDescent="0.2">
      <c r="A1733" s="32">
        <v>43234</v>
      </c>
      <c r="C1733">
        <v>19.78</v>
      </c>
      <c r="D1733">
        <v>13.64</v>
      </c>
      <c r="E1733" s="42">
        <v>16.7194</v>
      </c>
      <c r="F1733" s="64">
        <f t="shared" si="38"/>
        <v>6.6773037902279064E-3</v>
      </c>
    </row>
    <row r="1734" spans="1:6" x14ac:dyDescent="0.2">
      <c r="A1734" s="32">
        <v>43235</v>
      </c>
      <c r="C1734">
        <v>20.059999999999999</v>
      </c>
      <c r="D1734">
        <v>14.9</v>
      </c>
      <c r="E1734" s="42">
        <v>16.808299999999999</v>
      </c>
      <c r="F1734" s="64">
        <f t="shared" si="38"/>
        <v>5.3171764537003341E-3</v>
      </c>
    </row>
    <row r="1735" spans="1:6" x14ac:dyDescent="0.2">
      <c r="A1735" s="32">
        <v>43236</v>
      </c>
      <c r="C1735">
        <v>20.66</v>
      </c>
      <c r="D1735">
        <v>14.34</v>
      </c>
      <c r="E1735" s="42">
        <v>16.968</v>
      </c>
      <c r="F1735" s="64">
        <f t="shared" si="38"/>
        <v>9.5012583069078449E-3</v>
      </c>
    </row>
    <row r="1736" spans="1:6" x14ac:dyDescent="0.2">
      <c r="A1736" s="32">
        <v>43237</v>
      </c>
      <c r="C1736">
        <v>19.8</v>
      </c>
      <c r="D1736">
        <v>14.34</v>
      </c>
      <c r="E1736" s="42">
        <v>17.092300000000002</v>
      </c>
      <c r="F1736" s="64">
        <f t="shared" si="38"/>
        <v>7.3255539839698347E-3</v>
      </c>
    </row>
    <row r="1737" spans="1:6" x14ac:dyDescent="0.2">
      <c r="A1737" s="32">
        <v>43238</v>
      </c>
      <c r="C1737">
        <v>21.47</v>
      </c>
      <c r="D1737">
        <v>14.34</v>
      </c>
      <c r="E1737" s="42">
        <v>17.149999999999999</v>
      </c>
      <c r="F1737" s="64">
        <f t="shared" si="38"/>
        <v>3.3757890980146144E-3</v>
      </c>
    </row>
    <row r="1738" spans="1:6" x14ac:dyDescent="0.2">
      <c r="A1738" s="32">
        <v>43241</v>
      </c>
      <c r="C1738">
        <v>22.39</v>
      </c>
      <c r="D1738">
        <v>14.34</v>
      </c>
      <c r="E1738" s="42">
        <v>17.367899999999999</v>
      </c>
      <c r="F1738" s="64">
        <f t="shared" si="38"/>
        <v>1.2705539358600637E-2</v>
      </c>
    </row>
    <row r="1739" spans="1:6" x14ac:dyDescent="0.2">
      <c r="A1739" s="32">
        <v>43243</v>
      </c>
      <c r="C1739">
        <v>22.39</v>
      </c>
      <c r="D1739">
        <v>14.34</v>
      </c>
      <c r="E1739" s="42">
        <v>17.379100000000001</v>
      </c>
      <c r="F1739" s="64">
        <f t="shared" si="38"/>
        <v>6.4486783088346655E-4</v>
      </c>
    </row>
    <row r="1740" spans="1:6" x14ac:dyDescent="0.2">
      <c r="A1740" s="32">
        <v>43244</v>
      </c>
      <c r="C1740">
        <v>22.39</v>
      </c>
      <c r="D1740">
        <v>14.34</v>
      </c>
      <c r="E1740" s="42">
        <v>17.424199999999999</v>
      </c>
      <c r="F1740" s="64">
        <f t="shared" si="38"/>
        <v>2.5950710911379904E-3</v>
      </c>
    </row>
    <row r="1741" spans="1:6" x14ac:dyDescent="0.2">
      <c r="A1741" s="32">
        <v>43245</v>
      </c>
      <c r="C1741">
        <v>22.39</v>
      </c>
      <c r="D1741">
        <v>14.34</v>
      </c>
      <c r="E1741" s="42">
        <v>17.4802</v>
      </c>
      <c r="F1741" s="64">
        <f t="shared" si="38"/>
        <v>3.2139208686770004E-3</v>
      </c>
    </row>
    <row r="1742" spans="1:6" x14ac:dyDescent="0.2">
      <c r="A1742" s="32">
        <v>43248</v>
      </c>
      <c r="C1742">
        <v>22.39</v>
      </c>
      <c r="D1742">
        <v>14.34</v>
      </c>
      <c r="E1742" s="42">
        <v>17.427800000000001</v>
      </c>
      <c r="F1742" s="64">
        <f t="shared" si="38"/>
        <v>-2.9976773721123173E-3</v>
      </c>
    </row>
    <row r="1743" spans="1:6" x14ac:dyDescent="0.2">
      <c r="A1743" s="32">
        <v>43249</v>
      </c>
      <c r="C1743">
        <v>22.39</v>
      </c>
      <c r="D1743">
        <v>14.34</v>
      </c>
      <c r="E1743" s="42">
        <v>17.427800000000001</v>
      </c>
      <c r="F1743" s="64">
        <f t="shared" si="38"/>
        <v>0</v>
      </c>
    </row>
    <row r="1744" spans="1:6" x14ac:dyDescent="0.2">
      <c r="A1744" s="32">
        <v>43250</v>
      </c>
      <c r="C1744">
        <v>22.39</v>
      </c>
      <c r="D1744">
        <v>14.34</v>
      </c>
      <c r="E1744" s="42">
        <v>17.427800000000001</v>
      </c>
      <c r="F1744" s="64">
        <f t="shared" si="38"/>
        <v>0</v>
      </c>
    </row>
    <row r="1745" spans="1:6" x14ac:dyDescent="0.2">
      <c r="A1745" s="32">
        <v>43252</v>
      </c>
      <c r="C1745">
        <v>22.35</v>
      </c>
      <c r="D1745">
        <v>14.31</v>
      </c>
      <c r="E1745" s="42">
        <v>17.7593</v>
      </c>
      <c r="F1745" s="64">
        <f t="shared" si="38"/>
        <v>1.9021333731165102E-2</v>
      </c>
    </row>
    <row r="1746" spans="1:6" x14ac:dyDescent="0.2">
      <c r="A1746" s="32">
        <v>43255</v>
      </c>
      <c r="C1746">
        <v>22.35</v>
      </c>
      <c r="D1746">
        <v>14.31</v>
      </c>
      <c r="E1746" s="42">
        <v>18.5928</v>
      </c>
      <c r="F1746" s="64">
        <f t="shared" si="38"/>
        <v>4.6933156149172595E-2</v>
      </c>
    </row>
    <row r="1747" spans="1:6" x14ac:dyDescent="0.2">
      <c r="A1747" s="32">
        <v>43256</v>
      </c>
      <c r="C1747">
        <v>22.38</v>
      </c>
      <c r="D1747" s="68">
        <v>14.9</v>
      </c>
      <c r="E1747" s="42">
        <v>18.765799999999999</v>
      </c>
      <c r="F1747" s="64">
        <f t="shared" si="38"/>
        <v>9.3046770792994948E-3</v>
      </c>
    </row>
    <row r="1748" spans="1:6" x14ac:dyDescent="0.2">
      <c r="A1748" s="32">
        <v>43257</v>
      </c>
      <c r="C1748">
        <v>22.95</v>
      </c>
      <c r="D1748" s="68">
        <v>14.9</v>
      </c>
      <c r="E1748" s="42">
        <v>19.0228</v>
      </c>
      <c r="F1748" s="64">
        <f t="shared" si="38"/>
        <v>1.3695126240288236E-2</v>
      </c>
    </row>
    <row r="1749" spans="1:6" x14ac:dyDescent="0.2">
      <c r="A1749" s="32">
        <v>43258</v>
      </c>
      <c r="C1749">
        <v>22.95</v>
      </c>
      <c r="D1749" s="68">
        <v>14.9</v>
      </c>
      <c r="E1749" s="42">
        <v>19.0884</v>
      </c>
      <c r="F1749" s="64">
        <f t="shared" si="38"/>
        <v>3.4484933868830225E-3</v>
      </c>
    </row>
    <row r="1750" spans="1:6" x14ac:dyDescent="0.2">
      <c r="A1750" s="32">
        <v>43259</v>
      </c>
      <c r="C1750">
        <v>22.95</v>
      </c>
      <c r="D1750" s="68">
        <v>15.41</v>
      </c>
      <c r="E1750" s="42">
        <v>19.196100000000001</v>
      </c>
      <c r="F1750" s="64">
        <f t="shared" si="38"/>
        <v>5.6421701137865377E-3</v>
      </c>
    </row>
    <row r="1751" spans="1:6" x14ac:dyDescent="0.2">
      <c r="A1751" s="32">
        <v>43262</v>
      </c>
      <c r="C1751">
        <v>22.95</v>
      </c>
      <c r="D1751" s="68">
        <v>14.42</v>
      </c>
      <c r="E1751" s="42">
        <v>19.5075</v>
      </c>
      <c r="F1751" s="64">
        <f t="shared" si="38"/>
        <v>1.6222045102911586E-2</v>
      </c>
    </row>
    <row r="1752" spans="1:6" x14ac:dyDescent="0.2">
      <c r="A1752" s="32">
        <v>43263</v>
      </c>
      <c r="C1752">
        <v>22.95</v>
      </c>
      <c r="D1752" s="68">
        <v>14.42</v>
      </c>
      <c r="E1752" s="42">
        <v>19.556899999999999</v>
      </c>
      <c r="F1752" s="64">
        <f t="shared" si="38"/>
        <v>2.5323593489683383E-3</v>
      </c>
    </row>
    <row r="1753" spans="1:6" x14ac:dyDescent="0.2">
      <c r="A1753" s="32">
        <v>43264</v>
      </c>
      <c r="C1753">
        <v>22.95</v>
      </c>
      <c r="D1753" s="68">
        <v>15.41</v>
      </c>
      <c r="E1753" s="42">
        <v>19.598500000000001</v>
      </c>
      <c r="F1753" s="64">
        <f t="shared" si="38"/>
        <v>2.1271264873268247E-3</v>
      </c>
    </row>
    <row r="1754" spans="1:6" x14ac:dyDescent="0.2">
      <c r="A1754" s="32">
        <v>43265</v>
      </c>
      <c r="C1754">
        <v>24.16</v>
      </c>
      <c r="D1754" s="68">
        <v>15.9</v>
      </c>
      <c r="E1754" s="42">
        <v>19.636500000000002</v>
      </c>
      <c r="F1754" s="64">
        <f t="shared" si="38"/>
        <v>1.9389238972371547E-3</v>
      </c>
    </row>
    <row r="1755" spans="1:6" x14ac:dyDescent="0.2">
      <c r="A1755" s="32">
        <v>43266</v>
      </c>
      <c r="C1755">
        <v>24.23</v>
      </c>
      <c r="D1755" s="68">
        <v>15.67</v>
      </c>
      <c r="E1755" s="42">
        <v>19.640999999999998</v>
      </c>
      <c r="F1755" s="64">
        <f t="shared" si="38"/>
        <v>2.2916507524239904E-4</v>
      </c>
    </row>
    <row r="1756" spans="1:6" x14ac:dyDescent="0.2">
      <c r="A1756" s="32">
        <v>43269</v>
      </c>
      <c r="C1756">
        <v>24.49</v>
      </c>
      <c r="D1756" s="68">
        <v>15.67</v>
      </c>
      <c r="E1756" s="42">
        <v>19.934999999999999</v>
      </c>
      <c r="F1756" s="64">
        <f t="shared" si="38"/>
        <v>1.4968687948678783E-2</v>
      </c>
    </row>
    <row r="1757" spans="1:6" x14ac:dyDescent="0.2">
      <c r="A1757" s="32">
        <v>43270</v>
      </c>
      <c r="C1757">
        <v>24.89</v>
      </c>
      <c r="D1757" s="68">
        <v>15.67</v>
      </c>
      <c r="E1757" s="42">
        <v>19.914100000000001</v>
      </c>
      <c r="F1757" s="64">
        <f t="shared" si="38"/>
        <v>-1.0484073238021807E-3</v>
      </c>
    </row>
    <row r="1758" spans="1:6" x14ac:dyDescent="0.2">
      <c r="A1758" s="32">
        <v>43271</v>
      </c>
      <c r="C1758">
        <v>24.89</v>
      </c>
      <c r="D1758" s="68">
        <v>15.67</v>
      </c>
      <c r="E1758" s="42">
        <v>19.9435</v>
      </c>
      <c r="F1758" s="64">
        <f t="shared" si="38"/>
        <v>1.4763408840972048E-3</v>
      </c>
    </row>
    <row r="1759" spans="1:6" x14ac:dyDescent="0.2">
      <c r="A1759" s="32">
        <v>43272</v>
      </c>
      <c r="C1759">
        <v>24.89</v>
      </c>
      <c r="D1759" s="68">
        <v>15.67</v>
      </c>
      <c r="E1759" s="42">
        <v>20.043299999999999</v>
      </c>
      <c r="F1759" s="64">
        <f t="shared" si="38"/>
        <v>5.0041366861381942E-3</v>
      </c>
    </row>
    <row r="1760" spans="1:6" x14ac:dyDescent="0.2">
      <c r="A1760" s="32">
        <v>43273</v>
      </c>
      <c r="C1760">
        <v>24.89</v>
      </c>
      <c r="D1760" s="68">
        <v>13.98</v>
      </c>
      <c r="E1760" s="42">
        <v>20.213200000000001</v>
      </c>
      <c r="F1760" s="64">
        <f t="shared" si="38"/>
        <v>8.4766480569566927E-3</v>
      </c>
    </row>
    <row r="1761" spans="1:6" x14ac:dyDescent="0.2">
      <c r="A1761" s="32">
        <v>43276</v>
      </c>
      <c r="C1761">
        <v>24.89</v>
      </c>
      <c r="D1761" s="68">
        <v>13.98</v>
      </c>
      <c r="E1761" s="42">
        <v>20.2088</v>
      </c>
      <c r="F1761" s="64">
        <f t="shared" si="38"/>
        <v>-2.1767953614471036E-4</v>
      </c>
    </row>
    <row r="1762" spans="1:6" x14ac:dyDescent="0.2">
      <c r="A1762" s="32">
        <v>43277</v>
      </c>
      <c r="C1762">
        <v>24.89</v>
      </c>
      <c r="D1762" s="68">
        <v>13.98</v>
      </c>
      <c r="E1762" s="42">
        <v>20.237400000000001</v>
      </c>
      <c r="F1762" s="64">
        <f t="shared" si="38"/>
        <v>1.4152250504730901E-3</v>
      </c>
    </row>
    <row r="1763" spans="1:6" x14ac:dyDescent="0.2">
      <c r="A1763" s="32">
        <v>43278</v>
      </c>
      <c r="C1763">
        <v>24.95</v>
      </c>
      <c r="D1763" s="68">
        <v>13.98</v>
      </c>
      <c r="E1763" s="42">
        <v>20.2181</v>
      </c>
      <c r="F1763" s="64">
        <f t="shared" si="38"/>
        <v>-9.5367982053040645E-4</v>
      </c>
    </row>
    <row r="1764" spans="1:6" x14ac:dyDescent="0.2">
      <c r="A1764" s="32">
        <v>43279</v>
      </c>
      <c r="C1764">
        <v>24.95</v>
      </c>
      <c r="D1764" s="68">
        <v>13.98</v>
      </c>
      <c r="E1764" s="42">
        <v>20.2364</v>
      </c>
      <c r="F1764" s="64">
        <f t="shared" si="38"/>
        <v>9.0512956212496221E-4</v>
      </c>
    </row>
    <row r="1765" spans="1:6" x14ac:dyDescent="0.2">
      <c r="A1765" s="32">
        <v>43280</v>
      </c>
      <c r="C1765">
        <v>24.95</v>
      </c>
      <c r="D1765" s="68">
        <v>13.98</v>
      </c>
      <c r="E1765" s="42">
        <v>20.317900000000002</v>
      </c>
      <c r="F1765" s="64">
        <f t="shared" si="38"/>
        <v>4.027396177185727E-3</v>
      </c>
    </row>
    <row r="1766" spans="1:6" x14ac:dyDescent="0.2">
      <c r="A1766" s="32">
        <v>43283</v>
      </c>
      <c r="C1766">
        <v>25.28</v>
      </c>
      <c r="D1766" s="68">
        <v>13.91</v>
      </c>
      <c r="E1766" s="42">
        <v>20.313199999999998</v>
      </c>
      <c r="F1766" s="64">
        <f t="shared" si="38"/>
        <v>-2.3132311902329672E-4</v>
      </c>
    </row>
    <row r="1767" spans="1:6" x14ac:dyDescent="0.2">
      <c r="A1767" s="32">
        <v>43284</v>
      </c>
      <c r="C1767">
        <v>25.28</v>
      </c>
      <c r="D1767" s="68">
        <v>13.91</v>
      </c>
      <c r="E1767" s="42">
        <v>20.257899999999999</v>
      </c>
      <c r="F1767" s="64">
        <f t="shared" si="38"/>
        <v>-2.7223677214816E-3</v>
      </c>
    </row>
    <row r="1768" spans="1:6" x14ac:dyDescent="0.2">
      <c r="A1768" s="32">
        <v>43285</v>
      </c>
      <c r="C1768">
        <v>25.28</v>
      </c>
      <c r="D1768" s="68">
        <v>13.91</v>
      </c>
      <c r="E1768" s="42">
        <v>20.244700000000002</v>
      </c>
      <c r="F1768" s="64">
        <f t="shared" si="38"/>
        <v>-6.515976483247865E-4</v>
      </c>
    </row>
    <row r="1769" spans="1:6" x14ac:dyDescent="0.2">
      <c r="A1769" s="32">
        <v>43286</v>
      </c>
      <c r="C1769">
        <v>25.28</v>
      </c>
      <c r="D1769" s="68">
        <v>13.91</v>
      </c>
      <c r="E1769" s="42">
        <v>20.304200000000002</v>
      </c>
      <c r="F1769" s="64">
        <f t="shared" si="38"/>
        <v>2.9390408353791031E-3</v>
      </c>
    </row>
    <row r="1770" spans="1:6" x14ac:dyDescent="0.2">
      <c r="A1770" s="32">
        <v>43287</v>
      </c>
      <c r="C1770">
        <v>24.96</v>
      </c>
      <c r="D1770" s="68">
        <v>14.34</v>
      </c>
      <c r="E1770" s="42">
        <v>20.214400000000001</v>
      </c>
      <c r="F1770" s="64">
        <f t="shared" si="38"/>
        <v>-4.4227302725544648E-3</v>
      </c>
    </row>
    <row r="1771" spans="1:6" x14ac:dyDescent="0.2">
      <c r="A1771" s="32">
        <v>43291</v>
      </c>
      <c r="C1771">
        <v>24.96</v>
      </c>
      <c r="D1771" s="68">
        <v>14.34</v>
      </c>
      <c r="E1771" s="42">
        <v>20.231300000000001</v>
      </c>
      <c r="F1771" s="64">
        <f t="shared" si="38"/>
        <v>8.3603767611206692E-4</v>
      </c>
    </row>
    <row r="1772" spans="1:6" x14ac:dyDescent="0.2">
      <c r="A1772" s="32">
        <v>43292</v>
      </c>
      <c r="C1772">
        <v>24.96</v>
      </c>
      <c r="D1772" s="68">
        <v>14.34</v>
      </c>
      <c r="E1772" s="42">
        <v>20.066500000000001</v>
      </c>
      <c r="F1772" s="64">
        <f t="shared" si="38"/>
        <v>-8.1457938936202456E-3</v>
      </c>
    </row>
    <row r="1773" spans="1:6" x14ac:dyDescent="0.2">
      <c r="A1773" s="32">
        <v>43293</v>
      </c>
      <c r="C1773">
        <v>24.96</v>
      </c>
      <c r="D1773" s="68">
        <v>14.34</v>
      </c>
      <c r="E1773" s="42">
        <v>20.004000000000001</v>
      </c>
      <c r="F1773" s="64">
        <f t="shared" si="38"/>
        <v>-3.1146438093340167E-3</v>
      </c>
    </row>
    <row r="1774" spans="1:6" x14ac:dyDescent="0.2">
      <c r="A1774" s="32">
        <v>43294</v>
      </c>
      <c r="C1774">
        <v>24.96</v>
      </c>
      <c r="D1774" s="68">
        <v>14.34</v>
      </c>
      <c r="E1774" s="42">
        <v>20.043600000000001</v>
      </c>
      <c r="F1774" s="64">
        <f t="shared" si="38"/>
        <v>1.9796040791841829E-3</v>
      </c>
    </row>
    <row r="1775" spans="1:6" x14ac:dyDescent="0.2">
      <c r="A1775" s="32">
        <v>43297</v>
      </c>
      <c r="C1775">
        <v>24.96</v>
      </c>
      <c r="D1775" s="68">
        <v>14.34</v>
      </c>
      <c r="E1775" s="42">
        <v>20.0275</v>
      </c>
      <c r="F1775" s="64">
        <f t="shared" si="38"/>
        <v>-8.0324891736027748E-4</v>
      </c>
    </row>
    <row r="1776" spans="1:6" x14ac:dyDescent="0.2">
      <c r="A1776" s="32">
        <v>43298</v>
      </c>
      <c r="C1776">
        <v>24.96</v>
      </c>
      <c r="D1776" s="68">
        <v>14.34</v>
      </c>
      <c r="E1776" s="42">
        <v>19.895299999999999</v>
      </c>
      <c r="F1776" s="64">
        <f t="shared" si="38"/>
        <v>-6.6009237298714218E-3</v>
      </c>
    </row>
    <row r="1777" spans="1:6" x14ac:dyDescent="0.2">
      <c r="A1777" s="32">
        <v>43299</v>
      </c>
      <c r="C1777">
        <v>24.96</v>
      </c>
      <c r="D1777" s="68">
        <v>14.34</v>
      </c>
      <c r="E1777" s="42">
        <v>19.763000000000002</v>
      </c>
      <c r="F1777" s="64">
        <f t="shared" ref="F1777:F1840" si="39">E1777/E1776 - 1</f>
        <v>-6.6498117645874544E-3</v>
      </c>
    </row>
    <row r="1778" spans="1:6" x14ac:dyDescent="0.2">
      <c r="A1778" s="32">
        <v>43300</v>
      </c>
      <c r="C1778">
        <v>24.96</v>
      </c>
      <c r="D1778" s="68">
        <v>14.34</v>
      </c>
      <c r="E1778" s="42">
        <v>19.667000000000002</v>
      </c>
      <c r="F1778" s="64">
        <f t="shared" si="39"/>
        <v>-4.8575621110155121E-3</v>
      </c>
    </row>
    <row r="1779" spans="1:6" x14ac:dyDescent="0.2">
      <c r="A1779" s="32">
        <v>43301</v>
      </c>
      <c r="C1779">
        <v>24.96</v>
      </c>
      <c r="D1779" s="68">
        <v>14.34</v>
      </c>
      <c r="E1779" s="42">
        <v>19.623799999999999</v>
      </c>
      <c r="F1779" s="64">
        <f t="shared" si="39"/>
        <v>-2.1965729394418654E-3</v>
      </c>
    </row>
    <row r="1780" spans="1:6" x14ac:dyDescent="0.2">
      <c r="A1780" s="32">
        <v>43304</v>
      </c>
      <c r="C1780">
        <v>24.96</v>
      </c>
      <c r="D1780" s="68">
        <v>14.34</v>
      </c>
      <c r="E1780" s="42">
        <v>19.656700000000001</v>
      </c>
      <c r="F1780" s="64">
        <f t="shared" si="39"/>
        <v>1.6765356353001248E-3</v>
      </c>
    </row>
    <row r="1781" spans="1:6" x14ac:dyDescent="0.2">
      <c r="A1781" s="32">
        <v>43305</v>
      </c>
      <c r="C1781">
        <v>24.96</v>
      </c>
      <c r="D1781" s="68">
        <v>14.34</v>
      </c>
      <c r="E1781" s="42">
        <v>19.663499999999999</v>
      </c>
      <c r="F1781" s="64">
        <f t="shared" si="39"/>
        <v>3.4593802622007175E-4</v>
      </c>
    </row>
    <row r="1782" spans="1:6" x14ac:dyDescent="0.2">
      <c r="A1782" s="32">
        <v>43306</v>
      </c>
      <c r="C1782">
        <v>24.96</v>
      </c>
      <c r="D1782" s="68">
        <v>14.34</v>
      </c>
      <c r="E1782" s="42">
        <v>19.507200000000001</v>
      </c>
      <c r="F1782" s="64">
        <f t="shared" si="39"/>
        <v>-7.9487375085818268E-3</v>
      </c>
    </row>
    <row r="1783" spans="1:6" x14ac:dyDescent="0.2">
      <c r="A1783" s="32">
        <v>43307</v>
      </c>
      <c r="C1783">
        <v>24.96</v>
      </c>
      <c r="D1783" s="68">
        <v>14.34</v>
      </c>
      <c r="E1783" s="42">
        <v>19.5381</v>
      </c>
      <c r="F1783" s="64">
        <f t="shared" si="39"/>
        <v>1.5840305118108855E-3</v>
      </c>
    </row>
    <row r="1784" spans="1:6" x14ac:dyDescent="0.2">
      <c r="A1784" s="32">
        <v>43308</v>
      </c>
      <c r="C1784">
        <v>24.96</v>
      </c>
      <c r="D1784" s="68">
        <v>14.34</v>
      </c>
      <c r="E1784" s="42">
        <v>19.400400000000001</v>
      </c>
      <c r="F1784" s="64">
        <f t="shared" si="39"/>
        <v>-7.0477682067344727E-3</v>
      </c>
    </row>
    <row r="1785" spans="1:6" x14ac:dyDescent="0.2">
      <c r="A1785" s="32">
        <v>43311</v>
      </c>
      <c r="C1785">
        <v>24.96</v>
      </c>
      <c r="D1785" s="68">
        <v>14.34</v>
      </c>
      <c r="E1785" s="42">
        <v>19.303100000000001</v>
      </c>
      <c r="F1785" s="64">
        <f t="shared" si="39"/>
        <v>-5.0153605080307528E-3</v>
      </c>
    </row>
    <row r="1786" spans="1:6" x14ac:dyDescent="0.2">
      <c r="A1786" s="32">
        <v>43312</v>
      </c>
      <c r="C1786">
        <v>24.96</v>
      </c>
      <c r="D1786" s="68">
        <v>14.34</v>
      </c>
      <c r="E1786" s="42">
        <v>19.29</v>
      </c>
      <c r="F1786" s="64">
        <f t="shared" si="39"/>
        <v>-6.786474711316659E-4</v>
      </c>
    </row>
    <row r="1787" spans="1:6" x14ac:dyDescent="0.2">
      <c r="A1787" s="32">
        <v>43313</v>
      </c>
      <c r="C1787">
        <v>24.88</v>
      </c>
      <c r="D1787" s="68">
        <v>14.27</v>
      </c>
      <c r="E1787" s="42">
        <v>19.122299999999999</v>
      </c>
      <c r="F1787" s="64">
        <f t="shared" si="39"/>
        <v>-8.6936236391912391E-3</v>
      </c>
    </row>
    <row r="1788" spans="1:6" x14ac:dyDescent="0.2">
      <c r="A1788" s="32">
        <v>43314</v>
      </c>
      <c r="C1788">
        <v>24.88</v>
      </c>
      <c r="D1788" s="68">
        <v>14.27</v>
      </c>
      <c r="E1788" s="42">
        <v>19.2087</v>
      </c>
      <c r="F1788" s="64">
        <f t="shared" si="39"/>
        <v>4.518284934343697E-3</v>
      </c>
    </row>
    <row r="1789" spans="1:6" x14ac:dyDescent="0.2">
      <c r="A1789" s="32">
        <v>43315</v>
      </c>
      <c r="C1789">
        <v>24.88</v>
      </c>
      <c r="D1789" s="68">
        <v>14.27</v>
      </c>
      <c r="E1789" s="42">
        <v>19.255700000000001</v>
      </c>
      <c r="F1789" s="64">
        <f t="shared" si="39"/>
        <v>2.4468079568111811E-3</v>
      </c>
    </row>
    <row r="1790" spans="1:6" x14ac:dyDescent="0.2">
      <c r="A1790" s="32">
        <v>43318</v>
      </c>
      <c r="C1790">
        <v>24.88</v>
      </c>
      <c r="D1790" s="68">
        <v>14.27</v>
      </c>
      <c r="E1790" s="42">
        <v>19.1614</v>
      </c>
      <c r="F1790" s="64">
        <f t="shared" si="39"/>
        <v>-4.8972512035397875E-3</v>
      </c>
    </row>
    <row r="1791" spans="1:6" x14ac:dyDescent="0.2">
      <c r="A1791" s="32">
        <v>43319</v>
      </c>
      <c r="C1791">
        <v>24.88</v>
      </c>
      <c r="D1791" s="68">
        <v>14.27</v>
      </c>
      <c r="E1791" s="42">
        <v>19.1614</v>
      </c>
      <c r="F1791" s="64">
        <f t="shared" si="39"/>
        <v>0</v>
      </c>
    </row>
    <row r="1792" spans="1:6" x14ac:dyDescent="0.2">
      <c r="A1792" s="32">
        <v>43320</v>
      </c>
      <c r="C1792">
        <v>24.88</v>
      </c>
      <c r="D1792" s="68">
        <v>14.27</v>
      </c>
      <c r="E1792" s="42">
        <v>19.040600000000001</v>
      </c>
      <c r="F1792" s="64">
        <f t="shared" si="39"/>
        <v>-6.3043410189234095E-3</v>
      </c>
    </row>
    <row r="1793" spans="1:6" x14ac:dyDescent="0.2">
      <c r="A1793" s="32">
        <v>43321</v>
      </c>
      <c r="C1793">
        <v>24.88</v>
      </c>
      <c r="D1793" s="68">
        <v>14.27</v>
      </c>
      <c r="E1793" s="42">
        <v>18.899899999999999</v>
      </c>
      <c r="F1793" s="64">
        <f t="shared" si="39"/>
        <v>-7.3894730208082793E-3</v>
      </c>
    </row>
    <row r="1794" spans="1:6" x14ac:dyDescent="0.2">
      <c r="A1794" s="32">
        <v>43322</v>
      </c>
      <c r="C1794">
        <v>24.88</v>
      </c>
      <c r="D1794" s="68">
        <v>14.27</v>
      </c>
      <c r="E1794" s="42">
        <v>18.969200000000001</v>
      </c>
      <c r="F1794" s="64">
        <f t="shared" si="39"/>
        <v>3.6666860671221713E-3</v>
      </c>
    </row>
    <row r="1795" spans="1:6" x14ac:dyDescent="0.2">
      <c r="A1795" s="32">
        <v>43325</v>
      </c>
      <c r="C1795">
        <v>24.88</v>
      </c>
      <c r="D1795" s="68">
        <v>14.27</v>
      </c>
      <c r="E1795" s="42">
        <v>18.782699999999998</v>
      </c>
      <c r="F1795" s="64">
        <f t="shared" si="39"/>
        <v>-9.8317272209688111E-3</v>
      </c>
    </row>
    <row r="1796" spans="1:6" x14ac:dyDescent="0.2">
      <c r="A1796" s="32">
        <v>43326</v>
      </c>
      <c r="C1796">
        <v>24.88</v>
      </c>
      <c r="D1796" s="68">
        <v>14.27</v>
      </c>
      <c r="E1796" s="42">
        <v>18.860499999999998</v>
      </c>
      <c r="F1796" s="64">
        <f t="shared" si="39"/>
        <v>4.1421094943752124E-3</v>
      </c>
    </row>
    <row r="1797" spans="1:6" x14ac:dyDescent="0.2">
      <c r="A1797" s="32">
        <v>43327</v>
      </c>
      <c r="C1797">
        <v>24.88</v>
      </c>
      <c r="D1797" s="68">
        <v>14.27</v>
      </c>
      <c r="E1797" s="42">
        <v>18.7727</v>
      </c>
      <c r="F1797" s="64">
        <f t="shared" si="39"/>
        <v>-4.6552318337265142E-3</v>
      </c>
    </row>
    <row r="1798" spans="1:6" x14ac:dyDescent="0.2">
      <c r="A1798" s="32">
        <v>43328</v>
      </c>
      <c r="C1798">
        <v>24.88</v>
      </c>
      <c r="D1798" s="68">
        <v>14.27</v>
      </c>
      <c r="E1798" s="42">
        <v>18.8002</v>
      </c>
      <c r="F1798" s="64">
        <f t="shared" si="39"/>
        <v>1.4648931693364009E-3</v>
      </c>
    </row>
    <row r="1799" spans="1:6" x14ac:dyDescent="0.2">
      <c r="A1799" s="32">
        <v>43329</v>
      </c>
      <c r="C1799">
        <v>24.88</v>
      </c>
      <c r="D1799" s="68">
        <v>12.8</v>
      </c>
      <c r="E1799" s="42">
        <v>18.7803</v>
      </c>
      <c r="F1799" s="64">
        <f t="shared" si="39"/>
        <v>-1.0584993776662222E-3</v>
      </c>
    </row>
    <row r="1800" spans="1:6" x14ac:dyDescent="0.2">
      <c r="A1800" s="32">
        <v>43332</v>
      </c>
      <c r="C1800">
        <v>24.88</v>
      </c>
      <c r="D1800" s="68">
        <v>12.54</v>
      </c>
      <c r="E1800" s="42">
        <v>18.700399999999998</v>
      </c>
      <c r="F1800" s="64">
        <f t="shared" si="39"/>
        <v>-4.2544581289969408E-3</v>
      </c>
    </row>
    <row r="1801" spans="1:6" x14ac:dyDescent="0.2">
      <c r="A1801" s="32">
        <v>43333</v>
      </c>
      <c r="C1801">
        <v>24.88</v>
      </c>
      <c r="D1801" s="68">
        <v>12.54</v>
      </c>
      <c r="E1801" s="42">
        <v>18.577500000000001</v>
      </c>
      <c r="F1801" s="64">
        <f t="shared" si="39"/>
        <v>-6.5720519347178818E-3</v>
      </c>
    </row>
    <row r="1802" spans="1:6" x14ac:dyDescent="0.2">
      <c r="A1802" s="32">
        <v>43334</v>
      </c>
      <c r="C1802">
        <v>24.88</v>
      </c>
      <c r="D1802" s="68">
        <v>12.54</v>
      </c>
      <c r="E1802" s="42">
        <v>18.581199999999999</v>
      </c>
      <c r="F1802" s="64">
        <f t="shared" si="39"/>
        <v>1.9916565738120617E-4</v>
      </c>
    </row>
    <row r="1803" spans="1:6" x14ac:dyDescent="0.2">
      <c r="A1803" s="32">
        <v>43335</v>
      </c>
      <c r="C1803">
        <v>24.88</v>
      </c>
      <c r="D1803" s="68">
        <v>12.54</v>
      </c>
      <c r="E1803" s="42">
        <v>18.6327</v>
      </c>
      <c r="F1803" s="64">
        <f t="shared" si="39"/>
        <v>2.7716186252773056E-3</v>
      </c>
    </row>
    <row r="1804" spans="1:6" x14ac:dyDescent="0.2">
      <c r="A1804" s="32">
        <v>43336</v>
      </c>
      <c r="C1804">
        <v>24.88</v>
      </c>
      <c r="D1804" s="68">
        <v>12.54</v>
      </c>
      <c r="E1804" s="42">
        <v>18.688300000000002</v>
      </c>
      <c r="F1804" s="64">
        <f t="shared" si="39"/>
        <v>2.9840012451229914E-3</v>
      </c>
    </row>
    <row r="1805" spans="1:6" x14ac:dyDescent="0.2">
      <c r="A1805" s="32">
        <v>43339</v>
      </c>
      <c r="C1805">
        <v>24.88</v>
      </c>
      <c r="D1805" s="68">
        <v>12.71</v>
      </c>
      <c r="E1805" s="42">
        <v>18.8005</v>
      </c>
      <c r="F1805" s="64">
        <f t="shared" si="39"/>
        <v>6.0037563609316447E-3</v>
      </c>
    </row>
    <row r="1806" spans="1:6" x14ac:dyDescent="0.2">
      <c r="A1806" s="32">
        <v>43340</v>
      </c>
      <c r="C1806">
        <v>24.88</v>
      </c>
      <c r="D1806" s="68">
        <v>12.71</v>
      </c>
      <c r="E1806" s="42">
        <v>18.6694</v>
      </c>
      <c r="F1806" s="64">
        <f t="shared" si="39"/>
        <v>-6.9732187973724491E-3</v>
      </c>
    </row>
    <row r="1807" spans="1:6" x14ac:dyDescent="0.2">
      <c r="A1807" s="32">
        <v>43341</v>
      </c>
      <c r="C1807">
        <v>24.88</v>
      </c>
      <c r="D1807" s="68">
        <v>12.71</v>
      </c>
      <c r="E1807" s="42">
        <v>18.654299999999999</v>
      </c>
      <c r="F1807" s="64">
        <f t="shared" si="39"/>
        <v>-8.088101385154145E-4</v>
      </c>
    </row>
    <row r="1808" spans="1:6" x14ac:dyDescent="0.2">
      <c r="A1808" s="32">
        <v>43342</v>
      </c>
      <c r="C1808">
        <v>24.88</v>
      </c>
      <c r="D1808" s="68">
        <v>12.71</v>
      </c>
      <c r="E1808" s="42">
        <v>18.628900000000002</v>
      </c>
      <c r="F1808" s="64">
        <f t="shared" si="39"/>
        <v>-1.3616163565504102E-3</v>
      </c>
    </row>
    <row r="1809" spans="1:6" x14ac:dyDescent="0.2">
      <c r="A1809" s="32">
        <v>43343</v>
      </c>
      <c r="C1809">
        <v>24.88</v>
      </c>
      <c r="D1809" s="68">
        <v>12.71</v>
      </c>
      <c r="E1809" s="42">
        <v>18.615200000000002</v>
      </c>
      <c r="F1809" s="64">
        <f t="shared" si="39"/>
        <v>-7.3541647654984388E-4</v>
      </c>
    </row>
    <row r="1810" spans="1:6" x14ac:dyDescent="0.2">
      <c r="A1810" s="32">
        <v>43346</v>
      </c>
      <c r="C1810" s="3">
        <v>24.3</v>
      </c>
      <c r="D1810" s="68">
        <v>12.91</v>
      </c>
      <c r="E1810" s="42">
        <v>18.492599999999999</v>
      </c>
      <c r="F1810" s="64">
        <f t="shared" si="39"/>
        <v>-6.5860157290816845E-3</v>
      </c>
    </row>
    <row r="1811" spans="1:6" x14ac:dyDescent="0.2">
      <c r="A1811" s="32">
        <v>43347</v>
      </c>
      <c r="C1811" s="3">
        <v>24.3</v>
      </c>
      <c r="D1811" s="68">
        <v>12.91</v>
      </c>
      <c r="E1811" s="42">
        <v>18.629100000000001</v>
      </c>
      <c r="F1811" s="64">
        <f t="shared" si="39"/>
        <v>7.3813309107426672E-3</v>
      </c>
    </row>
    <row r="1812" spans="1:6" x14ac:dyDescent="0.2">
      <c r="A1812" s="32">
        <v>43348</v>
      </c>
      <c r="C1812" s="3">
        <v>24.3</v>
      </c>
      <c r="D1812" s="68">
        <v>12.91</v>
      </c>
      <c r="E1812" s="42">
        <v>18.473800000000001</v>
      </c>
      <c r="F1812" s="64">
        <f t="shared" si="39"/>
        <v>-8.3364199021960239E-3</v>
      </c>
    </row>
    <row r="1813" spans="1:6" x14ac:dyDescent="0.2">
      <c r="A1813" s="32">
        <v>43349</v>
      </c>
      <c r="C1813" s="3">
        <v>24.3</v>
      </c>
      <c r="D1813" s="68">
        <v>12.91</v>
      </c>
      <c r="E1813" s="42">
        <v>18.327300000000001</v>
      </c>
      <c r="F1813" s="64">
        <f t="shared" si="39"/>
        <v>-7.9301497255572784E-3</v>
      </c>
    </row>
    <row r="1814" spans="1:6" x14ac:dyDescent="0.2">
      <c r="A1814" s="32">
        <v>43353</v>
      </c>
      <c r="C1814" s="3">
        <v>24.3</v>
      </c>
      <c r="D1814" s="68">
        <v>12.91</v>
      </c>
      <c r="E1814" s="42">
        <v>18.3995</v>
      </c>
      <c r="F1814" s="64">
        <f t="shared" si="39"/>
        <v>3.9394782646651194E-3</v>
      </c>
    </row>
    <row r="1815" spans="1:6" x14ac:dyDescent="0.2">
      <c r="A1815" s="32">
        <v>43354</v>
      </c>
      <c r="C1815" s="3">
        <v>24.3</v>
      </c>
      <c r="D1815" s="68">
        <v>12.91</v>
      </c>
      <c r="E1815" s="42">
        <v>18.304400000000001</v>
      </c>
      <c r="F1815" s="64">
        <f t="shared" si="39"/>
        <v>-5.1686187124649896E-3</v>
      </c>
    </row>
    <row r="1816" spans="1:6" x14ac:dyDescent="0.2">
      <c r="A1816" s="32">
        <v>43355</v>
      </c>
      <c r="C1816" s="3">
        <v>24.3</v>
      </c>
      <c r="D1816" s="68">
        <v>12.91</v>
      </c>
      <c r="E1816" s="42">
        <v>18.376200000000001</v>
      </c>
      <c r="F1816" s="64">
        <f t="shared" si="39"/>
        <v>3.9225541399880992E-3</v>
      </c>
    </row>
    <row r="1817" spans="1:6" x14ac:dyDescent="0.2">
      <c r="A1817" s="32">
        <v>43356</v>
      </c>
      <c r="C1817" s="3">
        <v>24.3</v>
      </c>
      <c r="D1817" s="68">
        <v>12.91</v>
      </c>
      <c r="E1817" s="42">
        <v>18.282699999999998</v>
      </c>
      <c r="F1817" s="64">
        <f t="shared" si="39"/>
        <v>-5.0881030898664026E-3</v>
      </c>
    </row>
    <row r="1818" spans="1:6" x14ac:dyDescent="0.2">
      <c r="A1818" s="32">
        <v>43357</v>
      </c>
      <c r="C1818">
        <v>24.37</v>
      </c>
      <c r="D1818" s="68">
        <v>12.91</v>
      </c>
      <c r="E1818" s="42">
        <v>18.2807</v>
      </c>
      <c r="F1818" s="64">
        <f t="shared" si="39"/>
        <v>-1.0939303275769863E-4</v>
      </c>
    </row>
    <row r="1819" spans="1:6" x14ac:dyDescent="0.2">
      <c r="A1819" s="32">
        <v>43360</v>
      </c>
      <c r="C1819">
        <v>24.37</v>
      </c>
      <c r="D1819" s="68">
        <v>12.91</v>
      </c>
      <c r="E1819" s="42">
        <v>18.191099999999999</v>
      </c>
      <c r="F1819" s="64">
        <f t="shared" si="39"/>
        <v>-4.9013440404361841E-3</v>
      </c>
    </row>
    <row r="1820" spans="1:6" x14ac:dyDescent="0.2">
      <c r="A1820" s="32">
        <v>43361</v>
      </c>
      <c r="C1820">
        <v>24.37</v>
      </c>
      <c r="D1820" s="68">
        <v>12.91</v>
      </c>
      <c r="E1820" s="42">
        <v>18.184799999999999</v>
      </c>
      <c r="F1820" s="64">
        <f t="shared" si="39"/>
        <v>-3.4632320200533862E-4</v>
      </c>
    </row>
    <row r="1821" spans="1:6" x14ac:dyDescent="0.2">
      <c r="A1821" s="32">
        <v>43362</v>
      </c>
      <c r="C1821">
        <v>24.37</v>
      </c>
      <c r="D1821" s="68">
        <v>12.91</v>
      </c>
      <c r="E1821" s="42">
        <v>18.102699999999999</v>
      </c>
      <c r="F1821" s="64">
        <f t="shared" si="39"/>
        <v>-4.5147595794290396E-3</v>
      </c>
    </row>
    <row r="1822" spans="1:6" x14ac:dyDescent="0.2">
      <c r="A1822" s="32">
        <v>43363</v>
      </c>
      <c r="C1822">
        <v>24.37</v>
      </c>
      <c r="D1822" s="68">
        <v>12.91</v>
      </c>
      <c r="E1822" s="42">
        <v>18.009</v>
      </c>
      <c r="F1822" s="64">
        <f t="shared" si="39"/>
        <v>-5.1760234661126781E-3</v>
      </c>
    </row>
    <row r="1823" spans="1:6" x14ac:dyDescent="0.2">
      <c r="A1823" s="32">
        <v>43364</v>
      </c>
      <c r="C1823">
        <v>24.37</v>
      </c>
      <c r="D1823" s="68">
        <v>12.91</v>
      </c>
      <c r="E1823" s="42">
        <v>17.966999999999999</v>
      </c>
      <c r="F1823" s="64">
        <f t="shared" si="39"/>
        <v>-2.3321672497085277E-3</v>
      </c>
    </row>
    <row r="1824" spans="1:6" x14ac:dyDescent="0.2">
      <c r="A1824" s="32">
        <v>43367</v>
      </c>
      <c r="C1824">
        <v>24.37</v>
      </c>
      <c r="D1824" s="68">
        <v>12.3</v>
      </c>
      <c r="E1824" s="42">
        <v>17.961300000000001</v>
      </c>
      <c r="F1824" s="64">
        <f t="shared" si="39"/>
        <v>-3.1724828852885967E-4</v>
      </c>
    </row>
    <row r="1825" spans="1:6" x14ac:dyDescent="0.2">
      <c r="A1825" s="32">
        <v>43368</v>
      </c>
      <c r="C1825">
        <v>24.37</v>
      </c>
      <c r="D1825" s="68">
        <v>12.3</v>
      </c>
      <c r="E1825" s="42">
        <v>18.033200000000001</v>
      </c>
      <c r="F1825" s="64">
        <f t="shared" si="39"/>
        <v>4.003051004103142E-3</v>
      </c>
    </row>
    <row r="1826" spans="1:6" x14ac:dyDescent="0.2">
      <c r="A1826" s="32">
        <v>43369</v>
      </c>
      <c r="C1826">
        <v>24.37</v>
      </c>
      <c r="D1826" s="68">
        <v>12.3</v>
      </c>
      <c r="E1826" s="42">
        <v>18.074000000000002</v>
      </c>
      <c r="F1826" s="64">
        <f t="shared" si="39"/>
        <v>2.2624936228734516E-3</v>
      </c>
    </row>
    <row r="1827" spans="1:6" x14ac:dyDescent="0.2">
      <c r="A1827" s="32">
        <v>43370</v>
      </c>
      <c r="C1827">
        <v>24.37</v>
      </c>
      <c r="D1827" s="68">
        <v>12.3</v>
      </c>
      <c r="E1827" s="42">
        <v>18.216999999999999</v>
      </c>
      <c r="F1827" s="64">
        <f t="shared" si="39"/>
        <v>7.9119176717936668E-3</v>
      </c>
    </row>
    <row r="1828" spans="1:6" x14ac:dyDescent="0.2">
      <c r="A1828" s="32">
        <v>43371</v>
      </c>
      <c r="C1828">
        <v>24.37</v>
      </c>
      <c r="D1828" s="68">
        <v>12.3</v>
      </c>
      <c r="E1828" s="42">
        <v>18.2501</v>
      </c>
      <c r="F1828" s="64">
        <f t="shared" si="39"/>
        <v>1.8169841356974192E-3</v>
      </c>
    </row>
    <row r="1829" spans="1:6" x14ac:dyDescent="0.2">
      <c r="A1829" s="32">
        <v>43374</v>
      </c>
      <c r="C1829">
        <v>24.88</v>
      </c>
      <c r="D1829" s="68">
        <v>12.1</v>
      </c>
      <c r="E1829" s="42">
        <v>18.375800000000002</v>
      </c>
      <c r="F1829" s="64">
        <f t="shared" si="39"/>
        <v>6.8876334924192761E-3</v>
      </c>
    </row>
    <row r="1830" spans="1:6" x14ac:dyDescent="0.2">
      <c r="A1830" s="32">
        <v>43375</v>
      </c>
      <c r="C1830">
        <v>24.89</v>
      </c>
      <c r="D1830" s="68">
        <v>12.1</v>
      </c>
      <c r="E1830" s="42">
        <v>18.525400000000001</v>
      </c>
      <c r="F1830" s="64">
        <f t="shared" si="39"/>
        <v>8.1411421543551299E-3</v>
      </c>
    </row>
    <row r="1831" spans="1:6" x14ac:dyDescent="0.2">
      <c r="A1831" s="32">
        <v>43376</v>
      </c>
      <c r="C1831">
        <v>24.89</v>
      </c>
      <c r="D1831" s="68">
        <v>12.1</v>
      </c>
      <c r="E1831" s="42">
        <v>18.607800000000001</v>
      </c>
      <c r="F1831" s="64">
        <f t="shared" si="39"/>
        <v>4.4479471428418016E-3</v>
      </c>
    </row>
    <row r="1832" spans="1:6" x14ac:dyDescent="0.2">
      <c r="A1832" s="32">
        <v>43377</v>
      </c>
      <c r="C1832">
        <v>24.89</v>
      </c>
      <c r="D1832" s="68">
        <v>12.1</v>
      </c>
      <c r="E1832" s="42">
        <v>18.5825</v>
      </c>
      <c r="F1832" s="64">
        <f t="shared" si="39"/>
        <v>-1.3596448801040939E-3</v>
      </c>
    </row>
    <row r="1833" spans="1:6" x14ac:dyDescent="0.2">
      <c r="A1833" s="32">
        <v>43378</v>
      </c>
      <c r="C1833">
        <v>24.89</v>
      </c>
      <c r="D1833" s="68">
        <v>12.1</v>
      </c>
      <c r="E1833" s="42">
        <v>18.5825</v>
      </c>
      <c r="F1833" s="64">
        <f t="shared" si="39"/>
        <v>0</v>
      </c>
    </row>
    <row r="1834" spans="1:6" x14ac:dyDescent="0.2">
      <c r="A1834" s="32">
        <v>43381</v>
      </c>
      <c r="C1834">
        <v>24.89</v>
      </c>
      <c r="D1834" s="68">
        <v>12.1</v>
      </c>
      <c r="E1834" s="42">
        <v>18.592700000000001</v>
      </c>
      <c r="F1834" s="64">
        <f t="shared" si="39"/>
        <v>5.4890353827530269E-4</v>
      </c>
    </row>
    <row r="1835" spans="1:6" x14ac:dyDescent="0.2">
      <c r="A1835" s="32">
        <v>43382</v>
      </c>
      <c r="C1835">
        <v>24.89</v>
      </c>
      <c r="D1835" s="68">
        <v>12.1</v>
      </c>
      <c r="E1835" s="42">
        <v>18.537099999999999</v>
      </c>
      <c r="F1835" s="64">
        <f t="shared" si="39"/>
        <v>-2.9904209716717922E-3</v>
      </c>
    </row>
    <row r="1836" spans="1:6" x14ac:dyDescent="0.2">
      <c r="A1836" s="32">
        <v>43383</v>
      </c>
      <c r="C1836">
        <v>24.89</v>
      </c>
      <c r="D1836" s="68">
        <v>12.1</v>
      </c>
      <c r="E1836" s="42">
        <v>18.6313</v>
      </c>
      <c r="F1836" s="64">
        <f t="shared" si="39"/>
        <v>5.0817010211954283E-3</v>
      </c>
    </row>
    <row r="1837" spans="1:6" x14ac:dyDescent="0.2">
      <c r="A1837" s="32">
        <v>43384</v>
      </c>
      <c r="C1837">
        <v>24.89</v>
      </c>
      <c r="D1837" s="68">
        <v>12.1</v>
      </c>
      <c r="E1837" s="42">
        <v>18.561800000000002</v>
      </c>
      <c r="F1837" s="64">
        <f t="shared" si="39"/>
        <v>-3.7302818375528624E-3</v>
      </c>
    </row>
    <row r="1838" spans="1:6" x14ac:dyDescent="0.2">
      <c r="A1838" s="32">
        <v>43388</v>
      </c>
      <c r="C1838">
        <v>24.89</v>
      </c>
      <c r="D1838" s="68">
        <v>12.1</v>
      </c>
      <c r="E1838" s="42">
        <v>18.624099999999999</v>
      </c>
      <c r="F1838" s="64">
        <f t="shared" si="39"/>
        <v>3.3563555258648847E-3</v>
      </c>
    </row>
    <row r="1839" spans="1:6" x14ac:dyDescent="0.2">
      <c r="A1839" s="32">
        <v>43389</v>
      </c>
      <c r="C1839">
        <v>24.89</v>
      </c>
      <c r="D1839" s="68">
        <v>12.1</v>
      </c>
      <c r="E1839" s="42">
        <v>18.6584</v>
      </c>
      <c r="F1839" s="64">
        <f t="shared" si="39"/>
        <v>1.8416997331416329E-3</v>
      </c>
    </row>
    <row r="1840" spans="1:6" x14ac:dyDescent="0.2">
      <c r="A1840" s="32">
        <v>43390</v>
      </c>
      <c r="C1840">
        <v>24.89</v>
      </c>
      <c r="D1840" s="68">
        <v>12.1</v>
      </c>
      <c r="E1840" s="42">
        <v>18.559799999999999</v>
      </c>
      <c r="F1840" s="64">
        <f t="shared" si="39"/>
        <v>-5.2844831282425897E-3</v>
      </c>
    </row>
    <row r="1841" spans="1:6" x14ac:dyDescent="0.2">
      <c r="A1841" s="32">
        <v>43391</v>
      </c>
      <c r="C1841">
        <v>24.89</v>
      </c>
      <c r="D1841" s="68">
        <v>12.1</v>
      </c>
      <c r="E1841" s="42">
        <v>18.482900000000001</v>
      </c>
      <c r="F1841" s="64">
        <f t="shared" ref="F1841:F1904" si="40">E1841/E1840 - 1</f>
        <v>-4.1433636138319407E-3</v>
      </c>
    </row>
    <row r="1842" spans="1:6" x14ac:dyDescent="0.2">
      <c r="A1842" s="32">
        <v>43392</v>
      </c>
      <c r="C1842">
        <v>24.89</v>
      </c>
      <c r="D1842" s="68">
        <v>12.1</v>
      </c>
      <c r="E1842" s="42">
        <v>18.535799999999998</v>
      </c>
      <c r="F1842" s="64">
        <f t="shared" si="40"/>
        <v>2.862104972704449E-3</v>
      </c>
    </row>
    <row r="1843" spans="1:6" x14ac:dyDescent="0.2">
      <c r="A1843" s="32">
        <v>43395</v>
      </c>
      <c r="C1843">
        <v>23.64</v>
      </c>
      <c r="D1843" s="68">
        <v>12.1</v>
      </c>
      <c r="E1843" s="42">
        <v>18.385300000000001</v>
      </c>
      <c r="F1843" s="64">
        <f t="shared" si="40"/>
        <v>-8.1194229544987451E-3</v>
      </c>
    </row>
    <row r="1844" spans="1:6" x14ac:dyDescent="0.2">
      <c r="A1844" s="32">
        <v>43396</v>
      </c>
      <c r="C1844">
        <v>24.07</v>
      </c>
      <c r="D1844" s="68">
        <v>12.1</v>
      </c>
      <c r="E1844" s="42">
        <v>18.2865</v>
      </c>
      <c r="F1844" s="64">
        <f t="shared" si="40"/>
        <v>-5.3738584630111941E-3</v>
      </c>
    </row>
    <row r="1845" spans="1:6" x14ac:dyDescent="0.2">
      <c r="A1845" s="32">
        <v>43397</v>
      </c>
      <c r="C1845">
        <v>24.07</v>
      </c>
      <c r="D1845" s="68">
        <v>12.53</v>
      </c>
      <c r="E1845" s="42">
        <v>18.242799999999999</v>
      </c>
      <c r="F1845" s="64">
        <f t="shared" si="40"/>
        <v>-2.3897410658136886E-3</v>
      </c>
    </row>
    <row r="1846" spans="1:6" x14ac:dyDescent="0.2">
      <c r="A1846" s="32">
        <v>43398</v>
      </c>
      <c r="C1846">
        <v>24.07</v>
      </c>
      <c r="D1846" s="68">
        <v>12.53</v>
      </c>
      <c r="E1846" s="42">
        <v>18.203700000000001</v>
      </c>
      <c r="F1846" s="64">
        <f t="shared" si="40"/>
        <v>-2.143311333786313E-3</v>
      </c>
    </row>
    <row r="1847" spans="1:6" x14ac:dyDescent="0.2">
      <c r="A1847" s="32">
        <v>43399</v>
      </c>
      <c r="C1847">
        <v>24.07</v>
      </c>
      <c r="D1847" s="68">
        <v>12.1</v>
      </c>
      <c r="E1847" s="42">
        <v>18.181000000000001</v>
      </c>
      <c r="F1847" s="64">
        <f t="shared" si="40"/>
        <v>-1.2469992364190219E-3</v>
      </c>
    </row>
    <row r="1848" spans="1:6" x14ac:dyDescent="0.2">
      <c r="A1848" s="32">
        <v>43402</v>
      </c>
      <c r="C1848">
        <v>24.07</v>
      </c>
      <c r="D1848" s="68">
        <v>12.1</v>
      </c>
      <c r="E1848" s="42">
        <v>18</v>
      </c>
      <c r="F1848" s="64">
        <f t="shared" si="40"/>
        <v>-9.9554479951597941E-3</v>
      </c>
    </row>
    <row r="1849" spans="1:6" x14ac:dyDescent="0.2">
      <c r="A1849" s="32">
        <v>43403</v>
      </c>
      <c r="C1849">
        <v>24.07</v>
      </c>
      <c r="D1849" s="68">
        <v>12.1</v>
      </c>
      <c r="E1849" s="42">
        <v>17.9726</v>
      </c>
      <c r="F1849" s="64">
        <f t="shared" si="40"/>
        <v>-1.5222222222222026E-3</v>
      </c>
    </row>
    <row r="1850" spans="1:6" x14ac:dyDescent="0.2">
      <c r="A1850" s="32">
        <v>43404</v>
      </c>
      <c r="C1850">
        <v>24.07</v>
      </c>
      <c r="D1850" s="68">
        <v>12.1</v>
      </c>
      <c r="E1850" s="42">
        <v>17.959099999999999</v>
      </c>
      <c r="F1850" s="64">
        <f t="shared" si="40"/>
        <v>-7.511434071865164E-4</v>
      </c>
    </row>
    <row r="1851" spans="1:6" x14ac:dyDescent="0.2">
      <c r="A1851" s="32">
        <v>43405</v>
      </c>
      <c r="C1851">
        <v>24.05</v>
      </c>
      <c r="D1851" s="68">
        <v>12.16</v>
      </c>
      <c r="E1851" s="42">
        <v>17.846499999999999</v>
      </c>
      <c r="F1851" s="64">
        <f t="shared" si="40"/>
        <v>-6.2698019388499615E-3</v>
      </c>
    </row>
    <row r="1852" spans="1:6" x14ac:dyDescent="0.2">
      <c r="A1852" s="32">
        <v>43409</v>
      </c>
      <c r="C1852">
        <v>24.05</v>
      </c>
      <c r="D1852" s="68">
        <v>12.16</v>
      </c>
      <c r="E1852" s="42">
        <v>17.9498</v>
      </c>
      <c r="F1852" s="64">
        <f t="shared" si="40"/>
        <v>5.7882497968790858E-3</v>
      </c>
    </row>
    <row r="1853" spans="1:6" x14ac:dyDescent="0.2">
      <c r="A1853" s="32">
        <v>43410</v>
      </c>
      <c r="C1853">
        <v>23.09</v>
      </c>
      <c r="D1853" s="68">
        <v>11.9</v>
      </c>
      <c r="E1853" s="42">
        <v>17.994199999999999</v>
      </c>
      <c r="F1853" s="64">
        <f t="shared" si="40"/>
        <v>2.4735651650713564E-3</v>
      </c>
    </row>
    <row r="1854" spans="1:6" x14ac:dyDescent="0.2">
      <c r="A1854" s="32">
        <v>43411</v>
      </c>
      <c r="C1854">
        <v>23.09</v>
      </c>
      <c r="D1854" s="68">
        <v>15.22</v>
      </c>
      <c r="E1854" s="42">
        <v>17.959299999999999</v>
      </c>
      <c r="F1854" s="64">
        <f t="shared" si="40"/>
        <v>-1.9395138433495607E-3</v>
      </c>
    </row>
    <row r="1855" spans="1:6" x14ac:dyDescent="0.2">
      <c r="A1855" s="32">
        <v>43412</v>
      </c>
      <c r="C1855">
        <v>23.09</v>
      </c>
      <c r="D1855" s="68">
        <v>15.22</v>
      </c>
      <c r="E1855" s="42">
        <v>18.093399999999999</v>
      </c>
      <c r="F1855" s="64">
        <f t="shared" si="40"/>
        <v>7.466883453141282E-3</v>
      </c>
    </row>
    <row r="1856" spans="1:6" x14ac:dyDescent="0.2">
      <c r="A1856" s="32">
        <v>43413</v>
      </c>
      <c r="C1856">
        <v>23.09</v>
      </c>
      <c r="D1856" s="68">
        <v>15.22</v>
      </c>
      <c r="E1856" s="42">
        <v>18.05</v>
      </c>
      <c r="F1856" s="64">
        <f t="shared" si="40"/>
        <v>-2.3986647064674349E-3</v>
      </c>
    </row>
    <row r="1857" spans="1:6" x14ac:dyDescent="0.2">
      <c r="A1857" s="32">
        <v>43416</v>
      </c>
      <c r="C1857">
        <v>23.09</v>
      </c>
      <c r="D1857" s="68">
        <v>15.22</v>
      </c>
      <c r="E1857" s="42">
        <v>17.936800000000002</v>
      </c>
      <c r="F1857" s="64">
        <f t="shared" si="40"/>
        <v>-6.2714681440442233E-3</v>
      </c>
    </row>
    <row r="1858" spans="1:6" x14ac:dyDescent="0.2">
      <c r="A1858" s="32">
        <v>43417</v>
      </c>
      <c r="C1858">
        <v>23.09</v>
      </c>
      <c r="D1858" s="68">
        <v>15.22</v>
      </c>
      <c r="E1858" s="42">
        <v>17.952300000000001</v>
      </c>
      <c r="F1858" s="64">
        <f t="shared" si="40"/>
        <v>8.6414522099809155E-4</v>
      </c>
    </row>
    <row r="1859" spans="1:6" x14ac:dyDescent="0.2">
      <c r="A1859" s="32">
        <v>43418</v>
      </c>
      <c r="C1859">
        <v>23.09</v>
      </c>
      <c r="D1859" s="68">
        <v>15.22</v>
      </c>
      <c r="E1859" s="42">
        <v>17.8825</v>
      </c>
      <c r="F1859" s="64">
        <f t="shared" si="40"/>
        <v>-3.8880811929391523E-3</v>
      </c>
    </row>
    <row r="1860" spans="1:6" x14ac:dyDescent="0.2">
      <c r="A1860" s="32">
        <v>43420</v>
      </c>
      <c r="C1860">
        <v>23.09</v>
      </c>
      <c r="D1860" s="68">
        <v>15.22</v>
      </c>
      <c r="E1860" s="42">
        <v>17.861899999999999</v>
      </c>
      <c r="F1860" s="64">
        <f t="shared" si="40"/>
        <v>-1.1519642108207551E-3</v>
      </c>
    </row>
    <row r="1861" spans="1:6" x14ac:dyDescent="0.2">
      <c r="A1861" s="32">
        <v>43423</v>
      </c>
      <c r="C1861">
        <v>23.09</v>
      </c>
      <c r="D1861" s="68">
        <v>15.43</v>
      </c>
      <c r="E1861" s="42">
        <v>17.809000000000001</v>
      </c>
      <c r="F1861" s="64">
        <f t="shared" si="40"/>
        <v>-2.9616110268223528E-3</v>
      </c>
    </row>
    <row r="1862" spans="1:6" x14ac:dyDescent="0.2">
      <c r="A1862" s="32">
        <v>43424</v>
      </c>
      <c r="C1862">
        <v>23.09</v>
      </c>
      <c r="D1862" s="68">
        <v>15.43</v>
      </c>
      <c r="E1862" s="42">
        <v>17.715699999999998</v>
      </c>
      <c r="F1862" s="64">
        <f t="shared" si="40"/>
        <v>-5.2389241394802388E-3</v>
      </c>
    </row>
    <row r="1863" spans="1:6" x14ac:dyDescent="0.2">
      <c r="A1863" s="32">
        <v>43425</v>
      </c>
      <c r="C1863">
        <v>23.09</v>
      </c>
      <c r="D1863" s="68">
        <v>14.4</v>
      </c>
      <c r="E1863" s="42">
        <v>17.5288</v>
      </c>
      <c r="F1863" s="64">
        <f t="shared" si="40"/>
        <v>-1.0549964156087444E-2</v>
      </c>
    </row>
    <row r="1864" spans="1:6" x14ac:dyDescent="0.2">
      <c r="A1864" s="32">
        <v>43426</v>
      </c>
      <c r="C1864">
        <v>23.09</v>
      </c>
      <c r="D1864" s="68">
        <v>14.4</v>
      </c>
      <c r="E1864" s="42">
        <v>17.514900000000001</v>
      </c>
      <c r="F1864" s="64">
        <f t="shared" si="40"/>
        <v>-7.9298069462829801E-4</v>
      </c>
    </row>
    <row r="1865" spans="1:6" x14ac:dyDescent="0.2">
      <c r="A1865" s="32">
        <v>43427</v>
      </c>
      <c r="C1865">
        <v>23.09</v>
      </c>
      <c r="D1865" s="68">
        <v>14.4</v>
      </c>
      <c r="E1865" s="42">
        <v>17.414899999999999</v>
      </c>
      <c r="F1865" s="64">
        <f t="shared" si="40"/>
        <v>-5.7094245470999949E-3</v>
      </c>
    </row>
    <row r="1866" spans="1:6" x14ac:dyDescent="0.2">
      <c r="A1866" s="32">
        <v>43430</v>
      </c>
      <c r="C1866">
        <v>23.09</v>
      </c>
      <c r="D1866" s="68">
        <v>14.4</v>
      </c>
      <c r="E1866" s="42">
        <v>17.4057</v>
      </c>
      <c r="F1866" s="64">
        <f t="shared" si="40"/>
        <v>-5.282832516982916E-4</v>
      </c>
    </row>
    <row r="1867" spans="1:6" x14ac:dyDescent="0.2">
      <c r="A1867" s="32">
        <v>43431</v>
      </c>
      <c r="C1867">
        <v>23.09</v>
      </c>
      <c r="D1867" s="68">
        <v>14.4</v>
      </c>
      <c r="E1867" s="42">
        <v>17.274999999999999</v>
      </c>
      <c r="F1867" s="64">
        <f t="shared" si="40"/>
        <v>-7.5090343967780804E-3</v>
      </c>
    </row>
    <row r="1868" spans="1:6" x14ac:dyDescent="0.2">
      <c r="A1868" s="32">
        <v>43432</v>
      </c>
      <c r="C1868">
        <v>23.09</v>
      </c>
      <c r="D1868" s="68">
        <v>14.4</v>
      </c>
      <c r="E1868" s="42">
        <v>17.238</v>
      </c>
      <c r="F1868" s="64">
        <f t="shared" si="40"/>
        <v>-2.1418234442835971E-3</v>
      </c>
    </row>
    <row r="1869" spans="1:6" x14ac:dyDescent="0.2">
      <c r="A1869" s="32">
        <v>43433</v>
      </c>
      <c r="C1869">
        <v>23.09</v>
      </c>
      <c r="D1869" s="68">
        <v>14.19</v>
      </c>
      <c r="E1869" s="42">
        <v>17.2196</v>
      </c>
      <c r="F1869" s="64">
        <f t="shared" si="40"/>
        <v>-1.0674092122056056E-3</v>
      </c>
    </row>
    <row r="1870" spans="1:6" x14ac:dyDescent="0.2">
      <c r="A1870" s="32">
        <v>43434</v>
      </c>
      <c r="C1870">
        <v>23.09</v>
      </c>
      <c r="D1870" s="68">
        <v>14.19</v>
      </c>
      <c r="E1870" s="42">
        <v>17.186499999999999</v>
      </c>
      <c r="F1870" s="64">
        <f t="shared" si="40"/>
        <v>-1.9222281586099843E-3</v>
      </c>
    </row>
    <row r="1871" spans="1:6" x14ac:dyDescent="0.2">
      <c r="A1871" s="32">
        <v>43437</v>
      </c>
      <c r="C1871">
        <v>23.07</v>
      </c>
      <c r="D1871" s="68">
        <v>14.18</v>
      </c>
      <c r="E1871" s="42">
        <v>17.093800000000002</v>
      </c>
      <c r="F1871" s="64">
        <f t="shared" si="40"/>
        <v>-5.3937683647047319E-3</v>
      </c>
    </row>
    <row r="1872" spans="1:6" x14ac:dyDescent="0.2">
      <c r="A1872" s="32">
        <v>43438</v>
      </c>
      <c r="C1872">
        <v>23.07</v>
      </c>
      <c r="D1872" s="68">
        <v>14.18</v>
      </c>
      <c r="E1872" s="42">
        <v>17.086500000000001</v>
      </c>
      <c r="F1872" s="64">
        <f t="shared" si="40"/>
        <v>-4.2705542360388371E-4</v>
      </c>
    </row>
    <row r="1873" spans="1:6" x14ac:dyDescent="0.2">
      <c r="A1873" s="32">
        <v>43439</v>
      </c>
      <c r="C1873">
        <v>23.07</v>
      </c>
      <c r="D1873" s="68">
        <v>14.18</v>
      </c>
      <c r="E1873" s="42">
        <v>17.007999999999999</v>
      </c>
      <c r="F1873" s="64">
        <f t="shared" si="40"/>
        <v>-4.5942703303778476E-3</v>
      </c>
    </row>
    <row r="1874" spans="1:6" x14ac:dyDescent="0.2">
      <c r="A1874" s="32">
        <v>43440</v>
      </c>
      <c r="C1874">
        <v>23.07</v>
      </c>
      <c r="D1874" s="68">
        <v>14.18</v>
      </c>
      <c r="E1874" s="42">
        <v>16.8781</v>
      </c>
      <c r="F1874" s="64">
        <f t="shared" si="40"/>
        <v>-7.6375823142050825E-3</v>
      </c>
    </row>
    <row r="1875" spans="1:6" x14ac:dyDescent="0.2">
      <c r="A1875" s="32">
        <v>43441</v>
      </c>
      <c r="C1875">
        <v>23.07</v>
      </c>
      <c r="D1875" s="68">
        <v>14.18</v>
      </c>
      <c r="E1875" s="42">
        <v>16.8017</v>
      </c>
      <c r="F1875" s="64">
        <f t="shared" si="40"/>
        <v>-4.5265758586570115E-3</v>
      </c>
    </row>
    <row r="1876" spans="1:6" x14ac:dyDescent="0.2">
      <c r="A1876" s="32">
        <v>43444</v>
      </c>
      <c r="C1876">
        <v>23.07</v>
      </c>
      <c r="D1876" s="68">
        <v>14.18</v>
      </c>
      <c r="E1876" s="42">
        <v>16.677299999999999</v>
      </c>
      <c r="F1876" s="64">
        <f t="shared" si="40"/>
        <v>-7.4040126891922187E-3</v>
      </c>
    </row>
    <row r="1877" spans="1:6" x14ac:dyDescent="0.2">
      <c r="A1877" s="32">
        <v>43445</v>
      </c>
      <c r="C1877">
        <v>23.07</v>
      </c>
      <c r="D1877" s="68">
        <v>14.18</v>
      </c>
      <c r="E1877" s="42">
        <v>16.824999999999999</v>
      </c>
      <c r="F1877" s="64">
        <f t="shared" si="40"/>
        <v>8.8563496489240112E-3</v>
      </c>
    </row>
    <row r="1878" spans="1:6" x14ac:dyDescent="0.2">
      <c r="A1878" s="32">
        <v>43446</v>
      </c>
      <c r="C1878">
        <v>23.07</v>
      </c>
      <c r="D1878" s="68">
        <v>14.18</v>
      </c>
      <c r="E1878" s="42">
        <v>16.82</v>
      </c>
      <c r="F1878" s="64">
        <f t="shared" si="40"/>
        <v>-2.971768202079117E-4</v>
      </c>
    </row>
    <row r="1879" spans="1:6" x14ac:dyDescent="0.2">
      <c r="A1879" s="32">
        <v>43447</v>
      </c>
      <c r="C1879">
        <v>23.07</v>
      </c>
      <c r="D1879" s="68">
        <v>14.18</v>
      </c>
      <c r="E1879" s="42">
        <v>16.788499999999999</v>
      </c>
      <c r="F1879" s="64">
        <f t="shared" si="40"/>
        <v>-1.8727705112961957E-3</v>
      </c>
    </row>
    <row r="1880" spans="1:6" x14ac:dyDescent="0.2">
      <c r="A1880" s="32">
        <v>43448</v>
      </c>
      <c r="C1880">
        <v>22.9</v>
      </c>
      <c r="D1880" s="68">
        <v>14.18</v>
      </c>
      <c r="E1880" s="42">
        <v>16.769400000000001</v>
      </c>
      <c r="F1880" s="64">
        <f t="shared" si="40"/>
        <v>-1.137683533370959E-3</v>
      </c>
    </row>
    <row r="1881" spans="1:6" x14ac:dyDescent="0.2">
      <c r="A1881" s="32">
        <v>43451</v>
      </c>
      <c r="C1881">
        <v>22.9</v>
      </c>
      <c r="D1881" s="68">
        <v>14.18</v>
      </c>
      <c r="E1881" s="42">
        <v>16.717300000000002</v>
      </c>
      <c r="F1881" s="64">
        <f t="shared" si="40"/>
        <v>-3.1068493804190522E-3</v>
      </c>
    </row>
    <row r="1882" spans="1:6" x14ac:dyDescent="0.2">
      <c r="A1882" s="32">
        <v>43452</v>
      </c>
      <c r="C1882">
        <v>22.9</v>
      </c>
      <c r="D1882" s="68">
        <v>14</v>
      </c>
      <c r="E1882" s="42">
        <v>16.697800000000001</v>
      </c>
      <c r="F1882" s="64">
        <f t="shared" si="40"/>
        <v>-1.1664563057431909E-3</v>
      </c>
    </row>
    <row r="1883" spans="1:6" x14ac:dyDescent="0.2">
      <c r="A1883" s="32">
        <v>43453</v>
      </c>
      <c r="C1883">
        <v>22.9</v>
      </c>
      <c r="D1883" s="68">
        <v>14</v>
      </c>
      <c r="E1883" s="42">
        <v>16.745799999999999</v>
      </c>
      <c r="F1883" s="64">
        <f t="shared" si="40"/>
        <v>2.8746301908035843E-3</v>
      </c>
    </row>
    <row r="1884" spans="1:6" x14ac:dyDescent="0.2">
      <c r="A1884" s="32">
        <v>43454</v>
      </c>
      <c r="C1884">
        <v>22.9</v>
      </c>
      <c r="D1884" s="68">
        <v>14</v>
      </c>
      <c r="E1884" s="42">
        <v>16.654800000000002</v>
      </c>
      <c r="F1884" s="64">
        <f t="shared" si="40"/>
        <v>-5.4341984258737819E-3</v>
      </c>
    </row>
    <row r="1885" spans="1:6" x14ac:dyDescent="0.2">
      <c r="A1885" s="32">
        <v>43455</v>
      </c>
      <c r="C1885">
        <v>22.9</v>
      </c>
      <c r="D1885" s="68">
        <v>14</v>
      </c>
      <c r="E1885" s="42">
        <v>16.664999999999999</v>
      </c>
      <c r="F1885" s="64">
        <f t="shared" si="40"/>
        <v>6.1243605447058869E-4</v>
      </c>
    </row>
    <row r="1886" spans="1:6" x14ac:dyDescent="0.2">
      <c r="A1886" s="32">
        <v>43460</v>
      </c>
      <c r="C1886">
        <v>22.9</v>
      </c>
      <c r="D1886" s="68">
        <v>14</v>
      </c>
      <c r="E1886" s="42">
        <v>16.5167</v>
      </c>
      <c r="F1886" s="64">
        <f t="shared" si="40"/>
        <v>-8.8988898889887924E-3</v>
      </c>
    </row>
    <row r="1887" spans="1:6" x14ac:dyDescent="0.2">
      <c r="A1887" s="32">
        <v>43461</v>
      </c>
      <c r="C1887">
        <v>22.91</v>
      </c>
      <c r="D1887" s="68">
        <v>14</v>
      </c>
      <c r="E1887" s="42">
        <v>16.601800000000001</v>
      </c>
      <c r="F1887" s="64">
        <f t="shared" si="40"/>
        <v>5.1523609437720275E-3</v>
      </c>
    </row>
    <row r="1888" spans="1:6" x14ac:dyDescent="0.2">
      <c r="A1888" s="32">
        <v>43462</v>
      </c>
      <c r="C1888">
        <v>22.9</v>
      </c>
      <c r="D1888" s="68">
        <v>14</v>
      </c>
      <c r="E1888" s="42">
        <v>16.651</v>
      </c>
      <c r="F1888" s="64">
        <f t="shared" si="40"/>
        <v>2.9635340746183569E-3</v>
      </c>
    </row>
    <row r="1889" spans="1:6" x14ac:dyDescent="0.2">
      <c r="A1889" s="32">
        <v>43467</v>
      </c>
      <c r="C1889">
        <v>22.95</v>
      </c>
      <c r="D1889" s="68">
        <v>14</v>
      </c>
      <c r="E1889" s="42">
        <v>16.756499999999999</v>
      </c>
      <c r="F1889" s="64">
        <f t="shared" si="40"/>
        <v>6.3359557984505877E-3</v>
      </c>
    </row>
    <row r="1890" spans="1:6" x14ac:dyDescent="0.2">
      <c r="A1890" s="32">
        <v>43468</v>
      </c>
      <c r="C1890">
        <v>21.73</v>
      </c>
      <c r="D1890" s="68">
        <v>14</v>
      </c>
      <c r="E1890" s="42">
        <v>16.943300000000001</v>
      </c>
      <c r="F1890" s="64">
        <f t="shared" si="40"/>
        <v>1.1147912750276046E-2</v>
      </c>
    </row>
    <row r="1891" spans="1:6" x14ac:dyDescent="0.2">
      <c r="A1891" s="32">
        <v>43469</v>
      </c>
      <c r="C1891">
        <v>21.73</v>
      </c>
      <c r="D1891" s="68">
        <v>14</v>
      </c>
      <c r="E1891" s="42">
        <v>16.956499999999998</v>
      </c>
      <c r="F1891" s="64">
        <f t="shared" si="40"/>
        <v>7.7906901252999816E-4</v>
      </c>
    </row>
    <row r="1892" spans="1:6" x14ac:dyDescent="0.2">
      <c r="A1892" s="32">
        <v>43472</v>
      </c>
      <c r="C1892">
        <v>21.73</v>
      </c>
      <c r="D1892" s="68">
        <v>14</v>
      </c>
      <c r="E1892" s="42">
        <v>16.8307</v>
      </c>
      <c r="F1892" s="64">
        <f t="shared" si="40"/>
        <v>-7.4189838704920019E-3</v>
      </c>
    </row>
    <row r="1893" spans="1:6" x14ac:dyDescent="0.2">
      <c r="A1893" s="32">
        <v>43473</v>
      </c>
      <c r="C1893">
        <v>21.73</v>
      </c>
      <c r="D1893" s="68">
        <v>14.21</v>
      </c>
      <c r="E1893" s="42">
        <v>16.936299999999999</v>
      </c>
      <c r="F1893" s="64">
        <f t="shared" si="40"/>
        <v>6.274248842888186E-3</v>
      </c>
    </row>
    <row r="1894" spans="1:6" x14ac:dyDescent="0.2">
      <c r="A1894" s="32">
        <v>43474</v>
      </c>
      <c r="C1894">
        <v>21.73</v>
      </c>
      <c r="D1894" s="68">
        <v>14.5</v>
      </c>
      <c r="E1894" s="42">
        <v>17.0761</v>
      </c>
      <c r="F1894" s="64">
        <f t="shared" si="40"/>
        <v>8.2544593565301305E-3</v>
      </c>
    </row>
    <row r="1895" spans="1:6" x14ac:dyDescent="0.2">
      <c r="A1895" s="32">
        <v>43475</v>
      </c>
      <c r="C1895">
        <v>22.03</v>
      </c>
      <c r="D1895" s="68">
        <v>13.59</v>
      </c>
      <c r="E1895" s="42">
        <v>16.956199999999999</v>
      </c>
      <c r="F1895" s="64">
        <f t="shared" si="40"/>
        <v>-7.0215095952823603E-3</v>
      </c>
    </row>
    <row r="1896" spans="1:6" x14ac:dyDescent="0.2">
      <c r="A1896" s="32">
        <v>43476</v>
      </c>
      <c r="C1896">
        <v>22.03</v>
      </c>
      <c r="D1896" s="68">
        <v>13.59</v>
      </c>
      <c r="E1896" s="42">
        <v>17.0932</v>
      </c>
      <c r="F1896" s="64">
        <f t="shared" si="40"/>
        <v>8.0796404854861503E-3</v>
      </c>
    </row>
    <row r="1897" spans="1:6" x14ac:dyDescent="0.2">
      <c r="A1897" s="32">
        <v>43479</v>
      </c>
      <c r="C1897">
        <v>22.03</v>
      </c>
      <c r="D1897" s="68">
        <v>13.59</v>
      </c>
      <c r="E1897" s="42">
        <v>17.080500000000001</v>
      </c>
      <c r="F1897" s="64">
        <f t="shared" si="40"/>
        <v>-7.4298551470752816E-4</v>
      </c>
    </row>
    <row r="1898" spans="1:6" x14ac:dyDescent="0.2">
      <c r="A1898" s="32">
        <v>43480</v>
      </c>
      <c r="C1898">
        <v>22.03</v>
      </c>
      <c r="D1898" s="68">
        <v>13.59</v>
      </c>
      <c r="E1898" s="42">
        <v>17.073799999999999</v>
      </c>
      <c r="F1898" s="64">
        <f t="shared" si="40"/>
        <v>-3.9226017973725824E-4</v>
      </c>
    </row>
    <row r="1899" spans="1:6" x14ac:dyDescent="0.2">
      <c r="A1899" s="32">
        <v>43481</v>
      </c>
      <c r="C1899">
        <v>22.03</v>
      </c>
      <c r="D1899" s="68">
        <v>13.59</v>
      </c>
      <c r="E1899" s="42">
        <v>17.0731</v>
      </c>
      <c r="F1899" s="64">
        <f t="shared" si="40"/>
        <v>-4.0998488912702413E-5</v>
      </c>
    </row>
    <row r="1900" spans="1:6" x14ac:dyDescent="0.2">
      <c r="A1900" s="32">
        <v>43482</v>
      </c>
      <c r="C1900">
        <v>22.03</v>
      </c>
      <c r="D1900" s="68">
        <v>14.41</v>
      </c>
      <c r="E1900" s="42">
        <v>17.035599999999999</v>
      </c>
      <c r="F1900" s="64">
        <f t="shared" si="40"/>
        <v>-2.1964376709561195E-3</v>
      </c>
    </row>
    <row r="1901" spans="1:6" x14ac:dyDescent="0.2">
      <c r="A1901" s="32">
        <v>43483</v>
      </c>
      <c r="C1901">
        <v>22.03</v>
      </c>
      <c r="D1901" s="68">
        <v>14.41</v>
      </c>
      <c r="E1901" s="42">
        <v>17.072399999999998</v>
      </c>
      <c r="F1901" s="64">
        <f t="shared" si="40"/>
        <v>2.1601822066730225E-3</v>
      </c>
    </row>
    <row r="1902" spans="1:6" x14ac:dyDescent="0.2">
      <c r="A1902" s="32">
        <v>43486</v>
      </c>
      <c r="C1902">
        <v>22.03</v>
      </c>
      <c r="D1902" s="68">
        <v>14.41</v>
      </c>
      <c r="E1902" s="42">
        <v>17.159800000000001</v>
      </c>
      <c r="F1902" s="64">
        <f t="shared" si="40"/>
        <v>5.1193739603103694E-3</v>
      </c>
    </row>
    <row r="1903" spans="1:6" x14ac:dyDescent="0.2">
      <c r="A1903" s="32">
        <v>43487</v>
      </c>
      <c r="C1903">
        <v>22.63</v>
      </c>
      <c r="D1903" s="68">
        <v>14.41</v>
      </c>
      <c r="E1903" s="42">
        <v>17.1936</v>
      </c>
      <c r="F1903" s="64">
        <f t="shared" si="40"/>
        <v>1.9697199268056131E-3</v>
      </c>
    </row>
    <row r="1904" spans="1:6" x14ac:dyDescent="0.2">
      <c r="A1904" s="32">
        <v>43488</v>
      </c>
      <c r="C1904">
        <v>22.66</v>
      </c>
      <c r="D1904" s="68">
        <v>14.41</v>
      </c>
      <c r="E1904" s="42">
        <v>17.247599999999998</v>
      </c>
      <c r="F1904" s="64">
        <f t="shared" si="40"/>
        <v>3.1407035175878839E-3</v>
      </c>
    </row>
    <row r="1905" spans="1:6" x14ac:dyDescent="0.2">
      <c r="A1905" s="32">
        <v>43489</v>
      </c>
      <c r="C1905">
        <v>22.66</v>
      </c>
      <c r="D1905" s="68">
        <v>13.95</v>
      </c>
      <c r="E1905" s="42">
        <v>17.232299999999999</v>
      </c>
      <c r="F1905" s="64">
        <f t="shared" ref="F1905:F1968" si="41">E1905/E1904 - 1</f>
        <v>-8.8707994155712289E-4</v>
      </c>
    </row>
    <row r="1906" spans="1:6" x14ac:dyDescent="0.2">
      <c r="A1906" s="32">
        <v>43490</v>
      </c>
      <c r="C1906">
        <v>22.66</v>
      </c>
      <c r="D1906" s="68">
        <v>13.95</v>
      </c>
      <c r="E1906" s="42">
        <v>17.407299999999999</v>
      </c>
      <c r="F1906" s="64">
        <f t="shared" si="41"/>
        <v>1.015534780615468E-2</v>
      </c>
    </row>
    <row r="1907" spans="1:6" x14ac:dyDescent="0.2">
      <c r="A1907" s="32">
        <v>43493</v>
      </c>
      <c r="C1907">
        <v>22.77</v>
      </c>
      <c r="D1907" s="68">
        <v>13.95</v>
      </c>
      <c r="E1907" s="42">
        <v>17.490400000000001</v>
      </c>
      <c r="F1907" s="64">
        <f t="shared" si="41"/>
        <v>4.7738592429613647E-3</v>
      </c>
    </row>
    <row r="1908" spans="1:6" x14ac:dyDescent="0.2">
      <c r="A1908" s="32">
        <v>43494</v>
      </c>
      <c r="C1908">
        <v>24.41</v>
      </c>
      <c r="D1908" s="68">
        <v>13.95</v>
      </c>
      <c r="E1908" s="42">
        <v>17.466899999999999</v>
      </c>
      <c r="F1908" s="64">
        <f t="shared" si="41"/>
        <v>-1.3435942002471002E-3</v>
      </c>
    </row>
    <row r="1909" spans="1:6" x14ac:dyDescent="0.2">
      <c r="A1909" s="32">
        <v>43495</v>
      </c>
      <c r="C1909">
        <v>24.41</v>
      </c>
      <c r="D1909" s="68">
        <v>13.95</v>
      </c>
      <c r="E1909" s="42">
        <v>17.523700000000002</v>
      </c>
      <c r="F1909" s="64">
        <f t="shared" si="41"/>
        <v>3.2518649560027146E-3</v>
      </c>
    </row>
    <row r="1910" spans="1:6" x14ac:dyDescent="0.2">
      <c r="A1910" s="32">
        <v>43496</v>
      </c>
      <c r="C1910">
        <v>24.41</v>
      </c>
      <c r="D1910" s="68">
        <v>14.9</v>
      </c>
      <c r="E1910" s="42">
        <v>17.534700000000001</v>
      </c>
      <c r="F1910" s="64">
        <f t="shared" si="41"/>
        <v>6.2772131456245717E-4</v>
      </c>
    </row>
    <row r="1911" spans="1:6" x14ac:dyDescent="0.2">
      <c r="A1911" s="32">
        <v>43497</v>
      </c>
      <c r="C1911">
        <v>24.35</v>
      </c>
      <c r="D1911" s="68">
        <v>14.89</v>
      </c>
      <c r="E1911" s="42">
        <v>17.4467</v>
      </c>
      <c r="F1911" s="64">
        <f t="shared" si="41"/>
        <v>-5.0186202216178089E-3</v>
      </c>
    </row>
    <row r="1912" spans="1:6" x14ac:dyDescent="0.2">
      <c r="A1912" s="32">
        <v>43500</v>
      </c>
      <c r="C1912">
        <v>24.34</v>
      </c>
      <c r="D1912" s="68">
        <v>14.89</v>
      </c>
      <c r="E1912" s="42">
        <v>17.5457</v>
      </c>
      <c r="F1912" s="64">
        <f t="shared" si="41"/>
        <v>5.6744255360612339E-3</v>
      </c>
    </row>
    <row r="1913" spans="1:6" x14ac:dyDescent="0.2">
      <c r="A1913" s="32">
        <v>43501</v>
      </c>
      <c r="C1913">
        <v>24.34</v>
      </c>
      <c r="D1913" s="68">
        <v>14.89</v>
      </c>
      <c r="E1913" s="42">
        <v>17.5472</v>
      </c>
      <c r="F1913" s="64">
        <f t="shared" si="41"/>
        <v>8.5491031990736488E-5</v>
      </c>
    </row>
    <row r="1914" spans="1:6" x14ac:dyDescent="0.2">
      <c r="A1914" s="32">
        <v>43502</v>
      </c>
      <c r="C1914">
        <v>21.67</v>
      </c>
      <c r="D1914" s="68">
        <v>14.66</v>
      </c>
      <c r="E1914" s="42">
        <v>17.4056</v>
      </c>
      <c r="F1914" s="64">
        <f t="shared" si="41"/>
        <v>-8.0696635360627544E-3</v>
      </c>
    </row>
    <row r="1915" spans="1:6" x14ac:dyDescent="0.2">
      <c r="A1915" s="32">
        <v>43503</v>
      </c>
      <c r="C1915">
        <v>23.83</v>
      </c>
      <c r="D1915" s="68">
        <v>14.66</v>
      </c>
      <c r="E1915" s="42">
        <v>17.369599999999998</v>
      </c>
      <c r="F1915" s="64">
        <f t="shared" si="41"/>
        <v>-2.0682998575172196E-3</v>
      </c>
    </row>
    <row r="1916" spans="1:6" x14ac:dyDescent="0.2">
      <c r="A1916" s="32">
        <v>43504</v>
      </c>
      <c r="C1916">
        <v>23.83</v>
      </c>
      <c r="D1916" s="68">
        <v>14.66</v>
      </c>
      <c r="E1916" s="42">
        <v>17.282299999999999</v>
      </c>
      <c r="F1916" s="64">
        <f t="shared" si="41"/>
        <v>-5.0260224760501071E-3</v>
      </c>
    </row>
    <row r="1917" spans="1:6" x14ac:dyDescent="0.2">
      <c r="A1917" s="32">
        <v>43507</v>
      </c>
      <c r="C1917">
        <v>23.83</v>
      </c>
      <c r="D1917" s="68">
        <v>14.66</v>
      </c>
      <c r="E1917" s="42">
        <v>17.301600000000001</v>
      </c>
      <c r="F1917" s="64">
        <f t="shared" si="41"/>
        <v>1.1167495067208044E-3</v>
      </c>
    </row>
    <row r="1918" spans="1:6" x14ac:dyDescent="0.2">
      <c r="A1918" s="32">
        <v>43508</v>
      </c>
      <c r="C1918">
        <v>23.83</v>
      </c>
      <c r="D1918" s="68">
        <v>14.66</v>
      </c>
      <c r="E1918" s="42">
        <v>17.308900000000001</v>
      </c>
      <c r="F1918" s="64">
        <f t="shared" si="41"/>
        <v>4.2192629583404084E-4</v>
      </c>
    </row>
    <row r="1919" spans="1:6" x14ac:dyDescent="0.2">
      <c r="A1919" s="32">
        <v>43509</v>
      </c>
      <c r="C1919">
        <v>21.67</v>
      </c>
      <c r="D1919" s="68">
        <v>14.66</v>
      </c>
      <c r="E1919" s="42">
        <v>17.283200000000001</v>
      </c>
      <c r="F1919" s="64">
        <f t="shared" si="41"/>
        <v>-1.4847852838713038E-3</v>
      </c>
    </row>
    <row r="1920" spans="1:6" x14ac:dyDescent="0.2">
      <c r="A1920" s="32">
        <v>43510</v>
      </c>
      <c r="C1920">
        <v>21.67</v>
      </c>
      <c r="D1920" s="68">
        <v>14.66</v>
      </c>
      <c r="E1920" s="42">
        <v>17.283200000000001</v>
      </c>
      <c r="F1920" s="64">
        <f t="shared" si="41"/>
        <v>0</v>
      </c>
    </row>
    <row r="1921" spans="1:6" x14ac:dyDescent="0.2">
      <c r="A1921" s="32">
        <v>43511</v>
      </c>
      <c r="C1921">
        <v>21.67</v>
      </c>
      <c r="D1921" s="68">
        <v>14.5</v>
      </c>
      <c r="E1921" s="42">
        <v>17.254000000000001</v>
      </c>
      <c r="F1921" s="64">
        <f t="shared" si="41"/>
        <v>-1.6895019440843484E-3</v>
      </c>
    </row>
    <row r="1922" spans="1:6" x14ac:dyDescent="0.2">
      <c r="A1922" s="32">
        <v>43514</v>
      </c>
      <c r="C1922">
        <v>21.67</v>
      </c>
      <c r="D1922" s="68">
        <v>14.66</v>
      </c>
      <c r="E1922" s="42">
        <v>17.286100000000001</v>
      </c>
      <c r="F1922" s="64">
        <f t="shared" si="41"/>
        <v>1.8604381592675079E-3</v>
      </c>
    </row>
    <row r="1923" spans="1:6" x14ac:dyDescent="0.2">
      <c r="A1923" s="32">
        <v>43515</v>
      </c>
      <c r="C1923">
        <v>21.86</v>
      </c>
      <c r="D1923" s="68">
        <v>14.66</v>
      </c>
      <c r="E1923" s="42">
        <v>17.281700000000001</v>
      </c>
      <c r="F1923" s="64">
        <f t="shared" si="41"/>
        <v>-2.5453977473233191E-4</v>
      </c>
    </row>
    <row r="1924" spans="1:6" x14ac:dyDescent="0.2">
      <c r="A1924" s="32">
        <v>43516</v>
      </c>
      <c r="C1924">
        <v>21.86</v>
      </c>
      <c r="D1924" s="68">
        <v>14.66</v>
      </c>
      <c r="E1924" s="42">
        <v>17.453399999999998</v>
      </c>
      <c r="F1924" s="64">
        <f t="shared" si="41"/>
        <v>9.9353651550482258E-3</v>
      </c>
    </row>
    <row r="1925" spans="1:6" x14ac:dyDescent="0.2">
      <c r="A1925" s="32">
        <v>43517</v>
      </c>
      <c r="C1925">
        <v>21.86</v>
      </c>
      <c r="D1925" s="68">
        <v>14.66</v>
      </c>
      <c r="E1925" s="42">
        <v>17.462199999999999</v>
      </c>
      <c r="F1925" s="64">
        <f t="shared" si="41"/>
        <v>5.0419975477566936E-4</v>
      </c>
    </row>
    <row r="1926" spans="1:6" x14ac:dyDescent="0.2">
      <c r="A1926" s="32">
        <v>43518</v>
      </c>
      <c r="C1926">
        <v>21.9</v>
      </c>
      <c r="D1926" s="68">
        <v>14.66</v>
      </c>
      <c r="E1926" s="42">
        <v>17.462199999999999</v>
      </c>
      <c r="F1926" s="64">
        <f t="shared" si="41"/>
        <v>0</v>
      </c>
    </row>
    <row r="1927" spans="1:6" x14ac:dyDescent="0.2">
      <c r="A1927" s="32">
        <v>43521</v>
      </c>
      <c r="C1927">
        <v>21.9</v>
      </c>
      <c r="D1927" s="68">
        <v>14.66</v>
      </c>
      <c r="E1927" s="42">
        <v>17.621400000000001</v>
      </c>
      <c r="F1927" s="64">
        <f t="shared" si="41"/>
        <v>9.1168352212207537E-3</v>
      </c>
    </row>
    <row r="1928" spans="1:6" x14ac:dyDescent="0.2">
      <c r="A1928" s="32">
        <v>43522</v>
      </c>
      <c r="C1928">
        <v>21.97</v>
      </c>
      <c r="D1928" s="68">
        <v>12.07</v>
      </c>
      <c r="E1928" s="42">
        <v>17.720300000000002</v>
      </c>
      <c r="F1928" s="64">
        <f t="shared" si="41"/>
        <v>5.6124938994632778E-3</v>
      </c>
    </row>
    <row r="1929" spans="1:6" x14ac:dyDescent="0.2">
      <c r="A1929" s="32">
        <v>43523</v>
      </c>
      <c r="C1929">
        <v>21.97</v>
      </c>
      <c r="D1929" s="68">
        <v>12.07</v>
      </c>
      <c r="E1929" s="42">
        <v>17.5943</v>
      </c>
      <c r="F1929" s="64">
        <f t="shared" si="41"/>
        <v>-7.1104891000717263E-3</v>
      </c>
    </row>
    <row r="1930" spans="1:6" x14ac:dyDescent="0.2">
      <c r="A1930" s="32">
        <v>43524</v>
      </c>
      <c r="C1930">
        <v>21.97</v>
      </c>
      <c r="D1930" s="68">
        <v>12.07</v>
      </c>
      <c r="E1930" s="42">
        <v>17.392499999999998</v>
      </c>
      <c r="F1930" s="64">
        <f t="shared" si="41"/>
        <v>-1.1469623684943531E-2</v>
      </c>
    </row>
    <row r="1931" spans="1:6" x14ac:dyDescent="0.2">
      <c r="A1931" s="32">
        <v>43525</v>
      </c>
      <c r="C1931">
        <v>21.99</v>
      </c>
      <c r="D1931" s="68">
        <v>12.01</v>
      </c>
      <c r="E1931" s="42">
        <v>17.3033</v>
      </c>
      <c r="F1931" s="64">
        <f t="shared" si="41"/>
        <v>-5.1286474054907938E-3</v>
      </c>
    </row>
    <row r="1932" spans="1:6" x14ac:dyDescent="0.2">
      <c r="A1932" s="32">
        <v>43530</v>
      </c>
      <c r="C1932">
        <v>22.41</v>
      </c>
      <c r="D1932" s="68">
        <v>12.01</v>
      </c>
      <c r="E1932" s="42">
        <v>17.328600000000002</v>
      </c>
      <c r="F1932" s="64">
        <f t="shared" si="41"/>
        <v>1.462148838661026E-3</v>
      </c>
    </row>
    <row r="1933" spans="1:6" x14ac:dyDescent="0.2">
      <c r="A1933" s="32">
        <v>43531</v>
      </c>
      <c r="C1933">
        <v>24.6</v>
      </c>
      <c r="D1933" s="68">
        <v>12.01</v>
      </c>
      <c r="E1933" s="42">
        <v>17.492100000000001</v>
      </c>
      <c r="F1933" s="64">
        <f t="shared" si="41"/>
        <v>9.4352688618815073E-3</v>
      </c>
    </row>
    <row r="1934" spans="1:6" x14ac:dyDescent="0.2">
      <c r="A1934" s="32">
        <v>43532</v>
      </c>
      <c r="C1934">
        <v>24.6</v>
      </c>
      <c r="D1934" s="68">
        <v>12.01</v>
      </c>
      <c r="E1934" s="42">
        <v>17.633700000000001</v>
      </c>
      <c r="F1934" s="64">
        <f t="shared" si="41"/>
        <v>8.0950829231480892E-3</v>
      </c>
    </row>
    <row r="1935" spans="1:6" x14ac:dyDescent="0.2">
      <c r="A1935" s="32">
        <v>43535</v>
      </c>
      <c r="C1935">
        <v>24.6</v>
      </c>
      <c r="D1935" s="68">
        <v>12.01</v>
      </c>
      <c r="E1935" s="42">
        <v>17.720400000000001</v>
      </c>
      <c r="F1935" s="64">
        <f t="shared" si="41"/>
        <v>4.9167219585226629E-3</v>
      </c>
    </row>
    <row r="1936" spans="1:6" x14ac:dyDescent="0.2">
      <c r="A1936" s="32">
        <v>43536</v>
      </c>
      <c r="C1936">
        <v>24.6</v>
      </c>
      <c r="D1936" s="68">
        <v>12.01</v>
      </c>
      <c r="E1936" s="42">
        <v>17.7163</v>
      </c>
      <c r="F1936" s="64">
        <f t="shared" si="41"/>
        <v>-2.3137175233067797E-4</v>
      </c>
    </row>
    <row r="1937" spans="1:7" x14ac:dyDescent="0.2">
      <c r="A1937" s="32">
        <v>43537</v>
      </c>
      <c r="C1937">
        <v>24.6</v>
      </c>
      <c r="D1937" s="68">
        <v>12.01</v>
      </c>
      <c r="E1937" s="42">
        <v>17.686800000000002</v>
      </c>
      <c r="F1937" s="64">
        <f t="shared" si="41"/>
        <v>-1.665133238881622E-3</v>
      </c>
    </row>
    <row r="1938" spans="1:7" x14ac:dyDescent="0.2">
      <c r="A1938" s="32">
        <v>43538</v>
      </c>
      <c r="C1938">
        <v>24.6</v>
      </c>
      <c r="D1938" s="68">
        <v>12.01</v>
      </c>
      <c r="E1938" s="42">
        <v>17.658100000000001</v>
      </c>
      <c r="F1938" s="64">
        <f t="shared" si="41"/>
        <v>-1.6226790600900598E-3</v>
      </c>
    </row>
    <row r="1939" spans="1:7" x14ac:dyDescent="0.2">
      <c r="A1939" s="32">
        <v>43539</v>
      </c>
      <c r="C1939">
        <v>24.6</v>
      </c>
      <c r="D1939" s="68">
        <v>12.01</v>
      </c>
      <c r="E1939" s="42">
        <v>17.6248</v>
      </c>
      <c r="F1939" s="64">
        <f t="shared" si="41"/>
        <v>-1.8858201052208701E-3</v>
      </c>
    </row>
    <row r="1940" spans="1:7" x14ac:dyDescent="0.2">
      <c r="A1940" s="32">
        <v>43542</v>
      </c>
      <c r="C1940">
        <v>24.6</v>
      </c>
      <c r="D1940" s="68">
        <v>12.01</v>
      </c>
      <c r="E1940" s="42">
        <v>17.661200000000001</v>
      </c>
      <c r="F1940" s="64">
        <f t="shared" si="41"/>
        <v>2.065271662657242E-3</v>
      </c>
    </row>
    <row r="1941" spans="1:7" x14ac:dyDescent="0.2">
      <c r="A1941" s="32">
        <v>43543</v>
      </c>
      <c r="C1941">
        <v>24.6</v>
      </c>
      <c r="D1941" s="68">
        <v>12.01</v>
      </c>
      <c r="E1941" s="42">
        <v>17.651599999999998</v>
      </c>
      <c r="F1941" s="64">
        <f t="shared" si="41"/>
        <v>-5.4356442370862013E-4</v>
      </c>
    </row>
    <row r="1942" spans="1:7" x14ac:dyDescent="0.2">
      <c r="A1942" s="32">
        <v>43544</v>
      </c>
      <c r="C1942">
        <v>24.6</v>
      </c>
      <c r="D1942" s="68">
        <v>12.01</v>
      </c>
      <c r="E1942" s="42">
        <v>17.6187</v>
      </c>
      <c r="F1942" s="64">
        <f t="shared" si="41"/>
        <v>-1.8638537016473222E-3</v>
      </c>
    </row>
    <row r="1943" spans="1:7" x14ac:dyDescent="0.2">
      <c r="A1943" s="32">
        <v>43546</v>
      </c>
      <c r="C1943">
        <v>24.6</v>
      </c>
      <c r="D1943" s="68">
        <v>12.01</v>
      </c>
      <c r="E1943" s="42">
        <v>17.472000000000001</v>
      </c>
      <c r="F1943" s="64">
        <f t="shared" si="41"/>
        <v>-8.3263804934529118E-3</v>
      </c>
    </row>
    <row r="1944" spans="1:7" x14ac:dyDescent="0.2">
      <c r="A1944" s="32">
        <v>43549</v>
      </c>
      <c r="C1944">
        <v>24.6</v>
      </c>
      <c r="D1944" s="68">
        <v>12.01</v>
      </c>
      <c r="E1944" s="42">
        <v>17.4055</v>
      </c>
      <c r="F1944" s="64">
        <f t="shared" si="41"/>
        <v>-3.8060897435898688E-3</v>
      </c>
    </row>
    <row r="1945" spans="1:7" x14ac:dyDescent="0.2">
      <c r="A1945" s="32">
        <v>43550</v>
      </c>
      <c r="C1945">
        <v>24.6</v>
      </c>
      <c r="D1945" s="68">
        <v>12.01</v>
      </c>
      <c r="E1945" s="42">
        <v>17.453499999999998</v>
      </c>
      <c r="F1945" s="64">
        <f t="shared" si="41"/>
        <v>2.7577489873888972E-3</v>
      </c>
    </row>
    <row r="1946" spans="1:7" x14ac:dyDescent="0.2">
      <c r="A1946" s="32">
        <v>43551</v>
      </c>
      <c r="C1946">
        <v>25.93</v>
      </c>
      <c r="D1946" s="68">
        <v>12.01</v>
      </c>
      <c r="E1946" s="42">
        <v>17.353400000000001</v>
      </c>
      <c r="F1946" s="64">
        <f t="shared" si="41"/>
        <v>-5.7352393502734245E-3</v>
      </c>
    </row>
    <row r="1947" spans="1:7" x14ac:dyDescent="0.2">
      <c r="A1947" s="32">
        <v>43552</v>
      </c>
      <c r="C1947">
        <v>25.93</v>
      </c>
      <c r="D1947" s="68">
        <v>12.01</v>
      </c>
      <c r="E1947" s="42">
        <v>17.212199999999999</v>
      </c>
      <c r="F1947" s="64">
        <f t="shared" si="41"/>
        <v>-8.1367340117787235E-3</v>
      </c>
      <c r="G1947" s="42"/>
    </row>
    <row r="1948" spans="1:7" x14ac:dyDescent="0.2">
      <c r="A1948" s="32">
        <v>43553</v>
      </c>
      <c r="C1948">
        <v>25.93</v>
      </c>
      <c r="D1948" s="68">
        <v>12.01</v>
      </c>
      <c r="E1948" s="42">
        <v>17.202300000000001</v>
      </c>
      <c r="F1948" s="64">
        <f t="shared" si="41"/>
        <v>-5.7517342350188461E-4</v>
      </c>
      <c r="G1948" s="42"/>
    </row>
    <row r="1949" spans="1:7" x14ac:dyDescent="0.2">
      <c r="A1949" s="32">
        <v>43556</v>
      </c>
      <c r="C1949">
        <v>25.96</v>
      </c>
      <c r="D1949" s="68">
        <v>11.94</v>
      </c>
      <c r="E1949" s="42">
        <v>17.196100000000001</v>
      </c>
      <c r="F1949" s="64">
        <f t="shared" si="41"/>
        <v>-3.6041692099308964E-4</v>
      </c>
    </row>
    <row r="1950" spans="1:7" x14ac:dyDescent="0.2">
      <c r="A1950" s="32">
        <v>43557</v>
      </c>
      <c r="C1950">
        <v>21.72</v>
      </c>
      <c r="D1950" s="68">
        <v>11.94</v>
      </c>
      <c r="E1950" s="42">
        <v>17.2455</v>
      </c>
      <c r="F1950" s="64">
        <f t="shared" si="41"/>
        <v>2.8727444013467718E-3</v>
      </c>
    </row>
    <row r="1951" spans="1:7" x14ac:dyDescent="0.2">
      <c r="A1951" s="32">
        <v>43558</v>
      </c>
      <c r="C1951">
        <v>21.72</v>
      </c>
      <c r="D1951" s="68">
        <v>11.94</v>
      </c>
      <c r="E1951" s="42">
        <v>17.340699999999998</v>
      </c>
      <c r="F1951" s="64">
        <f t="shared" si="41"/>
        <v>5.5202806529237591E-3</v>
      </c>
    </row>
    <row r="1952" spans="1:7" x14ac:dyDescent="0.2">
      <c r="A1952" s="32">
        <v>43559</v>
      </c>
      <c r="C1952">
        <v>21.72</v>
      </c>
      <c r="D1952" s="68">
        <v>11.94</v>
      </c>
      <c r="E1952" s="42">
        <v>17.284400000000002</v>
      </c>
      <c r="F1952" s="64">
        <f t="shared" si="41"/>
        <v>-3.2466970768191272E-3</v>
      </c>
    </row>
    <row r="1953" spans="1:6" x14ac:dyDescent="0.2">
      <c r="A1953" s="32">
        <v>43560</v>
      </c>
      <c r="C1953">
        <v>21.72</v>
      </c>
      <c r="D1953" s="68">
        <v>12.59</v>
      </c>
      <c r="E1953" s="42">
        <v>17.3353</v>
      </c>
      <c r="F1953" s="64">
        <f t="shared" si="41"/>
        <v>2.9448520052763882E-3</v>
      </c>
    </row>
    <row r="1954" spans="1:6" x14ac:dyDescent="0.2">
      <c r="A1954" s="32">
        <v>43563</v>
      </c>
      <c r="C1954">
        <v>21.72</v>
      </c>
      <c r="D1954" s="68">
        <v>15.23</v>
      </c>
      <c r="E1954" s="42">
        <v>17.571999999999999</v>
      </c>
      <c r="F1954" s="64">
        <f t="shared" si="41"/>
        <v>1.365422000196137E-2</v>
      </c>
    </row>
    <row r="1955" spans="1:6" x14ac:dyDescent="0.2">
      <c r="A1955" s="32">
        <v>43564</v>
      </c>
      <c r="C1955">
        <v>21.72</v>
      </c>
      <c r="D1955" s="68">
        <v>15.23</v>
      </c>
      <c r="E1955" s="42">
        <v>17.782</v>
      </c>
      <c r="F1955" s="64">
        <f t="shared" si="41"/>
        <v>1.1950830867288875E-2</v>
      </c>
    </row>
    <row r="1956" spans="1:6" x14ac:dyDescent="0.2">
      <c r="A1956" s="32">
        <v>43565</v>
      </c>
      <c r="C1956">
        <v>21.72</v>
      </c>
      <c r="D1956" s="68">
        <v>15.23</v>
      </c>
      <c r="E1956" s="42">
        <v>17.805499999999999</v>
      </c>
      <c r="F1956" s="64">
        <f t="shared" si="41"/>
        <v>1.321561129231652E-3</v>
      </c>
    </row>
    <row r="1957" spans="1:6" x14ac:dyDescent="0.2">
      <c r="A1957" s="32">
        <v>43566</v>
      </c>
      <c r="C1957">
        <v>21.72</v>
      </c>
      <c r="D1957" s="68">
        <v>15.23</v>
      </c>
      <c r="E1957" s="42">
        <v>17.906199999999998</v>
      </c>
      <c r="F1957" s="64">
        <f t="shared" si="41"/>
        <v>5.6555558675690509E-3</v>
      </c>
    </row>
    <row r="1958" spans="1:6" x14ac:dyDescent="0.2">
      <c r="A1958" s="32">
        <v>43567</v>
      </c>
      <c r="C1958">
        <v>21.72</v>
      </c>
      <c r="D1958" s="68">
        <v>15.23</v>
      </c>
      <c r="E1958" s="42">
        <v>18.041699999999999</v>
      </c>
      <c r="F1958" s="64">
        <f t="shared" si="41"/>
        <v>7.5672113569602573E-3</v>
      </c>
    </row>
    <row r="1959" spans="1:6" x14ac:dyDescent="0.2">
      <c r="A1959" s="32">
        <v>43570</v>
      </c>
      <c r="C1959">
        <v>21.72</v>
      </c>
      <c r="D1959" s="68">
        <v>15.23</v>
      </c>
      <c r="E1959" s="42">
        <v>17.855499999999999</v>
      </c>
      <c r="F1959" s="64">
        <f t="shared" si="41"/>
        <v>-1.0320535204553893E-2</v>
      </c>
    </row>
    <row r="1960" spans="1:6" x14ac:dyDescent="0.2">
      <c r="A1960" s="32">
        <v>43571</v>
      </c>
      <c r="C1960">
        <v>19.93</v>
      </c>
      <c r="D1960" s="68">
        <v>15.23</v>
      </c>
      <c r="E1960" s="42">
        <v>17.920200000000001</v>
      </c>
      <c r="F1960" s="64">
        <f t="shared" si="41"/>
        <v>3.6235333650695978E-3</v>
      </c>
    </row>
    <row r="1961" spans="1:6" x14ac:dyDescent="0.2">
      <c r="A1961" s="32">
        <v>43572</v>
      </c>
      <c r="C1961">
        <v>19.93</v>
      </c>
      <c r="D1961" s="68">
        <v>15.23</v>
      </c>
      <c r="E1961" s="42">
        <v>17.7849</v>
      </c>
      <c r="F1961" s="64">
        <f t="shared" si="41"/>
        <v>-7.550138949342089E-3</v>
      </c>
    </row>
    <row r="1962" spans="1:6" x14ac:dyDescent="0.2">
      <c r="A1962" s="32">
        <v>43573</v>
      </c>
      <c r="C1962">
        <v>19.93</v>
      </c>
      <c r="D1962" s="68">
        <v>15.23</v>
      </c>
      <c r="E1962" s="42">
        <v>17.957699999999999</v>
      </c>
      <c r="F1962" s="64">
        <f t="shared" si="41"/>
        <v>9.7161074844389628E-3</v>
      </c>
    </row>
    <row r="1963" spans="1:6" x14ac:dyDescent="0.2">
      <c r="A1963" s="32">
        <v>43577</v>
      </c>
      <c r="C1963">
        <v>19.87</v>
      </c>
      <c r="D1963" s="68">
        <v>15.23</v>
      </c>
      <c r="E1963" s="42">
        <v>18.009399999999999</v>
      </c>
      <c r="F1963" s="64">
        <f t="shared" si="41"/>
        <v>2.8789878436548122E-3</v>
      </c>
    </row>
    <row r="1964" spans="1:6" x14ac:dyDescent="0.2">
      <c r="A1964" s="32">
        <v>43578</v>
      </c>
      <c r="C1964">
        <v>20.78</v>
      </c>
      <c r="D1964" s="68">
        <v>15.23</v>
      </c>
      <c r="E1964" s="42">
        <v>18.092500000000001</v>
      </c>
      <c r="F1964" s="64">
        <f t="shared" si="41"/>
        <v>4.6142569991227678E-3</v>
      </c>
    </row>
    <row r="1965" spans="1:6" x14ac:dyDescent="0.2">
      <c r="A1965" s="32">
        <v>43579</v>
      </c>
      <c r="C1965">
        <v>25.96</v>
      </c>
      <c r="D1965" s="68">
        <v>12.12</v>
      </c>
      <c r="E1965" s="42">
        <v>18.229399999999998</v>
      </c>
      <c r="F1965" s="64">
        <f t="shared" si="41"/>
        <v>7.5666712726265573E-3</v>
      </c>
    </row>
    <row r="1966" spans="1:6" x14ac:dyDescent="0.2">
      <c r="A1966" s="32">
        <v>43580</v>
      </c>
      <c r="C1966">
        <v>20.59</v>
      </c>
      <c r="D1966" s="68">
        <v>12.12</v>
      </c>
      <c r="E1966" s="42">
        <v>17.988099999999999</v>
      </c>
      <c r="F1966" s="64">
        <f t="shared" si="41"/>
        <v>-1.3236859139631574E-2</v>
      </c>
    </row>
    <row r="1967" spans="1:6" x14ac:dyDescent="0.2">
      <c r="A1967" s="32">
        <v>43581</v>
      </c>
      <c r="C1967">
        <v>20.18</v>
      </c>
      <c r="D1967" s="68">
        <v>12.12</v>
      </c>
      <c r="E1967" s="42">
        <v>17.682200000000002</v>
      </c>
      <c r="F1967" s="64">
        <f t="shared" si="41"/>
        <v>-1.7005687093133659E-2</v>
      </c>
    </row>
    <row r="1968" spans="1:6" x14ac:dyDescent="0.2">
      <c r="A1968" s="32">
        <v>43584</v>
      </c>
      <c r="C1968">
        <v>19.87</v>
      </c>
      <c r="D1968" s="68">
        <v>12.12</v>
      </c>
      <c r="E1968" s="42">
        <v>17.551100000000002</v>
      </c>
      <c r="F1968" s="64">
        <f t="shared" si="41"/>
        <v>-7.4142357851398888E-3</v>
      </c>
    </row>
    <row r="1969" spans="1:6" x14ac:dyDescent="0.2">
      <c r="A1969" s="32">
        <v>43585</v>
      </c>
      <c r="C1969">
        <v>19.87</v>
      </c>
      <c r="D1969" s="68">
        <v>12.12</v>
      </c>
      <c r="E1969" s="42">
        <v>17.532599999999999</v>
      </c>
      <c r="F1969" s="64">
        <f t="shared" ref="F1969:F2032" si="42">E1969/E1968 - 1</f>
        <v>-1.0540649873799213E-3</v>
      </c>
    </row>
    <row r="1970" spans="1:6" x14ac:dyDescent="0.2">
      <c r="A1970" s="32">
        <v>43587</v>
      </c>
      <c r="C1970">
        <v>20.03</v>
      </c>
      <c r="D1970" s="68">
        <v>12.22</v>
      </c>
      <c r="E1970" s="42">
        <v>17.583200000000001</v>
      </c>
      <c r="F1970" s="64">
        <f t="shared" si="42"/>
        <v>2.8860522683460399E-3</v>
      </c>
    </row>
    <row r="1971" spans="1:6" x14ac:dyDescent="0.2">
      <c r="A1971" s="32">
        <v>43588</v>
      </c>
      <c r="C1971">
        <v>20.03</v>
      </c>
      <c r="D1971" s="68">
        <v>12.22</v>
      </c>
      <c r="E1971" s="42">
        <v>17.6004</v>
      </c>
      <c r="F1971" s="64">
        <f t="shared" si="42"/>
        <v>9.7820646981205961E-4</v>
      </c>
    </row>
    <row r="1972" spans="1:6" x14ac:dyDescent="0.2">
      <c r="A1972" s="32">
        <v>43591</v>
      </c>
      <c r="C1972">
        <v>20.03</v>
      </c>
      <c r="D1972" s="68">
        <v>12.22</v>
      </c>
      <c r="E1972" s="42">
        <v>17.685700000000001</v>
      </c>
      <c r="F1972" s="64">
        <f t="shared" si="42"/>
        <v>4.846480761800942E-3</v>
      </c>
    </row>
    <row r="1973" spans="1:6" x14ac:dyDescent="0.2">
      <c r="A1973" s="32">
        <v>43592</v>
      </c>
      <c r="C1973">
        <v>22.24</v>
      </c>
      <c r="D1973" s="68">
        <v>12.22</v>
      </c>
      <c r="E1973" s="42">
        <v>17.732700000000001</v>
      </c>
      <c r="F1973" s="64">
        <f t="shared" si="42"/>
        <v>2.6575142629357007E-3</v>
      </c>
    </row>
    <row r="1974" spans="1:6" x14ac:dyDescent="0.2">
      <c r="A1974" s="32">
        <v>43593</v>
      </c>
      <c r="C1974">
        <v>22.24</v>
      </c>
      <c r="D1974" s="68">
        <v>12.22</v>
      </c>
      <c r="E1974" s="42">
        <v>17.673999999999999</v>
      </c>
      <c r="F1974" s="64">
        <f t="shared" si="42"/>
        <v>-3.3102685998185333E-3</v>
      </c>
    </row>
    <row r="1975" spans="1:6" x14ac:dyDescent="0.2">
      <c r="A1975" s="32">
        <v>43594</v>
      </c>
      <c r="C1975">
        <v>24.92</v>
      </c>
      <c r="D1975" s="68">
        <v>12.22</v>
      </c>
      <c r="E1975" s="42">
        <v>17.566800000000001</v>
      </c>
      <c r="F1975" s="64">
        <f t="shared" si="42"/>
        <v>-6.0654068122665272E-3</v>
      </c>
    </row>
    <row r="1976" spans="1:6" x14ac:dyDescent="0.2">
      <c r="A1976" s="32">
        <v>43595</v>
      </c>
      <c r="C1976">
        <v>24.92</v>
      </c>
      <c r="D1976" s="68">
        <v>12.22</v>
      </c>
      <c r="E1976" s="42">
        <v>17.5242</v>
      </c>
      <c r="F1976" s="64">
        <f t="shared" si="42"/>
        <v>-2.4250290320376733E-3</v>
      </c>
    </row>
    <row r="1977" spans="1:6" x14ac:dyDescent="0.2">
      <c r="A1977" s="32">
        <v>43598</v>
      </c>
      <c r="C1977">
        <v>24.92</v>
      </c>
      <c r="D1977" s="68">
        <v>12.22</v>
      </c>
      <c r="E1977" s="42">
        <v>17.501200000000001</v>
      </c>
      <c r="F1977" s="64">
        <f t="shared" si="42"/>
        <v>-1.3124707547277348E-3</v>
      </c>
    </row>
    <row r="1978" spans="1:6" x14ac:dyDescent="0.2">
      <c r="A1978" s="32">
        <v>43599</v>
      </c>
      <c r="C1978">
        <v>24.92</v>
      </c>
      <c r="D1978" s="68">
        <v>12.22</v>
      </c>
      <c r="E1978" s="42">
        <v>17.659199999999998</v>
      </c>
      <c r="F1978" s="64">
        <f t="shared" si="42"/>
        <v>9.027952368980241E-3</v>
      </c>
    </row>
    <row r="1979" spans="1:6" x14ac:dyDescent="0.2">
      <c r="A1979" s="32">
        <v>43600</v>
      </c>
      <c r="C1979">
        <v>24.92</v>
      </c>
      <c r="D1979" s="68">
        <v>12.22</v>
      </c>
      <c r="E1979" s="42">
        <v>17.598299999999998</v>
      </c>
      <c r="F1979" s="64">
        <f t="shared" si="42"/>
        <v>-3.4486273443871118E-3</v>
      </c>
    </row>
    <row r="1980" spans="1:6" x14ac:dyDescent="0.2">
      <c r="A1980" s="32">
        <v>43601</v>
      </c>
      <c r="C1980">
        <v>24.92</v>
      </c>
      <c r="D1980" s="68">
        <v>12.22</v>
      </c>
      <c r="E1980" s="42">
        <v>17.589300000000001</v>
      </c>
      <c r="F1980" s="64">
        <f t="shared" si="42"/>
        <v>-5.1141303421331497E-4</v>
      </c>
    </row>
    <row r="1981" spans="1:6" x14ac:dyDescent="0.2">
      <c r="A1981" s="32">
        <v>43602</v>
      </c>
      <c r="C1981">
        <v>24.92</v>
      </c>
      <c r="D1981" s="68">
        <v>12.22</v>
      </c>
      <c r="E1981" s="42">
        <v>17.645299999999999</v>
      </c>
      <c r="F1981" s="64">
        <f t="shared" si="42"/>
        <v>3.1837537593877308E-3</v>
      </c>
    </row>
    <row r="1982" spans="1:6" x14ac:dyDescent="0.2">
      <c r="A1982" s="32">
        <v>43605</v>
      </c>
      <c r="C1982">
        <v>24.92</v>
      </c>
      <c r="D1982" s="68">
        <v>12.22</v>
      </c>
      <c r="E1982" s="42">
        <v>17.6022</v>
      </c>
      <c r="F1982" s="64">
        <f t="shared" si="42"/>
        <v>-2.4425767768186946E-3</v>
      </c>
    </row>
    <row r="1983" spans="1:6" x14ac:dyDescent="0.2">
      <c r="A1983" s="32">
        <v>43606</v>
      </c>
      <c r="C1983">
        <v>24.92</v>
      </c>
      <c r="D1983" s="68">
        <v>12.22</v>
      </c>
      <c r="E1983" s="42">
        <v>17.737500000000001</v>
      </c>
      <c r="F1983" s="64">
        <f t="shared" si="42"/>
        <v>7.6865391826022034E-3</v>
      </c>
    </row>
    <row r="1984" spans="1:6" x14ac:dyDescent="0.2">
      <c r="A1984" s="32">
        <v>43607</v>
      </c>
      <c r="C1984">
        <v>24.92</v>
      </c>
      <c r="D1984" s="68">
        <v>12.22</v>
      </c>
      <c r="E1984" s="42">
        <v>17.758700000000001</v>
      </c>
      <c r="F1984" s="64">
        <f t="shared" si="42"/>
        <v>1.1952078928822996E-3</v>
      </c>
    </row>
    <row r="1985" spans="1:6" x14ac:dyDescent="0.2">
      <c r="A1985" s="32">
        <v>43608</v>
      </c>
      <c r="C1985">
        <v>24.92</v>
      </c>
      <c r="D1985" s="68">
        <v>12.22</v>
      </c>
      <c r="E1985" s="42">
        <v>17.831600000000002</v>
      </c>
      <c r="F1985" s="64">
        <f t="shared" si="42"/>
        <v>4.1050302105447578E-3</v>
      </c>
    </row>
    <row r="1986" spans="1:6" x14ac:dyDescent="0.2">
      <c r="A1986" s="32">
        <v>43609</v>
      </c>
      <c r="C1986">
        <v>24.92</v>
      </c>
      <c r="D1986" s="68">
        <v>12.22</v>
      </c>
      <c r="E1986" s="42">
        <v>17.744900000000001</v>
      </c>
      <c r="F1986" s="64">
        <f t="shared" si="42"/>
        <v>-4.8621548262635095E-3</v>
      </c>
    </row>
    <row r="1987" spans="1:6" x14ac:dyDescent="0.2">
      <c r="A1987" s="32">
        <v>43612</v>
      </c>
      <c r="C1987">
        <v>24.92</v>
      </c>
      <c r="D1987" s="68">
        <v>12.22</v>
      </c>
      <c r="E1987" s="42">
        <v>17.560099999999998</v>
      </c>
      <c r="F1987" s="64">
        <f t="shared" si="42"/>
        <v>-1.0414259871850629E-2</v>
      </c>
    </row>
    <row r="1988" spans="1:6" x14ac:dyDescent="0.2">
      <c r="A1988" s="32">
        <v>43613</v>
      </c>
      <c r="C1988">
        <v>24.92</v>
      </c>
      <c r="D1988" s="68">
        <v>12.22</v>
      </c>
      <c r="E1988" s="42">
        <v>17.6371</v>
      </c>
      <c r="F1988" s="64">
        <f t="shared" si="42"/>
        <v>4.3849408602458784E-3</v>
      </c>
    </row>
    <row r="1989" spans="1:6" x14ac:dyDescent="0.2">
      <c r="A1989" s="32">
        <v>43614</v>
      </c>
      <c r="C1989">
        <v>24.92</v>
      </c>
      <c r="D1989" s="68">
        <v>12.22</v>
      </c>
      <c r="E1989" s="42">
        <v>17.6831</v>
      </c>
      <c r="F1989" s="64">
        <f t="shared" si="42"/>
        <v>2.608138526174919E-3</v>
      </c>
    </row>
    <row r="1990" spans="1:6" x14ac:dyDescent="0.2">
      <c r="A1990" s="32">
        <v>43615</v>
      </c>
      <c r="C1990">
        <v>24.92</v>
      </c>
      <c r="D1990" s="68">
        <v>12.22</v>
      </c>
      <c r="E1990" s="42">
        <v>17.646000000000001</v>
      </c>
      <c r="F1990" s="64">
        <f t="shared" si="42"/>
        <v>-2.0980484191119864E-3</v>
      </c>
    </row>
    <row r="1991" spans="1:6" x14ac:dyDescent="0.2">
      <c r="A1991" s="32">
        <v>43616</v>
      </c>
      <c r="C1991">
        <v>24.92</v>
      </c>
      <c r="D1991" s="68">
        <v>12.22</v>
      </c>
      <c r="E1991" s="42">
        <v>17.6266</v>
      </c>
      <c r="F1991" s="64">
        <f t="shared" si="42"/>
        <v>-1.0993992972911926E-3</v>
      </c>
    </row>
    <row r="1992" spans="1:6" x14ac:dyDescent="0.2">
      <c r="A1992" s="32">
        <v>43619</v>
      </c>
      <c r="C1992">
        <v>23.06</v>
      </c>
      <c r="D1992" s="68">
        <v>12.42</v>
      </c>
      <c r="E1992" s="42">
        <v>17.554500000000001</v>
      </c>
      <c r="F1992" s="64">
        <f t="shared" si="42"/>
        <v>-4.0904088139516181E-3</v>
      </c>
    </row>
    <row r="1993" spans="1:6" x14ac:dyDescent="0.2">
      <c r="A1993" s="32">
        <v>43620</v>
      </c>
      <c r="C1993">
        <v>25.92</v>
      </c>
      <c r="D1993" s="68">
        <v>12.42</v>
      </c>
      <c r="E1993" s="42">
        <v>17.724299999999999</v>
      </c>
      <c r="F1993" s="64">
        <f t="shared" si="42"/>
        <v>9.6727334871400394E-3</v>
      </c>
    </row>
    <row r="1994" spans="1:6" x14ac:dyDescent="0.2">
      <c r="A1994" s="32">
        <v>43621</v>
      </c>
      <c r="C1994">
        <v>25.92</v>
      </c>
      <c r="D1994" s="68">
        <v>12.42</v>
      </c>
      <c r="E1994" s="42">
        <v>17.631799999999998</v>
      </c>
      <c r="F1994" s="64">
        <f t="shared" si="42"/>
        <v>-5.2188238745677351E-3</v>
      </c>
    </row>
    <row r="1995" spans="1:6" x14ac:dyDescent="0.2">
      <c r="A1995" s="32">
        <v>43622</v>
      </c>
      <c r="C1995">
        <v>25.92</v>
      </c>
      <c r="D1995" s="68">
        <v>12.42</v>
      </c>
      <c r="E1995" s="42">
        <v>17.547599999999999</v>
      </c>
      <c r="F1995" s="64">
        <f t="shared" si="42"/>
        <v>-4.775462516589335E-3</v>
      </c>
    </row>
    <row r="1996" spans="1:6" x14ac:dyDescent="0.2">
      <c r="A1996" s="32">
        <v>43623</v>
      </c>
      <c r="C1996">
        <v>25.92</v>
      </c>
      <c r="D1996" s="68">
        <v>12.42</v>
      </c>
      <c r="E1996" s="42">
        <v>17.524999999999999</v>
      </c>
      <c r="F1996" s="64">
        <f t="shared" si="42"/>
        <v>-1.2879254143016716E-3</v>
      </c>
    </row>
    <row r="1997" spans="1:6" x14ac:dyDescent="0.2">
      <c r="A1997" s="32">
        <v>43626</v>
      </c>
      <c r="C1997">
        <v>24.15</v>
      </c>
      <c r="D1997" s="68">
        <v>15.2</v>
      </c>
      <c r="E1997" s="42">
        <v>17.531500000000001</v>
      </c>
      <c r="F1997" s="64">
        <f t="shared" si="42"/>
        <v>3.7089871611994951E-4</v>
      </c>
    </row>
    <row r="1998" spans="1:6" x14ac:dyDescent="0.2">
      <c r="A1998" s="32">
        <v>43627</v>
      </c>
      <c r="C1998">
        <v>24.15</v>
      </c>
      <c r="D1998" s="68">
        <v>12.16</v>
      </c>
      <c r="E1998" s="42">
        <v>17.470800000000001</v>
      </c>
      <c r="F1998" s="64">
        <f t="shared" si="42"/>
        <v>-3.4623392179791157E-3</v>
      </c>
    </row>
    <row r="1999" spans="1:6" x14ac:dyDescent="0.2">
      <c r="A1999" s="32">
        <v>43628</v>
      </c>
      <c r="C1999">
        <v>24.15</v>
      </c>
      <c r="D1999" s="68">
        <v>12.07</v>
      </c>
      <c r="E1999" s="42">
        <v>17.5349</v>
      </c>
      <c r="F1999" s="64">
        <f t="shared" si="42"/>
        <v>3.6689790965496183E-3</v>
      </c>
    </row>
    <row r="2000" spans="1:6" x14ac:dyDescent="0.2">
      <c r="A2000" s="32">
        <v>43629</v>
      </c>
      <c r="C2000">
        <v>24.15</v>
      </c>
      <c r="D2000" s="68">
        <v>12.07</v>
      </c>
      <c r="E2000" s="42">
        <v>17.5886</v>
      </c>
      <c r="F2000" s="64">
        <f t="shared" si="42"/>
        <v>3.0624640003649173E-3</v>
      </c>
    </row>
    <row r="2001" spans="1:6" x14ac:dyDescent="0.2">
      <c r="A2001" s="32">
        <v>43630</v>
      </c>
      <c r="C2001">
        <v>24.15</v>
      </c>
      <c r="D2001" s="68">
        <v>12.35</v>
      </c>
      <c r="E2001" s="42">
        <v>17.544499999999999</v>
      </c>
      <c r="F2001" s="64">
        <f t="shared" si="42"/>
        <v>-2.5073058685739502E-3</v>
      </c>
    </row>
    <row r="2002" spans="1:6" x14ac:dyDescent="0.2">
      <c r="A2002" s="32">
        <v>43633</v>
      </c>
      <c r="C2002">
        <v>22.91</v>
      </c>
      <c r="D2002" s="68">
        <v>11.98</v>
      </c>
      <c r="E2002" s="42">
        <v>17.639600000000002</v>
      </c>
      <c r="F2002" s="64">
        <f t="shared" si="42"/>
        <v>5.4205021516715579E-3</v>
      </c>
    </row>
    <row r="2003" spans="1:6" x14ac:dyDescent="0.2">
      <c r="A2003" s="32">
        <v>43634</v>
      </c>
      <c r="C2003">
        <v>22.91</v>
      </c>
      <c r="D2003" s="68">
        <v>11.98</v>
      </c>
      <c r="E2003" s="42">
        <v>17.599299999999999</v>
      </c>
      <c r="F2003" s="64">
        <f t="shared" si="42"/>
        <v>-2.2846323045875305E-3</v>
      </c>
    </row>
    <row r="2004" spans="1:6" x14ac:dyDescent="0.2">
      <c r="A2004" s="32">
        <v>43635</v>
      </c>
      <c r="C2004">
        <v>22.91</v>
      </c>
      <c r="D2004" s="68">
        <v>11.98</v>
      </c>
      <c r="E2004" s="42">
        <v>17.588799999999999</v>
      </c>
      <c r="F2004" s="64">
        <f t="shared" si="42"/>
        <v>-5.9661463808224902E-4</v>
      </c>
    </row>
    <row r="2005" spans="1:6" x14ac:dyDescent="0.2">
      <c r="A2005" s="32">
        <v>43637</v>
      </c>
      <c r="C2005">
        <v>24.48</v>
      </c>
      <c r="D2005" s="68">
        <v>12.35</v>
      </c>
      <c r="E2005" s="42">
        <v>17.632100000000001</v>
      </c>
      <c r="F2005" s="64">
        <f t="shared" si="42"/>
        <v>2.4617938688258345E-3</v>
      </c>
    </row>
    <row r="2006" spans="1:6" x14ac:dyDescent="0.2">
      <c r="A2006" s="32">
        <v>43640</v>
      </c>
      <c r="C2006">
        <v>22.91</v>
      </c>
      <c r="D2006" s="68">
        <v>12.07</v>
      </c>
      <c r="E2006" s="42">
        <v>17.729700000000001</v>
      </c>
      <c r="F2006" s="64">
        <f t="shared" si="42"/>
        <v>5.5353588058144609E-3</v>
      </c>
    </row>
    <row r="2007" spans="1:6" x14ac:dyDescent="0.2">
      <c r="A2007" s="32">
        <v>43641</v>
      </c>
      <c r="C2007">
        <v>22.91</v>
      </c>
      <c r="D2007" s="68">
        <v>12.07</v>
      </c>
      <c r="E2007" s="42">
        <v>17.863199999999999</v>
      </c>
      <c r="F2007" s="64">
        <f t="shared" si="42"/>
        <v>7.5297382358414655E-3</v>
      </c>
    </row>
    <row r="2008" spans="1:6" x14ac:dyDescent="0.2">
      <c r="A2008" s="32">
        <v>43642</v>
      </c>
      <c r="C2008">
        <v>22.91</v>
      </c>
      <c r="D2008" s="68">
        <v>12.07</v>
      </c>
      <c r="E2008" s="42">
        <v>17.7258</v>
      </c>
      <c r="F2008" s="64">
        <f t="shared" si="42"/>
        <v>-7.6917909445115562E-3</v>
      </c>
    </row>
    <row r="2009" spans="1:6" x14ac:dyDescent="0.2">
      <c r="A2009" s="32">
        <v>43643</v>
      </c>
      <c r="C2009">
        <v>22.91</v>
      </c>
      <c r="D2009" s="68">
        <v>12.07</v>
      </c>
      <c r="E2009" s="42">
        <v>17.719899999999999</v>
      </c>
      <c r="F2009" s="64">
        <f t="shared" si="42"/>
        <v>-3.3284816482193058E-4</v>
      </c>
    </row>
    <row r="2010" spans="1:6" x14ac:dyDescent="0.2">
      <c r="A2010" s="32">
        <v>43644</v>
      </c>
      <c r="C2010">
        <v>22.91</v>
      </c>
      <c r="D2010" s="68">
        <v>12.07</v>
      </c>
      <c r="E2010" s="42">
        <v>17.664899999999999</v>
      </c>
      <c r="F2010" s="64">
        <f t="shared" si="42"/>
        <v>-3.103854987895005E-3</v>
      </c>
    </row>
    <row r="2011" spans="1:6" x14ac:dyDescent="0.2">
      <c r="A2011" s="32">
        <v>43647</v>
      </c>
      <c r="C2011">
        <v>23.51</v>
      </c>
      <c r="D2011" s="68">
        <v>11.88</v>
      </c>
      <c r="E2011" s="42">
        <v>17.636600000000001</v>
      </c>
      <c r="F2011" s="64">
        <f t="shared" si="42"/>
        <v>-1.6020469971523843E-3</v>
      </c>
    </row>
    <row r="2012" spans="1:6" x14ac:dyDescent="0.2">
      <c r="A2012" s="32">
        <v>43648</v>
      </c>
      <c r="C2012">
        <v>23.51</v>
      </c>
      <c r="D2012" s="68">
        <v>11.88</v>
      </c>
      <c r="E2012" s="42">
        <v>17.666</v>
      </c>
      <c r="F2012" s="64">
        <f t="shared" si="42"/>
        <v>1.6669879682025268E-3</v>
      </c>
    </row>
    <row r="2013" spans="1:6" x14ac:dyDescent="0.2">
      <c r="A2013" s="32">
        <v>43649</v>
      </c>
      <c r="C2013">
        <v>23.51</v>
      </c>
      <c r="D2013" s="68">
        <v>14.63</v>
      </c>
      <c r="E2013" s="42">
        <v>17.776399999999999</v>
      </c>
      <c r="F2013" s="64">
        <f t="shared" si="42"/>
        <v>6.2492924261292604E-3</v>
      </c>
    </row>
    <row r="2014" spans="1:6" x14ac:dyDescent="0.2">
      <c r="A2014" s="32">
        <v>43650</v>
      </c>
      <c r="C2014">
        <v>23.51</v>
      </c>
      <c r="D2014" s="68">
        <v>14.22</v>
      </c>
      <c r="E2014" s="42">
        <v>17.734500000000001</v>
      </c>
      <c r="F2014" s="64">
        <f t="shared" si="42"/>
        <v>-2.3570576719694758E-3</v>
      </c>
    </row>
    <row r="2015" spans="1:6" x14ac:dyDescent="0.2">
      <c r="A2015" s="32">
        <v>43651</v>
      </c>
      <c r="C2015">
        <v>23.51</v>
      </c>
      <c r="D2015" s="68">
        <v>14.22</v>
      </c>
      <c r="E2015" s="42">
        <v>17.722000000000001</v>
      </c>
      <c r="F2015" s="64">
        <f t="shared" si="42"/>
        <v>-7.0484084693667182E-4</v>
      </c>
    </row>
    <row r="2016" spans="1:6" x14ac:dyDescent="0.2">
      <c r="A2016" s="32">
        <v>43654</v>
      </c>
      <c r="C2016">
        <v>22.58</v>
      </c>
      <c r="D2016" s="68">
        <v>14.22</v>
      </c>
      <c r="E2016" s="42">
        <v>17.632100000000001</v>
      </c>
      <c r="F2016" s="64">
        <f t="shared" si="42"/>
        <v>-5.0727908813903433E-3</v>
      </c>
    </row>
    <row r="2017" spans="1:6" x14ac:dyDescent="0.2">
      <c r="A2017" s="32">
        <v>43656</v>
      </c>
      <c r="C2017">
        <v>22.58</v>
      </c>
      <c r="D2017" s="68">
        <v>14.22</v>
      </c>
      <c r="E2017" s="42">
        <v>17.675699999999999</v>
      </c>
      <c r="F2017" s="64">
        <f t="shared" si="42"/>
        <v>2.4727627452203471E-3</v>
      </c>
    </row>
    <row r="2018" spans="1:6" x14ac:dyDescent="0.2">
      <c r="A2018" s="32">
        <v>43657</v>
      </c>
      <c r="C2018">
        <v>22.58</v>
      </c>
      <c r="D2018" s="68">
        <v>14.22</v>
      </c>
      <c r="E2018" s="42">
        <v>17.691600000000001</v>
      </c>
      <c r="F2018" s="64">
        <f t="shared" si="42"/>
        <v>8.9954004650460995E-4</v>
      </c>
    </row>
    <row r="2019" spans="1:6" x14ac:dyDescent="0.2">
      <c r="A2019" s="32">
        <v>43658</v>
      </c>
      <c r="C2019">
        <v>22.58</v>
      </c>
      <c r="D2019" s="68">
        <v>14.22</v>
      </c>
      <c r="E2019" s="42">
        <v>17.709399999999999</v>
      </c>
      <c r="F2019" s="64">
        <f t="shared" si="42"/>
        <v>1.0061272016097522E-3</v>
      </c>
    </row>
    <row r="2020" spans="1:6" x14ac:dyDescent="0.2">
      <c r="A2020" s="32">
        <v>43661</v>
      </c>
      <c r="C2020">
        <v>23.51</v>
      </c>
      <c r="D2020" s="68">
        <v>11.62</v>
      </c>
      <c r="E2020" s="42">
        <v>17.544499999999999</v>
      </c>
      <c r="F2020" s="64">
        <f t="shared" si="42"/>
        <v>-9.3114391227256954E-3</v>
      </c>
    </row>
    <row r="2021" spans="1:6" x14ac:dyDescent="0.2">
      <c r="A2021" s="32">
        <v>43662</v>
      </c>
      <c r="C2021">
        <v>23.51</v>
      </c>
      <c r="D2021" s="68">
        <v>11.62</v>
      </c>
      <c r="E2021" s="42">
        <v>17.530999999999999</v>
      </c>
      <c r="F2021" s="64">
        <f t="shared" si="42"/>
        <v>-7.6947191427512163E-4</v>
      </c>
    </row>
    <row r="2022" spans="1:6" x14ac:dyDescent="0.2">
      <c r="A2022" s="32">
        <v>43663</v>
      </c>
      <c r="C2022">
        <v>23.51</v>
      </c>
      <c r="D2022" s="68">
        <v>11.62</v>
      </c>
      <c r="E2022" s="42">
        <v>17.655100000000001</v>
      </c>
      <c r="F2022" s="64">
        <f t="shared" si="42"/>
        <v>7.0788888255091109E-3</v>
      </c>
    </row>
    <row r="2023" spans="1:6" x14ac:dyDescent="0.2">
      <c r="A2023" s="32">
        <v>43664</v>
      </c>
      <c r="C2023">
        <v>23.51</v>
      </c>
      <c r="D2023" s="68">
        <v>11.62</v>
      </c>
      <c r="E2023" s="42">
        <v>17.556000000000001</v>
      </c>
      <c r="F2023" s="64">
        <f t="shared" si="42"/>
        <v>-5.6131089600172102E-3</v>
      </c>
    </row>
    <row r="2024" spans="1:6" x14ac:dyDescent="0.2">
      <c r="A2024" s="32">
        <v>43665</v>
      </c>
      <c r="C2024">
        <v>23.51</v>
      </c>
      <c r="D2024" s="68">
        <v>11.62</v>
      </c>
      <c r="E2024" s="42">
        <v>17.567900000000002</v>
      </c>
      <c r="F2024" s="64">
        <f t="shared" si="42"/>
        <v>6.7783094098894381E-4</v>
      </c>
    </row>
    <row r="2025" spans="1:6" x14ac:dyDescent="0.2">
      <c r="A2025" s="32">
        <v>43668</v>
      </c>
      <c r="C2025">
        <v>23.51</v>
      </c>
      <c r="D2025" s="68">
        <v>11.62</v>
      </c>
      <c r="E2025" s="42">
        <v>17.598099999999999</v>
      </c>
      <c r="F2025" s="64">
        <f t="shared" si="42"/>
        <v>1.7190443934673727E-3</v>
      </c>
    </row>
    <row r="2026" spans="1:6" x14ac:dyDescent="0.2">
      <c r="A2026" s="32">
        <v>43669</v>
      </c>
      <c r="C2026">
        <v>23.51</v>
      </c>
      <c r="D2026" s="68">
        <v>11.62</v>
      </c>
      <c r="E2026" s="42">
        <v>17.642399999999999</v>
      </c>
      <c r="F2026" s="64">
        <f t="shared" si="42"/>
        <v>2.5173172103807318E-3</v>
      </c>
    </row>
    <row r="2027" spans="1:6" x14ac:dyDescent="0.2">
      <c r="A2027" s="32">
        <v>43670</v>
      </c>
      <c r="C2027">
        <v>23.51</v>
      </c>
      <c r="D2027" s="68">
        <v>11.62</v>
      </c>
      <c r="E2027" s="42">
        <v>17.600999999999999</v>
      </c>
      <c r="F2027" s="64">
        <f t="shared" si="42"/>
        <v>-2.3466195075499963E-3</v>
      </c>
    </row>
    <row r="2028" spans="1:6" x14ac:dyDescent="0.2">
      <c r="A2028" s="32">
        <v>43671</v>
      </c>
      <c r="C2028">
        <v>23.51</v>
      </c>
      <c r="D2028" s="68">
        <v>11.62</v>
      </c>
      <c r="E2028" s="42">
        <v>17.484500000000001</v>
      </c>
      <c r="F2028" s="64">
        <f t="shared" si="42"/>
        <v>-6.6189421055621311E-3</v>
      </c>
    </row>
    <row r="2029" spans="1:6" x14ac:dyDescent="0.2">
      <c r="A2029" s="32">
        <v>43672</v>
      </c>
      <c r="C2029">
        <v>23.51</v>
      </c>
      <c r="D2029" s="68">
        <v>11.62</v>
      </c>
      <c r="E2029" s="42">
        <v>17.453800000000001</v>
      </c>
      <c r="F2029" s="64">
        <f t="shared" si="42"/>
        <v>-1.7558408876433562E-3</v>
      </c>
    </row>
    <row r="2030" spans="1:6" x14ac:dyDescent="0.2">
      <c r="A2030" s="32">
        <v>43675</v>
      </c>
      <c r="C2030">
        <v>23.51</v>
      </c>
      <c r="D2030" s="68">
        <v>11.62</v>
      </c>
      <c r="E2030" s="42">
        <v>17.5321</v>
      </c>
      <c r="F2030" s="64">
        <f t="shared" si="42"/>
        <v>4.4861290950966026E-3</v>
      </c>
    </row>
    <row r="2031" spans="1:6" x14ac:dyDescent="0.2">
      <c r="A2031" s="32">
        <v>43676</v>
      </c>
      <c r="C2031">
        <v>23.51</v>
      </c>
      <c r="D2031" s="68">
        <v>11.62</v>
      </c>
      <c r="E2031" s="42">
        <v>17.5471</v>
      </c>
      <c r="F2031" s="64">
        <f t="shared" si="42"/>
        <v>8.5557349091103241E-4</v>
      </c>
    </row>
    <row r="2032" spans="1:6" x14ac:dyDescent="0.2">
      <c r="A2032" s="32">
        <v>43677</v>
      </c>
      <c r="C2032">
        <v>23.51</v>
      </c>
      <c r="D2032" s="68">
        <v>11.62</v>
      </c>
      <c r="E2032" s="42">
        <v>17.5471</v>
      </c>
      <c r="F2032" s="64">
        <f t="shared" si="42"/>
        <v>0</v>
      </c>
    </row>
    <row r="2033" spans="1:7" x14ac:dyDescent="0.2">
      <c r="A2033" s="32">
        <v>43678</v>
      </c>
      <c r="C2033">
        <v>23.31</v>
      </c>
      <c r="D2033" s="68">
        <v>11.68</v>
      </c>
      <c r="E2033" s="42">
        <v>17.539400000000001</v>
      </c>
      <c r="F2033" s="64">
        <f t="shared" ref="F2033:F2096" si="43">E2033/E2032 - 1</f>
        <v>-4.3881895013986316E-4</v>
      </c>
    </row>
    <row r="2034" spans="1:7" x14ac:dyDescent="0.2">
      <c r="A2034" s="32">
        <v>43679</v>
      </c>
      <c r="C2034">
        <v>19.77</v>
      </c>
      <c r="D2034" s="68">
        <v>14.18</v>
      </c>
      <c r="E2034" s="42">
        <v>17.683599999999998</v>
      </c>
      <c r="F2034" s="64">
        <f t="shared" si="43"/>
        <v>8.2214899027330812E-3</v>
      </c>
    </row>
    <row r="2035" spans="1:7" x14ac:dyDescent="0.2">
      <c r="A2035" s="32">
        <v>43682</v>
      </c>
      <c r="C2035">
        <v>22.98</v>
      </c>
      <c r="D2035" s="68">
        <v>14.18</v>
      </c>
      <c r="E2035" s="42">
        <v>17.743600000000001</v>
      </c>
      <c r="F2035" s="64">
        <f t="shared" si="43"/>
        <v>3.3929742812550678E-3</v>
      </c>
    </row>
    <row r="2036" spans="1:7" x14ac:dyDescent="0.2">
      <c r="A2036" s="32">
        <v>43683</v>
      </c>
      <c r="C2036">
        <v>22.98</v>
      </c>
      <c r="D2036" s="68">
        <v>14.18</v>
      </c>
      <c r="E2036" s="42">
        <v>17.790299999999998</v>
      </c>
      <c r="F2036" s="64">
        <f t="shared" si="43"/>
        <v>2.6319348948351529E-3</v>
      </c>
    </row>
    <row r="2037" spans="1:7" x14ac:dyDescent="0.2">
      <c r="A2037" s="32">
        <v>43684</v>
      </c>
      <c r="C2037">
        <v>22.98</v>
      </c>
      <c r="D2037" s="68">
        <v>14.9</v>
      </c>
      <c r="E2037" s="42">
        <v>17.734999999999999</v>
      </c>
      <c r="F2037" s="64">
        <f t="shared" si="43"/>
        <v>-3.1084354957475746E-3</v>
      </c>
    </row>
    <row r="2038" spans="1:7" x14ac:dyDescent="0.2">
      <c r="A2038" s="32">
        <v>43685</v>
      </c>
      <c r="C2038">
        <v>22.98</v>
      </c>
      <c r="D2038" s="68">
        <v>14.9</v>
      </c>
      <c r="E2038" s="42">
        <v>17.696999999999999</v>
      </c>
      <c r="F2038" s="64">
        <f t="shared" si="43"/>
        <v>-2.1426557654355971E-3</v>
      </c>
    </row>
    <row r="2039" spans="1:7" x14ac:dyDescent="0.2">
      <c r="A2039" s="32">
        <v>43686</v>
      </c>
      <c r="C2039">
        <v>22.98</v>
      </c>
      <c r="D2039" s="68">
        <v>14.9</v>
      </c>
      <c r="E2039" s="42">
        <v>17.75</v>
      </c>
      <c r="F2039" s="64">
        <f t="shared" si="43"/>
        <v>2.9948578855174546E-3</v>
      </c>
    </row>
    <row r="2040" spans="1:7" x14ac:dyDescent="0.2">
      <c r="A2040" s="32">
        <v>43689</v>
      </c>
      <c r="C2040">
        <v>20.6</v>
      </c>
      <c r="D2040" s="68">
        <v>14.9</v>
      </c>
      <c r="E2040" s="42">
        <v>17.863499999999998</v>
      </c>
      <c r="F2040" s="64">
        <f t="shared" si="43"/>
        <v>6.3943661971830323E-3</v>
      </c>
    </row>
    <row r="2041" spans="1:7" x14ac:dyDescent="0.2">
      <c r="A2041" s="32">
        <v>43690</v>
      </c>
      <c r="C2041">
        <v>20.6</v>
      </c>
      <c r="D2041" s="68">
        <v>14.9</v>
      </c>
      <c r="E2041" s="42">
        <v>17.848199999999999</v>
      </c>
      <c r="F2041" s="64">
        <f t="shared" si="43"/>
        <v>-8.5649508774876537E-4</v>
      </c>
    </row>
    <row r="2042" spans="1:7" x14ac:dyDescent="0.2">
      <c r="A2042" s="32">
        <v>43691</v>
      </c>
      <c r="C2042">
        <v>20.6</v>
      </c>
      <c r="D2042" s="68">
        <v>14.9</v>
      </c>
      <c r="E2042" s="42">
        <v>17.7285</v>
      </c>
      <c r="F2042" s="64">
        <f t="shared" si="43"/>
        <v>-6.7065586445691494E-3</v>
      </c>
    </row>
    <row r="2043" spans="1:7" x14ac:dyDescent="0.2">
      <c r="A2043" s="32">
        <v>43692</v>
      </c>
      <c r="C2043">
        <v>20.6</v>
      </c>
      <c r="D2043" s="68">
        <v>12.14</v>
      </c>
      <c r="E2043" s="42">
        <v>17.542000000000002</v>
      </c>
      <c r="F2043" s="64">
        <f t="shared" si="43"/>
        <v>-1.0519784527737719E-2</v>
      </c>
    </row>
    <row r="2044" spans="1:7" x14ac:dyDescent="0.2">
      <c r="A2044" s="32">
        <v>43693</v>
      </c>
      <c r="C2044">
        <v>20.6</v>
      </c>
      <c r="D2044" s="68">
        <v>12.14</v>
      </c>
      <c r="E2044" s="42">
        <v>17.647099999999998</v>
      </c>
      <c r="F2044" s="64">
        <f t="shared" si="43"/>
        <v>5.9913350815183897E-3</v>
      </c>
    </row>
    <row r="2045" spans="1:7" x14ac:dyDescent="0.2">
      <c r="A2045" s="32">
        <v>43696</v>
      </c>
      <c r="C2045">
        <v>20.6</v>
      </c>
      <c r="D2045" s="68">
        <v>12.23</v>
      </c>
      <c r="E2045" s="42">
        <v>17.549900000000001</v>
      </c>
      <c r="F2045" s="64">
        <f t="shared" si="43"/>
        <v>-5.5079871480298026E-3</v>
      </c>
      <c r="G2045" s="42"/>
    </row>
    <row r="2046" spans="1:7" x14ac:dyDescent="0.2">
      <c r="A2046" s="32">
        <v>43697</v>
      </c>
      <c r="C2046">
        <v>20.6</v>
      </c>
      <c r="D2046" s="68">
        <v>12.22</v>
      </c>
      <c r="E2046" s="42">
        <v>17.599699999999999</v>
      </c>
      <c r="F2046" s="64">
        <f t="shared" si="43"/>
        <v>2.8376230063986707E-3</v>
      </c>
    </row>
    <row r="2047" spans="1:7" x14ac:dyDescent="0.2">
      <c r="A2047" s="32">
        <v>43698</v>
      </c>
      <c r="C2047">
        <v>23.12</v>
      </c>
      <c r="D2047" s="68">
        <v>11.32</v>
      </c>
      <c r="E2047" s="42">
        <v>17.5031</v>
      </c>
      <c r="F2047" s="64">
        <f t="shared" si="43"/>
        <v>-5.488729921532709E-3</v>
      </c>
    </row>
    <row r="2048" spans="1:7" x14ac:dyDescent="0.2">
      <c r="A2048" s="32">
        <v>43699</v>
      </c>
      <c r="C2048">
        <v>23.12</v>
      </c>
      <c r="D2048" s="68">
        <v>11.32</v>
      </c>
      <c r="E2048" s="42">
        <v>17.499199999999998</v>
      </c>
      <c r="F2048" s="64">
        <f t="shared" si="43"/>
        <v>-2.2281767229814786E-4</v>
      </c>
    </row>
    <row r="2049" spans="1:6" x14ac:dyDescent="0.2">
      <c r="A2049" s="32">
        <v>43700</v>
      </c>
      <c r="C2049">
        <v>23.12</v>
      </c>
      <c r="D2049" s="68">
        <v>11.32</v>
      </c>
      <c r="E2049" s="42">
        <v>17.533899999999999</v>
      </c>
      <c r="F2049" s="64">
        <f t="shared" si="43"/>
        <v>1.9829477918991145E-3</v>
      </c>
    </row>
    <row r="2050" spans="1:6" x14ac:dyDescent="0.2">
      <c r="A2050" s="32">
        <v>43703</v>
      </c>
      <c r="C2050">
        <v>23.12</v>
      </c>
      <c r="D2050" s="68">
        <v>11.32</v>
      </c>
      <c r="E2050" s="42">
        <v>17.456800000000001</v>
      </c>
      <c r="F2050" s="64">
        <f t="shared" si="43"/>
        <v>-4.3971962883327942E-3</v>
      </c>
    </row>
    <row r="2051" spans="1:6" x14ac:dyDescent="0.2">
      <c r="A2051" s="32">
        <v>43704</v>
      </c>
      <c r="C2051">
        <v>23.12</v>
      </c>
      <c r="D2051" s="68">
        <v>11.32</v>
      </c>
      <c r="E2051" s="42">
        <v>17.439399999999999</v>
      </c>
      <c r="F2051" s="64">
        <f t="shared" si="43"/>
        <v>-9.9674625360901548E-4</v>
      </c>
    </row>
    <row r="2052" spans="1:6" x14ac:dyDescent="0.2">
      <c r="A2052" s="32">
        <v>43705</v>
      </c>
      <c r="C2052">
        <v>23.12</v>
      </c>
      <c r="D2052" s="68">
        <v>11.32</v>
      </c>
      <c r="E2052" s="42">
        <v>17.253599999999999</v>
      </c>
      <c r="F2052" s="64">
        <f t="shared" si="43"/>
        <v>-1.0654036262715438E-2</v>
      </c>
    </row>
    <row r="2053" spans="1:6" x14ac:dyDescent="0.2">
      <c r="A2053" s="32">
        <v>43706</v>
      </c>
      <c r="C2053">
        <v>23.12</v>
      </c>
      <c r="D2053" s="68">
        <v>11.32</v>
      </c>
      <c r="E2053" s="42">
        <v>17.165900000000001</v>
      </c>
      <c r="F2053" s="64">
        <f t="shared" si="43"/>
        <v>-5.0829971716046529E-3</v>
      </c>
    </row>
    <row r="2054" spans="1:6" x14ac:dyDescent="0.2">
      <c r="A2054" s="32">
        <v>43707</v>
      </c>
      <c r="C2054">
        <v>23.12</v>
      </c>
      <c r="D2054" s="68">
        <v>11.32</v>
      </c>
      <c r="E2054" s="42">
        <v>17.1233</v>
      </c>
      <c r="F2054" s="64">
        <f t="shared" si="43"/>
        <v>-2.4816642296646707E-3</v>
      </c>
    </row>
    <row r="2055" spans="1:6" x14ac:dyDescent="0.2">
      <c r="A2055" s="32">
        <v>43710</v>
      </c>
      <c r="C2055">
        <v>23.09</v>
      </c>
      <c r="D2055" s="68">
        <v>11.31</v>
      </c>
      <c r="E2055" s="42">
        <v>17.096399999999999</v>
      </c>
      <c r="F2055" s="64">
        <f t="shared" si="43"/>
        <v>-1.5709588689096776E-3</v>
      </c>
    </row>
    <row r="2056" spans="1:6" x14ac:dyDescent="0.2">
      <c r="A2056" s="32">
        <v>43711</v>
      </c>
      <c r="C2056">
        <v>19.5</v>
      </c>
      <c r="D2056" s="68">
        <v>12.29</v>
      </c>
      <c r="E2056" s="42">
        <v>17.115400000000001</v>
      </c>
      <c r="F2056" s="64">
        <f t="shared" si="43"/>
        <v>1.1113450784960843E-3</v>
      </c>
    </row>
    <row r="2057" spans="1:6" x14ac:dyDescent="0.2">
      <c r="A2057" s="32">
        <v>43712</v>
      </c>
      <c r="C2057">
        <v>19.5</v>
      </c>
      <c r="D2057" s="68">
        <v>12.29</v>
      </c>
      <c r="E2057" s="42">
        <v>17.078800000000001</v>
      </c>
      <c r="F2057" s="64">
        <f t="shared" si="43"/>
        <v>-2.1384250441123243E-3</v>
      </c>
    </row>
    <row r="2058" spans="1:6" x14ac:dyDescent="0.2">
      <c r="A2058" s="32">
        <v>43713</v>
      </c>
      <c r="C2058">
        <v>20.8</v>
      </c>
      <c r="D2058" s="68">
        <v>12.29</v>
      </c>
      <c r="E2058" s="42">
        <v>17.1494</v>
      </c>
      <c r="F2058" s="64">
        <f t="shared" si="43"/>
        <v>4.1337798908587242E-3</v>
      </c>
    </row>
    <row r="2059" spans="1:6" x14ac:dyDescent="0.2">
      <c r="A2059" s="32">
        <v>43714</v>
      </c>
      <c r="C2059">
        <v>19.66</v>
      </c>
      <c r="D2059" s="68">
        <v>12.29</v>
      </c>
      <c r="E2059" s="42">
        <v>17.068000000000001</v>
      </c>
      <c r="F2059" s="64">
        <f t="shared" si="43"/>
        <v>-4.7465217442008711E-3</v>
      </c>
    </row>
    <row r="2060" spans="1:6" x14ac:dyDescent="0.2">
      <c r="A2060" s="32">
        <v>43717</v>
      </c>
      <c r="C2060">
        <v>19.73</v>
      </c>
      <c r="D2060" s="68">
        <v>12.29</v>
      </c>
      <c r="E2060" s="42">
        <v>16.997199999999999</v>
      </c>
      <c r="F2060" s="64">
        <f t="shared" si="43"/>
        <v>-4.1481134286385224E-3</v>
      </c>
    </row>
    <row r="2061" spans="1:6" x14ac:dyDescent="0.2">
      <c r="A2061" s="32">
        <v>43718</v>
      </c>
      <c r="C2061">
        <v>19.57</v>
      </c>
      <c r="D2061" s="68">
        <v>12.29</v>
      </c>
      <c r="E2061" s="42">
        <v>16.9862</v>
      </c>
      <c r="F2061" s="64">
        <f t="shared" si="43"/>
        <v>-6.4716541548015538E-4</v>
      </c>
    </row>
    <row r="2062" spans="1:6" x14ac:dyDescent="0.2">
      <c r="A2062" s="32">
        <v>43719</v>
      </c>
      <c r="C2062">
        <v>20.059999999999999</v>
      </c>
      <c r="D2062" s="68">
        <v>12.29</v>
      </c>
      <c r="E2062" s="42">
        <v>16.984000000000002</v>
      </c>
      <c r="F2062" s="64">
        <f t="shared" si="43"/>
        <v>-1.2951690195561749E-4</v>
      </c>
    </row>
    <row r="2063" spans="1:6" x14ac:dyDescent="0.2">
      <c r="A2063" s="32">
        <v>43720</v>
      </c>
      <c r="C2063">
        <v>19.510000000000002</v>
      </c>
      <c r="D2063" s="68">
        <v>12.29</v>
      </c>
      <c r="E2063" s="42">
        <v>16.9451</v>
      </c>
      <c r="F2063" s="64">
        <f t="shared" si="43"/>
        <v>-2.2903909561942104E-3</v>
      </c>
    </row>
    <row r="2064" spans="1:6" x14ac:dyDescent="0.2">
      <c r="A2064" s="32">
        <v>43721</v>
      </c>
      <c r="C2064">
        <v>20.62</v>
      </c>
      <c r="D2064" s="68">
        <v>12.29</v>
      </c>
      <c r="E2064" s="42">
        <v>17.002300000000002</v>
      </c>
      <c r="F2064" s="64">
        <f t="shared" si="43"/>
        <v>3.3756071076596061E-3</v>
      </c>
    </row>
    <row r="2065" spans="1:6" x14ac:dyDescent="0.2">
      <c r="A2065" s="32">
        <v>43724</v>
      </c>
      <c r="C2065">
        <v>19.46</v>
      </c>
      <c r="D2065" s="68">
        <v>12.11</v>
      </c>
      <c r="E2065" s="42">
        <v>16.846800000000002</v>
      </c>
      <c r="F2065" s="64">
        <f t="shared" si="43"/>
        <v>-9.1458214476864974E-3</v>
      </c>
    </row>
    <row r="2066" spans="1:6" x14ac:dyDescent="0.2">
      <c r="A2066" s="32">
        <v>43725</v>
      </c>
      <c r="C2066">
        <v>20.63</v>
      </c>
      <c r="D2066" s="68">
        <v>12.11</v>
      </c>
      <c r="E2066" s="42">
        <v>16.990500000000001</v>
      </c>
      <c r="F2066" s="64">
        <f t="shared" si="43"/>
        <v>8.5298098155137669E-3</v>
      </c>
    </row>
    <row r="2067" spans="1:6" x14ac:dyDescent="0.2">
      <c r="A2067" s="32">
        <v>43726</v>
      </c>
      <c r="C2067">
        <v>19.46</v>
      </c>
      <c r="D2067" s="68">
        <v>12.11</v>
      </c>
      <c r="E2067" s="42">
        <v>16.877700000000001</v>
      </c>
      <c r="F2067" s="64">
        <f t="shared" si="43"/>
        <v>-6.6390041493775698E-3</v>
      </c>
    </row>
    <row r="2068" spans="1:6" x14ac:dyDescent="0.2">
      <c r="A2068" s="32">
        <v>43727</v>
      </c>
      <c r="C2068">
        <v>19.7</v>
      </c>
      <c r="D2068" s="68">
        <v>12.11</v>
      </c>
      <c r="E2068" s="42">
        <v>16.915099999999999</v>
      </c>
      <c r="F2068" s="64">
        <f t="shared" si="43"/>
        <v>2.2159417456169006E-3</v>
      </c>
    </row>
    <row r="2069" spans="1:6" x14ac:dyDescent="0.2">
      <c r="A2069" s="32">
        <v>43728</v>
      </c>
      <c r="C2069">
        <v>19.899999999999999</v>
      </c>
      <c r="D2069" s="68">
        <v>12.22</v>
      </c>
      <c r="E2069" s="42">
        <v>16.8383</v>
      </c>
      <c r="F2069" s="64">
        <f t="shared" si="43"/>
        <v>-4.5403219608514123E-3</v>
      </c>
    </row>
    <row r="2070" spans="1:6" x14ac:dyDescent="0.2">
      <c r="A2070" s="32">
        <v>43731</v>
      </c>
      <c r="C2070">
        <v>24.41</v>
      </c>
      <c r="D2070" s="68">
        <v>12.22</v>
      </c>
      <c r="E2070" s="42">
        <v>16.7544</v>
      </c>
      <c r="F2070" s="64">
        <f t="shared" si="43"/>
        <v>-4.9826882761323521E-3</v>
      </c>
    </row>
    <row r="2071" spans="1:6" x14ac:dyDescent="0.2">
      <c r="A2071" s="32">
        <v>43732</v>
      </c>
      <c r="C2071">
        <v>24.41</v>
      </c>
      <c r="D2071" s="68">
        <v>12.22</v>
      </c>
      <c r="E2071" s="42">
        <v>16.834199999999999</v>
      </c>
      <c r="F2071" s="64">
        <f t="shared" si="43"/>
        <v>4.7629279472853892E-3</v>
      </c>
    </row>
    <row r="2072" spans="1:6" x14ac:dyDescent="0.2">
      <c r="A2072" s="32">
        <v>43733</v>
      </c>
      <c r="C2072">
        <v>24.41</v>
      </c>
      <c r="D2072" s="68">
        <v>12.22</v>
      </c>
      <c r="E2072" s="42">
        <v>16.817</v>
      </c>
      <c r="F2072" s="64">
        <f t="shared" si="43"/>
        <v>-1.021729574318897E-3</v>
      </c>
    </row>
    <row r="2073" spans="1:6" x14ac:dyDescent="0.2">
      <c r="A2073" s="32">
        <v>43734</v>
      </c>
      <c r="C2073">
        <v>24.41</v>
      </c>
      <c r="D2073" s="68">
        <v>12.22</v>
      </c>
      <c r="E2073" s="42">
        <v>16.781199999999998</v>
      </c>
      <c r="F2073" s="64">
        <f t="shared" si="43"/>
        <v>-2.1287982398764393E-3</v>
      </c>
    </row>
    <row r="2074" spans="1:6" x14ac:dyDescent="0.2">
      <c r="A2074" s="32">
        <v>43735</v>
      </c>
      <c r="C2074">
        <v>24.41</v>
      </c>
      <c r="D2074" s="68">
        <v>12.22</v>
      </c>
      <c r="E2074" s="42">
        <v>16.7897</v>
      </c>
      <c r="F2074" s="64">
        <f t="shared" si="43"/>
        <v>5.0651920005728712E-4</v>
      </c>
    </row>
    <row r="2075" spans="1:6" x14ac:dyDescent="0.2">
      <c r="A2075" s="32">
        <v>43738</v>
      </c>
      <c r="C2075">
        <v>24.41</v>
      </c>
      <c r="D2075" s="68">
        <v>12.22</v>
      </c>
      <c r="E2075" s="42">
        <v>16.852499999999999</v>
      </c>
      <c r="F2075" s="64">
        <f t="shared" si="43"/>
        <v>3.7403884524440656E-3</v>
      </c>
    </row>
    <row r="2076" spans="1:6" x14ac:dyDescent="0.2">
      <c r="A2076" s="32">
        <v>43739</v>
      </c>
      <c r="C2076">
        <v>24.79</v>
      </c>
      <c r="D2076" s="68">
        <v>12.11</v>
      </c>
      <c r="E2076" s="42">
        <v>16.836300000000001</v>
      </c>
      <c r="F2076" s="64">
        <f t="shared" si="43"/>
        <v>-9.6128170894516085E-4</v>
      </c>
    </row>
    <row r="2077" spans="1:6" x14ac:dyDescent="0.2">
      <c r="A2077" s="32">
        <v>43740</v>
      </c>
      <c r="C2077">
        <v>24.79</v>
      </c>
      <c r="D2077" s="68">
        <v>11.58</v>
      </c>
      <c r="E2077" s="42">
        <v>16.8642</v>
      </c>
      <c r="F2077" s="64">
        <f t="shared" si="43"/>
        <v>1.6571336932698078E-3</v>
      </c>
    </row>
    <row r="2078" spans="1:6" x14ac:dyDescent="0.2">
      <c r="A2078" s="32">
        <v>43741</v>
      </c>
      <c r="C2078">
        <v>24.79</v>
      </c>
      <c r="D2078" s="68">
        <v>11.58</v>
      </c>
      <c r="E2078" s="42">
        <v>16.869299999999999</v>
      </c>
      <c r="F2078" s="64">
        <f t="shared" si="43"/>
        <v>3.0241576831380179E-4</v>
      </c>
    </row>
    <row r="2079" spans="1:6" x14ac:dyDescent="0.2">
      <c r="A2079" s="32">
        <v>43742</v>
      </c>
      <c r="C2079">
        <v>24.79</v>
      </c>
      <c r="D2079" s="68">
        <v>11.58</v>
      </c>
      <c r="E2079" s="42">
        <v>16.847300000000001</v>
      </c>
      <c r="F2079" s="64">
        <f t="shared" si="43"/>
        <v>-1.3041442146383142E-3</v>
      </c>
    </row>
    <row r="2080" spans="1:6" x14ac:dyDescent="0.2">
      <c r="A2080" s="32">
        <v>43745</v>
      </c>
      <c r="C2080">
        <v>24.79</v>
      </c>
      <c r="D2080">
        <v>11.58</v>
      </c>
      <c r="E2080" s="42">
        <v>16.880099999999999</v>
      </c>
      <c r="F2080" s="64">
        <f t="shared" si="43"/>
        <v>1.946899503184385E-3</v>
      </c>
    </row>
    <row r="2081" spans="1:7" x14ac:dyDescent="0.2">
      <c r="A2081" s="32">
        <v>43746</v>
      </c>
      <c r="C2081">
        <v>24.78</v>
      </c>
      <c r="D2081">
        <v>11.58</v>
      </c>
      <c r="E2081" s="42">
        <v>16.896999999999998</v>
      </c>
      <c r="F2081" s="64">
        <f t="shared" si="43"/>
        <v>1.0011789029684692E-3</v>
      </c>
    </row>
    <row r="2082" spans="1:7" x14ac:dyDescent="0.2">
      <c r="A2082" s="32">
        <v>43747</v>
      </c>
      <c r="C2082">
        <v>24.78</v>
      </c>
      <c r="D2082">
        <v>11.58</v>
      </c>
      <c r="E2082" s="42">
        <v>16.926300000000001</v>
      </c>
      <c r="F2082" s="64">
        <f t="shared" si="43"/>
        <v>1.7340356276263069E-3</v>
      </c>
    </row>
    <row r="2083" spans="1:7" x14ac:dyDescent="0.2">
      <c r="A2083" s="32">
        <v>43748</v>
      </c>
      <c r="C2083">
        <v>24.79</v>
      </c>
      <c r="D2083">
        <v>11.58</v>
      </c>
      <c r="E2083" s="42">
        <v>16.922599999999999</v>
      </c>
      <c r="F2083" s="64">
        <f t="shared" si="43"/>
        <v>-2.1859473127627815E-4</v>
      </c>
    </row>
    <row r="2084" spans="1:7" x14ac:dyDescent="0.2">
      <c r="A2084" s="32">
        <v>43749</v>
      </c>
      <c r="C2084">
        <v>24.79</v>
      </c>
      <c r="D2084">
        <v>11.4</v>
      </c>
      <c r="E2084" s="42">
        <v>16.863700000000001</v>
      </c>
      <c r="F2084" s="64">
        <f t="shared" si="43"/>
        <v>-3.4805526337559067E-3</v>
      </c>
    </row>
    <row r="2085" spans="1:7" x14ac:dyDescent="0.2">
      <c r="A2085" s="32">
        <v>43752</v>
      </c>
      <c r="C2085">
        <v>24.79</v>
      </c>
      <c r="D2085">
        <v>11.58</v>
      </c>
      <c r="E2085" s="42">
        <v>16.818200000000001</v>
      </c>
      <c r="F2085" s="64">
        <f t="shared" si="43"/>
        <v>-2.698103026026355E-3</v>
      </c>
    </row>
    <row r="2086" spans="1:7" x14ac:dyDescent="0.2">
      <c r="A2086" s="32">
        <v>43753</v>
      </c>
      <c r="C2086">
        <v>24.79</v>
      </c>
      <c r="D2086">
        <v>11.58</v>
      </c>
      <c r="E2086" s="42">
        <v>16.880600000000001</v>
      </c>
      <c r="F2086" s="64">
        <f t="shared" si="43"/>
        <v>3.7102662591717017E-3</v>
      </c>
    </row>
    <row r="2087" spans="1:7" x14ac:dyDescent="0.2">
      <c r="A2087" s="32">
        <v>43754</v>
      </c>
      <c r="C2087">
        <v>24.79</v>
      </c>
      <c r="D2087">
        <v>11.49</v>
      </c>
      <c r="E2087" s="42">
        <v>16.930900000000001</v>
      </c>
      <c r="F2087" s="64">
        <f t="shared" si="43"/>
        <v>2.9797519045531295E-3</v>
      </c>
      <c r="G2087" s="42"/>
    </row>
    <row r="2088" spans="1:7" x14ac:dyDescent="0.2">
      <c r="A2088" s="32">
        <v>43755</v>
      </c>
      <c r="C2088">
        <v>24.79</v>
      </c>
      <c r="D2088">
        <v>11.4</v>
      </c>
      <c r="E2088" s="42">
        <v>16.9331</v>
      </c>
      <c r="F2088" s="64">
        <f t="shared" si="43"/>
        <v>1.2993993231291689E-4</v>
      </c>
      <c r="G2088" s="42"/>
    </row>
    <row r="2089" spans="1:7" x14ac:dyDescent="0.2">
      <c r="A2089" s="32">
        <v>43756</v>
      </c>
      <c r="C2089">
        <v>24.79</v>
      </c>
      <c r="D2089">
        <v>11.4</v>
      </c>
      <c r="E2089" s="42">
        <v>17.078299999999999</v>
      </c>
      <c r="F2089" s="64">
        <f t="shared" si="43"/>
        <v>8.5749213079706621E-3</v>
      </c>
    </row>
    <row r="2090" spans="1:7" x14ac:dyDescent="0.2">
      <c r="A2090" s="32">
        <v>43759</v>
      </c>
      <c r="C2090">
        <v>24.79</v>
      </c>
      <c r="D2090">
        <v>11.49</v>
      </c>
      <c r="E2090" s="42">
        <v>17.230799999999999</v>
      </c>
      <c r="F2090" s="64">
        <f t="shared" si="43"/>
        <v>8.929460192173666E-3</v>
      </c>
    </row>
    <row r="2091" spans="1:7" x14ac:dyDescent="0.2">
      <c r="A2091" s="32">
        <v>43760</v>
      </c>
      <c r="C2091">
        <v>24.79</v>
      </c>
      <c r="D2091">
        <v>11.49</v>
      </c>
      <c r="E2091" s="42">
        <v>17.438800000000001</v>
      </c>
      <c r="F2091" s="64">
        <f t="shared" si="43"/>
        <v>1.2071407015344704E-2</v>
      </c>
    </row>
    <row r="2092" spans="1:7" x14ac:dyDescent="0.2">
      <c r="A2092" s="32">
        <v>43761</v>
      </c>
      <c r="C2092">
        <v>24.78</v>
      </c>
      <c r="D2092">
        <v>11.49</v>
      </c>
      <c r="E2092" s="42">
        <v>17.5533</v>
      </c>
      <c r="F2092" s="64">
        <f t="shared" si="43"/>
        <v>6.5658187489965325E-3</v>
      </c>
    </row>
    <row r="2093" spans="1:7" x14ac:dyDescent="0.2">
      <c r="A2093" s="32">
        <v>43762</v>
      </c>
      <c r="C2093">
        <v>24.79</v>
      </c>
      <c r="D2093">
        <v>11.49</v>
      </c>
      <c r="E2093" s="42">
        <v>17.5351</v>
      </c>
      <c r="F2093" s="64">
        <f t="shared" si="43"/>
        <v>-1.0368420752793206E-3</v>
      </c>
    </row>
    <row r="2094" spans="1:7" x14ac:dyDescent="0.2">
      <c r="A2094" s="32">
        <v>43763</v>
      </c>
      <c r="C2094">
        <v>24.79</v>
      </c>
      <c r="D2094">
        <v>11.49</v>
      </c>
      <c r="E2094" s="42">
        <v>17.5351</v>
      </c>
      <c r="F2094" s="64">
        <f t="shared" si="43"/>
        <v>0</v>
      </c>
    </row>
    <row r="2095" spans="1:7" x14ac:dyDescent="0.2">
      <c r="A2095" s="32">
        <v>43766</v>
      </c>
      <c r="C2095">
        <v>24.79</v>
      </c>
      <c r="D2095">
        <v>12.11</v>
      </c>
      <c r="E2095" s="42">
        <v>17.621400000000001</v>
      </c>
      <c r="F2095" s="64">
        <f t="shared" si="43"/>
        <v>4.9215573335767981E-3</v>
      </c>
    </row>
    <row r="2096" spans="1:7" x14ac:dyDescent="0.2">
      <c r="A2096" s="32">
        <v>43767</v>
      </c>
      <c r="C2096">
        <v>24.79</v>
      </c>
      <c r="D2096">
        <v>12.11</v>
      </c>
      <c r="E2096" s="42">
        <v>17.686199999999999</v>
      </c>
      <c r="F2096" s="64">
        <f t="shared" si="43"/>
        <v>3.6773468623376715E-3</v>
      </c>
    </row>
    <row r="2097" spans="1:6" x14ac:dyDescent="0.2">
      <c r="A2097" s="32">
        <v>43768</v>
      </c>
      <c r="C2097">
        <v>24.79</v>
      </c>
      <c r="D2097">
        <v>12.11</v>
      </c>
      <c r="E2097" s="42">
        <v>17.832999999999998</v>
      </c>
      <c r="F2097" s="64">
        <f t="shared" ref="F2097:F2160" si="44">E2097/E2096 - 1</f>
        <v>8.3002566973120473E-3</v>
      </c>
    </row>
    <row r="2098" spans="1:6" x14ac:dyDescent="0.2">
      <c r="A2098" s="32">
        <v>43769</v>
      </c>
      <c r="C2098">
        <v>24.79</v>
      </c>
      <c r="D2098">
        <v>12.11</v>
      </c>
      <c r="E2098" s="42">
        <v>17.729500000000002</v>
      </c>
      <c r="F2098" s="64">
        <f t="shared" si="44"/>
        <v>-5.8038468008746458E-3</v>
      </c>
    </row>
    <row r="2099" spans="1:6" x14ac:dyDescent="0.2">
      <c r="A2099" s="32">
        <v>43770</v>
      </c>
      <c r="C2099">
        <v>24.05</v>
      </c>
      <c r="D2099">
        <v>12.34</v>
      </c>
      <c r="E2099" s="42">
        <v>17.767600000000002</v>
      </c>
      <c r="F2099" s="64">
        <f t="shared" si="44"/>
        <v>2.1489607715954318E-3</v>
      </c>
    </row>
    <row r="2100" spans="1:6" x14ac:dyDescent="0.2">
      <c r="A2100" s="32">
        <v>43773</v>
      </c>
      <c r="C2100">
        <v>24.05</v>
      </c>
      <c r="D2100">
        <v>12.34</v>
      </c>
      <c r="E2100" s="42">
        <v>17.868500000000001</v>
      </c>
      <c r="F2100" s="64">
        <f t="shared" si="44"/>
        <v>5.678876156599566E-3</v>
      </c>
    </row>
    <row r="2101" spans="1:6" x14ac:dyDescent="0.2">
      <c r="A2101" s="32">
        <v>43774</v>
      </c>
      <c r="C2101">
        <v>24.05</v>
      </c>
      <c r="D2101">
        <v>12.34</v>
      </c>
      <c r="E2101" s="42">
        <v>17.868500000000001</v>
      </c>
      <c r="F2101" s="64">
        <f t="shared" si="44"/>
        <v>0</v>
      </c>
    </row>
    <row r="2102" spans="1:6" x14ac:dyDescent="0.2">
      <c r="A2102" s="32">
        <v>43775</v>
      </c>
      <c r="C2102">
        <v>24.05</v>
      </c>
      <c r="D2102">
        <v>12.34</v>
      </c>
      <c r="E2102" s="42">
        <v>17.914100000000001</v>
      </c>
      <c r="F2102" s="64">
        <f t="shared" si="44"/>
        <v>2.5519769426645134E-3</v>
      </c>
    </row>
    <row r="2103" spans="1:6" x14ac:dyDescent="0.2">
      <c r="A2103" s="32">
        <v>43776</v>
      </c>
      <c r="C2103">
        <v>24.05</v>
      </c>
      <c r="D2103">
        <v>12.34</v>
      </c>
      <c r="E2103" s="42">
        <v>17.9253</v>
      </c>
      <c r="F2103" s="64">
        <f t="shared" si="44"/>
        <v>6.2520584344172292E-4</v>
      </c>
    </row>
    <row r="2104" spans="1:6" x14ac:dyDescent="0.2">
      <c r="A2104" s="32">
        <v>43777</v>
      </c>
      <c r="C2104">
        <v>24.05</v>
      </c>
      <c r="D2104">
        <v>12.34</v>
      </c>
      <c r="E2104" s="42">
        <v>18.0791</v>
      </c>
      <c r="F2104" s="64">
        <f t="shared" si="44"/>
        <v>8.5800516588285802E-3</v>
      </c>
    </row>
    <row r="2105" spans="1:6" x14ac:dyDescent="0.2">
      <c r="A2105" s="32">
        <v>43780</v>
      </c>
      <c r="C2105">
        <v>24.05</v>
      </c>
      <c r="D2105">
        <v>12.34</v>
      </c>
      <c r="E2105" s="42">
        <v>18.275700000000001</v>
      </c>
      <c r="F2105" s="64">
        <f t="shared" si="44"/>
        <v>1.087443512121733E-2</v>
      </c>
    </row>
    <row r="2106" spans="1:6" x14ac:dyDescent="0.2">
      <c r="A2106" s="32">
        <v>43781</v>
      </c>
      <c r="C2106">
        <v>24.05</v>
      </c>
      <c r="D2106">
        <v>12.34</v>
      </c>
      <c r="E2106" s="42">
        <v>18.260000000000002</v>
      </c>
      <c r="F2106" s="64">
        <f t="shared" si="44"/>
        <v>-8.5906422189019338E-4</v>
      </c>
    </row>
    <row r="2107" spans="1:6" x14ac:dyDescent="0.2">
      <c r="A2107" s="32">
        <v>43782</v>
      </c>
      <c r="C2107">
        <v>24.05</v>
      </c>
      <c r="D2107">
        <v>12.34</v>
      </c>
      <c r="E2107" s="42">
        <v>18.093800000000002</v>
      </c>
      <c r="F2107" s="64">
        <f t="shared" si="44"/>
        <v>-9.1018619934282174E-3</v>
      </c>
    </row>
    <row r="2108" spans="1:6" x14ac:dyDescent="0.2">
      <c r="A2108" s="32">
        <v>43783</v>
      </c>
      <c r="C2108">
        <v>24.05</v>
      </c>
      <c r="D2108">
        <v>12.34</v>
      </c>
      <c r="E2108" s="42">
        <v>17.996200000000002</v>
      </c>
      <c r="F2108" s="64">
        <f t="shared" si="44"/>
        <v>-5.3941129005515842E-3</v>
      </c>
    </row>
    <row r="2109" spans="1:6" x14ac:dyDescent="0.2">
      <c r="A2109" s="32">
        <v>43787</v>
      </c>
      <c r="C2109">
        <v>25.12</v>
      </c>
      <c r="D2109">
        <v>12.7</v>
      </c>
      <c r="E2109" s="42">
        <v>18.169899999999998</v>
      </c>
      <c r="F2109" s="64">
        <f t="shared" si="44"/>
        <v>9.6520376523931972E-3</v>
      </c>
    </row>
    <row r="2110" spans="1:6" x14ac:dyDescent="0.2">
      <c r="A2110" s="32">
        <v>43788</v>
      </c>
      <c r="C2110">
        <v>25.12</v>
      </c>
      <c r="D2110">
        <v>12.7</v>
      </c>
      <c r="E2110" s="42">
        <v>18.1675</v>
      </c>
      <c r="F2110" s="64">
        <f t="shared" si="44"/>
        <v>-1.3208658275487561E-4</v>
      </c>
    </row>
    <row r="2111" spans="1:6" x14ac:dyDescent="0.2">
      <c r="A2111" s="32">
        <v>43789</v>
      </c>
      <c r="C2111">
        <v>25.12</v>
      </c>
      <c r="D2111">
        <v>12.7</v>
      </c>
      <c r="E2111" s="42">
        <v>18.068100000000001</v>
      </c>
      <c r="F2111" s="64">
        <f t="shared" si="44"/>
        <v>-5.4713086555662205E-3</v>
      </c>
    </row>
    <row r="2112" spans="1:6" x14ac:dyDescent="0.2">
      <c r="A2112" s="32">
        <v>43790</v>
      </c>
      <c r="C2112">
        <v>25.12</v>
      </c>
      <c r="D2112">
        <v>12.7</v>
      </c>
      <c r="E2112" s="42">
        <v>18.0779</v>
      </c>
      <c r="F2112" s="64">
        <f t="shared" si="44"/>
        <v>5.4239239322328991E-4</v>
      </c>
    </row>
    <row r="2113" spans="1:6" x14ac:dyDescent="0.2">
      <c r="A2113" s="32">
        <v>43791</v>
      </c>
      <c r="C2113">
        <v>25.12</v>
      </c>
      <c r="D2113">
        <v>12.7</v>
      </c>
      <c r="E2113" s="42">
        <v>18.086200000000002</v>
      </c>
      <c r="F2113" s="64">
        <f t="shared" si="44"/>
        <v>4.5912412393045443E-4</v>
      </c>
    </row>
    <row r="2114" spans="1:6" x14ac:dyDescent="0.2">
      <c r="A2114" s="32">
        <v>43794</v>
      </c>
      <c r="C2114">
        <v>25.12</v>
      </c>
      <c r="D2114">
        <v>12.7</v>
      </c>
      <c r="E2114" s="42">
        <v>18.063800000000001</v>
      </c>
      <c r="F2114" s="64">
        <f t="shared" si="44"/>
        <v>-1.238513341663916E-3</v>
      </c>
    </row>
    <row r="2115" spans="1:6" x14ac:dyDescent="0.2">
      <c r="A2115" s="32">
        <v>43795</v>
      </c>
      <c r="C2115">
        <v>25.12</v>
      </c>
      <c r="D2115">
        <v>12.7</v>
      </c>
      <c r="E2115" s="42">
        <v>18.0945</v>
      </c>
      <c r="F2115" s="64">
        <f t="shared" si="44"/>
        <v>1.699531660005027E-3</v>
      </c>
    </row>
    <row r="2116" spans="1:6" x14ac:dyDescent="0.2">
      <c r="A2116" s="32">
        <v>43796</v>
      </c>
      <c r="C2116">
        <v>25.12</v>
      </c>
      <c r="D2116">
        <v>12.7</v>
      </c>
      <c r="E2116" s="42">
        <v>18.138100000000001</v>
      </c>
      <c r="F2116" s="64">
        <f t="shared" si="44"/>
        <v>2.4095719693830731E-3</v>
      </c>
    </row>
    <row r="2117" spans="1:6" x14ac:dyDescent="0.2">
      <c r="A2117" s="32">
        <v>43797</v>
      </c>
      <c r="C2117">
        <v>25.12</v>
      </c>
      <c r="D2117">
        <v>12.7</v>
      </c>
      <c r="E2117" s="42">
        <v>18.146000000000001</v>
      </c>
      <c r="F2117" s="64">
        <f t="shared" si="44"/>
        <v>4.3554727341899024E-4</v>
      </c>
    </row>
    <row r="2118" spans="1:6" x14ac:dyDescent="0.2">
      <c r="A2118" s="32">
        <v>43798</v>
      </c>
      <c r="C2118">
        <v>25.12</v>
      </c>
      <c r="D2118">
        <v>12.7</v>
      </c>
      <c r="E2118" s="42">
        <v>18.152699999999999</v>
      </c>
      <c r="F2118" s="64">
        <f t="shared" si="44"/>
        <v>3.6922737793454452E-4</v>
      </c>
    </row>
    <row r="2119" spans="1:6" x14ac:dyDescent="0.2">
      <c r="A2119" s="32">
        <v>43801</v>
      </c>
      <c r="C2119">
        <v>25.3</v>
      </c>
      <c r="D2119">
        <v>12.64</v>
      </c>
      <c r="E2119" s="42">
        <v>18.183700000000002</v>
      </c>
      <c r="F2119" s="64">
        <f t="shared" si="44"/>
        <v>1.7077349375025364E-3</v>
      </c>
    </row>
    <row r="2120" spans="1:6" x14ac:dyDescent="0.2">
      <c r="A2120" s="32">
        <v>43802</v>
      </c>
      <c r="C2120">
        <v>25.3</v>
      </c>
      <c r="D2120">
        <v>12.64</v>
      </c>
      <c r="E2120" s="42">
        <v>18.204599999999999</v>
      </c>
      <c r="F2120" s="64">
        <f t="shared" si="44"/>
        <v>1.1493810390623693E-3</v>
      </c>
    </row>
    <row r="2121" spans="1:6" x14ac:dyDescent="0.2">
      <c r="A2121" s="32">
        <v>43803</v>
      </c>
      <c r="C2121">
        <v>25.3</v>
      </c>
      <c r="D2121">
        <v>12.64</v>
      </c>
      <c r="E2121" s="42">
        <v>18.204999999999998</v>
      </c>
      <c r="F2121" s="64">
        <f t="shared" si="44"/>
        <v>2.1972468496889164E-5</v>
      </c>
    </row>
    <row r="2122" spans="1:6" x14ac:dyDescent="0.2">
      <c r="A2122" s="32">
        <v>43804</v>
      </c>
      <c r="C2122">
        <v>25.3</v>
      </c>
      <c r="D2122">
        <v>12.64</v>
      </c>
      <c r="E2122" s="42">
        <v>18.1877</v>
      </c>
      <c r="F2122" s="64">
        <f t="shared" si="44"/>
        <v>-9.5028838231248081E-4</v>
      </c>
    </row>
    <row r="2123" spans="1:6" x14ac:dyDescent="0.2">
      <c r="A2123" s="32">
        <v>43805</v>
      </c>
      <c r="C2123">
        <v>25.3</v>
      </c>
      <c r="D2123">
        <v>12.64</v>
      </c>
      <c r="E2123" s="42">
        <v>18.2027</v>
      </c>
      <c r="F2123" s="64">
        <f t="shared" si="44"/>
        <v>8.2473319881026796E-4</v>
      </c>
    </row>
    <row r="2124" spans="1:6" x14ac:dyDescent="0.2">
      <c r="A2124" s="32">
        <v>43808</v>
      </c>
      <c r="C2124">
        <v>25.3</v>
      </c>
      <c r="D2124">
        <v>12.64</v>
      </c>
      <c r="E2124" s="42">
        <v>18.194400000000002</v>
      </c>
      <c r="F2124" s="64">
        <f t="shared" si="44"/>
        <v>-4.5597631120652959E-4</v>
      </c>
    </row>
    <row r="2125" spans="1:6" x14ac:dyDescent="0.2">
      <c r="A2125" s="32">
        <v>43809</v>
      </c>
      <c r="C2125">
        <v>25.3</v>
      </c>
      <c r="D2125">
        <v>12.64</v>
      </c>
      <c r="E2125" s="42">
        <v>18.2196</v>
      </c>
      <c r="F2125" s="64">
        <f t="shared" si="44"/>
        <v>1.3850415512464131E-3</v>
      </c>
    </row>
    <row r="2126" spans="1:6" x14ac:dyDescent="0.2">
      <c r="A2126" s="32">
        <v>43810</v>
      </c>
      <c r="C2126">
        <v>25.3</v>
      </c>
      <c r="D2126">
        <v>12.64</v>
      </c>
      <c r="E2126" s="42">
        <v>18.284500000000001</v>
      </c>
      <c r="F2126" s="64">
        <f t="shared" si="44"/>
        <v>3.5620979604382708E-3</v>
      </c>
    </row>
    <row r="2127" spans="1:6" x14ac:dyDescent="0.2">
      <c r="A2127" s="32">
        <v>43811</v>
      </c>
      <c r="C2127">
        <v>25.3</v>
      </c>
      <c r="D2127">
        <v>12.64</v>
      </c>
      <c r="E2127" s="42">
        <v>18.2653</v>
      </c>
      <c r="F2127" s="64">
        <f t="shared" si="44"/>
        <v>-1.0500697311931484E-3</v>
      </c>
    </row>
    <row r="2128" spans="1:6" x14ac:dyDescent="0.2">
      <c r="A2128" s="32">
        <v>43812</v>
      </c>
      <c r="C2128">
        <v>24.9</v>
      </c>
      <c r="D2128">
        <v>12.76</v>
      </c>
      <c r="E2128" s="42">
        <v>18.187000000000001</v>
      </c>
      <c r="F2128" s="64">
        <f t="shared" si="44"/>
        <v>-4.2868170793799454E-3</v>
      </c>
    </row>
    <row r="2129" spans="1:6" x14ac:dyDescent="0.2">
      <c r="A2129" s="32">
        <v>43815</v>
      </c>
      <c r="C2129">
        <v>24.9</v>
      </c>
      <c r="D2129">
        <v>12.94</v>
      </c>
      <c r="E2129" s="42">
        <v>18.1798</v>
      </c>
      <c r="F2129" s="64">
        <f t="shared" si="44"/>
        <v>-3.9588717215599534E-4</v>
      </c>
    </row>
    <row r="2130" spans="1:6" x14ac:dyDescent="0.2">
      <c r="A2130" s="32">
        <v>43816</v>
      </c>
      <c r="C2130">
        <v>24.9</v>
      </c>
      <c r="D2130">
        <v>12.98</v>
      </c>
      <c r="E2130" s="42">
        <v>18.150500000000001</v>
      </c>
      <c r="F2130" s="64">
        <f t="shared" si="44"/>
        <v>-1.6116788963574935E-3</v>
      </c>
    </row>
    <row r="2131" spans="1:6" x14ac:dyDescent="0.2">
      <c r="A2131" s="32">
        <v>43817</v>
      </c>
      <c r="C2131">
        <v>24.9</v>
      </c>
      <c r="D2131">
        <v>12.94</v>
      </c>
      <c r="E2131" s="42">
        <v>18.142800000000001</v>
      </c>
      <c r="F2131" s="64">
        <f t="shared" si="44"/>
        <v>-4.2423073744524142E-4</v>
      </c>
    </row>
    <row r="2132" spans="1:6" x14ac:dyDescent="0.2">
      <c r="A2132" s="32">
        <v>43818</v>
      </c>
      <c r="C2132">
        <v>24.9</v>
      </c>
      <c r="D2132">
        <v>12.94</v>
      </c>
      <c r="E2132" s="42">
        <v>18.0823</v>
      </c>
      <c r="F2132" s="64">
        <f t="shared" si="44"/>
        <v>-3.334656172145456E-3</v>
      </c>
    </row>
    <row r="2133" spans="1:6" x14ac:dyDescent="0.2">
      <c r="A2133" s="32">
        <v>43819</v>
      </c>
      <c r="C2133">
        <v>24.9</v>
      </c>
      <c r="D2133">
        <v>12.94</v>
      </c>
      <c r="E2133" s="42">
        <v>18.078199999999999</v>
      </c>
      <c r="F2133" s="64">
        <f t="shared" si="44"/>
        <v>-2.2674106723152843E-4</v>
      </c>
    </row>
    <row r="2134" spans="1:6" x14ac:dyDescent="0.2">
      <c r="A2134" s="32">
        <v>43822</v>
      </c>
      <c r="C2134">
        <v>24.9</v>
      </c>
      <c r="D2134">
        <v>13.03</v>
      </c>
      <c r="E2134" s="42">
        <v>18.2316</v>
      </c>
      <c r="F2134" s="64">
        <f t="shared" si="44"/>
        <v>8.4853580555586117E-3</v>
      </c>
    </row>
    <row r="2135" spans="1:6" x14ac:dyDescent="0.2">
      <c r="A2135" s="32">
        <v>43825</v>
      </c>
      <c r="C2135">
        <v>24.9</v>
      </c>
      <c r="D2135">
        <v>13.03</v>
      </c>
      <c r="E2135" s="42">
        <v>18.398</v>
      </c>
      <c r="F2135" s="64">
        <f t="shared" si="44"/>
        <v>9.1270102459466429E-3</v>
      </c>
    </row>
    <row r="2136" spans="1:6" x14ac:dyDescent="0.2">
      <c r="A2136" s="32">
        <v>43826</v>
      </c>
      <c r="C2136">
        <v>24.9</v>
      </c>
      <c r="D2136">
        <v>13.03</v>
      </c>
      <c r="E2136" s="42">
        <v>18.411000000000001</v>
      </c>
      <c r="F2136" s="64">
        <f t="shared" si="44"/>
        <v>7.0659854332011385E-4</v>
      </c>
    </row>
    <row r="2137" spans="1:6" x14ac:dyDescent="0.2">
      <c r="A2137" s="32">
        <v>43829</v>
      </c>
      <c r="C2137">
        <v>24.9</v>
      </c>
      <c r="D2137">
        <v>13.03</v>
      </c>
      <c r="E2137" s="42">
        <v>18.407599999999999</v>
      </c>
      <c r="F2137" s="64">
        <f t="shared" si="44"/>
        <v>-1.8467220683304753E-4</v>
      </c>
    </row>
    <row r="2138" spans="1:6" x14ac:dyDescent="0.2">
      <c r="A2138" s="32">
        <v>43832</v>
      </c>
      <c r="C2138">
        <v>25.07</v>
      </c>
      <c r="D2138">
        <v>12.98</v>
      </c>
      <c r="E2138" s="42">
        <v>18.461200000000002</v>
      </c>
      <c r="F2138" s="64">
        <f t="shared" si="44"/>
        <v>2.911840761424811E-3</v>
      </c>
    </row>
    <row r="2139" spans="1:6" x14ac:dyDescent="0.2">
      <c r="A2139" s="32">
        <v>43833</v>
      </c>
      <c r="C2139">
        <v>26.26</v>
      </c>
      <c r="D2139">
        <v>12.98</v>
      </c>
      <c r="E2139" s="42">
        <v>18.6555</v>
      </c>
      <c r="F2139" s="64">
        <f t="shared" si="44"/>
        <v>1.0524776287565096E-2</v>
      </c>
    </row>
    <row r="2140" spans="1:6" x14ac:dyDescent="0.2">
      <c r="A2140" s="32">
        <v>43836</v>
      </c>
      <c r="C2140">
        <v>26.14</v>
      </c>
      <c r="D2140">
        <v>12.98</v>
      </c>
      <c r="E2140" s="42">
        <v>18.488600000000002</v>
      </c>
      <c r="F2140" s="64">
        <f t="shared" si="44"/>
        <v>-8.9464233067995114E-3</v>
      </c>
    </row>
    <row r="2141" spans="1:6" x14ac:dyDescent="0.2">
      <c r="A2141" s="32">
        <v>43837</v>
      </c>
      <c r="C2141">
        <v>26.14</v>
      </c>
      <c r="D2141">
        <v>12.98</v>
      </c>
      <c r="E2141" s="42">
        <v>18.697900000000001</v>
      </c>
      <c r="F2141" s="64">
        <f t="shared" si="44"/>
        <v>1.1320489382646626E-2</v>
      </c>
    </row>
    <row r="2142" spans="1:6" x14ac:dyDescent="0.2">
      <c r="A2142" s="32">
        <v>43838</v>
      </c>
      <c r="C2142">
        <v>26.14</v>
      </c>
      <c r="D2142">
        <v>12.98</v>
      </c>
      <c r="E2142" s="42">
        <v>18.515999999999998</v>
      </c>
      <c r="F2142" s="64">
        <f t="shared" si="44"/>
        <v>-9.7283652174844359E-3</v>
      </c>
    </row>
    <row r="2143" spans="1:6" x14ac:dyDescent="0.2">
      <c r="A2143" s="32">
        <v>43839</v>
      </c>
      <c r="C2143" s="3">
        <v>26.26</v>
      </c>
      <c r="D2143">
        <v>12.98</v>
      </c>
      <c r="E2143" s="42">
        <v>18.670100000000001</v>
      </c>
      <c r="F2143" s="64">
        <f t="shared" si="44"/>
        <v>8.3225318643336266E-3</v>
      </c>
    </row>
    <row r="2144" spans="1:6" x14ac:dyDescent="0.2">
      <c r="A2144" s="32">
        <v>43840</v>
      </c>
      <c r="C2144" s="3">
        <v>26.26</v>
      </c>
      <c r="D2144">
        <v>12.98</v>
      </c>
      <c r="E2144" s="42">
        <v>18.673300000000001</v>
      </c>
      <c r="F2144" s="64">
        <f t="shared" si="44"/>
        <v>1.7139704661461863E-4</v>
      </c>
    </row>
    <row r="2145" spans="1:6" x14ac:dyDescent="0.2">
      <c r="A2145" s="32">
        <v>43843</v>
      </c>
      <c r="C2145" s="3">
        <v>26.26</v>
      </c>
      <c r="D2145">
        <v>12.98</v>
      </c>
      <c r="E2145" s="42">
        <v>18.8063</v>
      </c>
      <c r="F2145" s="64">
        <f t="shared" si="44"/>
        <v>7.1224689797733109E-3</v>
      </c>
    </row>
    <row r="2146" spans="1:6" x14ac:dyDescent="0.2">
      <c r="A2146" s="32">
        <v>43844</v>
      </c>
      <c r="C2146" s="3">
        <v>26.26</v>
      </c>
      <c r="D2146">
        <v>12.98</v>
      </c>
      <c r="E2146" s="42">
        <v>18.8231</v>
      </c>
      <c r="F2146" s="64">
        <f t="shared" si="44"/>
        <v>8.9331766482514396E-4</v>
      </c>
    </row>
    <row r="2147" spans="1:6" x14ac:dyDescent="0.2">
      <c r="A2147" s="32">
        <v>43845</v>
      </c>
      <c r="C2147" s="3">
        <v>26.26</v>
      </c>
      <c r="D2147">
        <v>12.98</v>
      </c>
      <c r="E2147" s="42">
        <v>18.7883</v>
      </c>
      <c r="F2147" s="64">
        <f t="shared" si="44"/>
        <v>-1.8487921755715453E-3</v>
      </c>
    </row>
    <row r="2148" spans="1:6" x14ac:dyDescent="0.2">
      <c r="A2148" s="32">
        <v>43846</v>
      </c>
      <c r="C2148" s="3">
        <v>26.26</v>
      </c>
      <c r="D2148">
        <v>12.98</v>
      </c>
      <c r="E2148" s="42">
        <v>18.777799999999999</v>
      </c>
      <c r="F2148" s="64">
        <f t="shared" si="44"/>
        <v>-5.5885843849634576E-4</v>
      </c>
    </row>
    <row r="2149" spans="1:6" x14ac:dyDescent="0.2">
      <c r="A2149" s="32">
        <v>43847</v>
      </c>
      <c r="C2149" s="3">
        <v>26.26</v>
      </c>
      <c r="D2149">
        <v>12.98</v>
      </c>
      <c r="E2149" s="42">
        <v>18.777799999999999</v>
      </c>
      <c r="F2149" s="64">
        <f t="shared" si="44"/>
        <v>0</v>
      </c>
    </row>
    <row r="2150" spans="1:6" x14ac:dyDescent="0.2">
      <c r="A2150" s="32">
        <v>43850</v>
      </c>
      <c r="C2150" s="3">
        <v>26.2</v>
      </c>
      <c r="D2150">
        <v>12.98</v>
      </c>
      <c r="E2150" s="42">
        <v>18.690799999999999</v>
      </c>
      <c r="F2150" s="64">
        <f t="shared" si="44"/>
        <v>-4.6331306116796922E-3</v>
      </c>
    </row>
    <row r="2151" spans="1:6" x14ac:dyDescent="0.2">
      <c r="A2151" s="32">
        <v>43851</v>
      </c>
      <c r="C2151" s="3">
        <v>26.26</v>
      </c>
      <c r="D2151">
        <v>12.98</v>
      </c>
      <c r="E2151" s="42">
        <v>18.761900000000001</v>
      </c>
      <c r="F2151" s="64">
        <f t="shared" si="44"/>
        <v>3.8040105292445059E-3</v>
      </c>
    </row>
    <row r="2152" spans="1:6" x14ac:dyDescent="0.2">
      <c r="A2152" s="32">
        <v>43852</v>
      </c>
      <c r="C2152" s="3">
        <v>26.26</v>
      </c>
      <c r="D2152">
        <v>13.43</v>
      </c>
      <c r="E2152" s="42">
        <v>18.698899999999998</v>
      </c>
      <c r="F2152" s="64">
        <f t="shared" si="44"/>
        <v>-3.3578688725556249E-3</v>
      </c>
    </row>
    <row r="2153" spans="1:6" x14ac:dyDescent="0.2">
      <c r="A2153" s="32">
        <v>43853</v>
      </c>
      <c r="C2153" s="3">
        <v>26.26</v>
      </c>
      <c r="D2153">
        <v>13.43</v>
      </c>
      <c r="E2153" s="42">
        <v>18.684999999999999</v>
      </c>
      <c r="F2153" s="64">
        <f t="shared" si="44"/>
        <v>-7.4335923503521251E-4</v>
      </c>
    </row>
    <row r="2154" spans="1:6" x14ac:dyDescent="0.2">
      <c r="A2154" s="32">
        <v>43854</v>
      </c>
      <c r="C2154" s="3">
        <v>26.26</v>
      </c>
      <c r="D2154">
        <v>13.43</v>
      </c>
      <c r="E2154" s="42">
        <v>18.6645</v>
      </c>
      <c r="F2154" s="64">
        <f t="shared" si="44"/>
        <v>-1.0971367407009991E-3</v>
      </c>
    </row>
    <row r="2155" spans="1:6" x14ac:dyDescent="0.2">
      <c r="A2155" s="32">
        <v>43857</v>
      </c>
      <c r="C2155" s="3">
        <v>26.26</v>
      </c>
      <c r="D2155">
        <v>13.43</v>
      </c>
      <c r="E2155" s="42">
        <v>18.599299999999999</v>
      </c>
      <c r="F2155" s="64">
        <f t="shared" si="44"/>
        <v>-3.4932626108388209E-3</v>
      </c>
    </row>
    <row r="2156" spans="1:6" x14ac:dyDescent="0.2">
      <c r="A2156" s="32">
        <v>43858</v>
      </c>
      <c r="C2156" s="3">
        <v>26.26</v>
      </c>
      <c r="D2156">
        <v>13.43</v>
      </c>
      <c r="E2156" s="42">
        <v>18.674700000000001</v>
      </c>
      <c r="F2156" s="64">
        <f t="shared" si="44"/>
        <v>4.0539160075918623E-3</v>
      </c>
    </row>
    <row r="2157" spans="1:6" x14ac:dyDescent="0.2">
      <c r="A2157" s="32">
        <v>43859</v>
      </c>
      <c r="C2157" s="3">
        <v>26.26</v>
      </c>
      <c r="D2157">
        <v>13.43</v>
      </c>
      <c r="E2157" s="42">
        <v>18.7013</v>
      </c>
      <c r="F2157" s="64">
        <f t="shared" si="44"/>
        <v>1.4243870048782359E-3</v>
      </c>
    </row>
    <row r="2158" spans="1:6" x14ac:dyDescent="0.2">
      <c r="A2158" s="32">
        <v>43860</v>
      </c>
      <c r="C2158" s="3">
        <v>26.26</v>
      </c>
      <c r="D2158">
        <v>13.43</v>
      </c>
      <c r="E2158" s="42">
        <v>18.730399999999999</v>
      </c>
      <c r="F2158" s="64">
        <f t="shared" si="44"/>
        <v>1.5560415586082232E-3</v>
      </c>
    </row>
    <row r="2159" spans="1:6" x14ac:dyDescent="0.2">
      <c r="A2159" s="32">
        <v>43861</v>
      </c>
      <c r="C2159" s="3">
        <v>26.26</v>
      </c>
      <c r="D2159">
        <v>13.43</v>
      </c>
      <c r="E2159" s="42">
        <v>18.724599999999999</v>
      </c>
      <c r="F2159" s="64">
        <f t="shared" si="44"/>
        <v>-3.0965702814678142E-4</v>
      </c>
    </row>
    <row r="2160" spans="1:6" x14ac:dyDescent="0.2">
      <c r="A2160" s="32">
        <v>43864</v>
      </c>
      <c r="C2160" s="3">
        <v>25.74</v>
      </c>
      <c r="D2160">
        <v>13.6</v>
      </c>
      <c r="E2160" s="42">
        <v>18.552099999999999</v>
      </c>
      <c r="F2160" s="64">
        <f t="shared" si="44"/>
        <v>-9.2124798393556917E-3</v>
      </c>
    </row>
    <row r="2161" spans="1:6" x14ac:dyDescent="0.2">
      <c r="A2161" s="32">
        <v>43865</v>
      </c>
      <c r="C2161" s="3">
        <v>25.74</v>
      </c>
      <c r="D2161">
        <v>13.6</v>
      </c>
      <c r="E2161" s="42">
        <v>18.576499999999999</v>
      </c>
      <c r="F2161" s="64">
        <f t="shared" ref="F2161:F2224" si="45">E2161/E2160 - 1</f>
        <v>1.3152149891386689E-3</v>
      </c>
    </row>
    <row r="2162" spans="1:6" x14ac:dyDescent="0.2">
      <c r="A2162" s="32">
        <v>43866</v>
      </c>
      <c r="C2162" s="3">
        <v>25.74</v>
      </c>
      <c r="D2162">
        <v>13.6</v>
      </c>
      <c r="E2162" s="42">
        <v>18.804300000000001</v>
      </c>
      <c r="F2162" s="64">
        <f t="shared" si="45"/>
        <v>1.2262805157053469E-2</v>
      </c>
    </row>
    <row r="2163" spans="1:6" x14ac:dyDescent="0.2">
      <c r="A2163" s="32">
        <v>43867</v>
      </c>
      <c r="C2163" s="3">
        <v>25.74</v>
      </c>
      <c r="D2163">
        <v>13.6</v>
      </c>
      <c r="E2163" s="42">
        <v>18.875599999999999</v>
      </c>
      <c r="F2163" s="64">
        <f t="shared" si="45"/>
        <v>3.7916859441722295E-3</v>
      </c>
    </row>
    <row r="2164" spans="1:6" x14ac:dyDescent="0.2">
      <c r="A2164" s="32">
        <v>43868</v>
      </c>
      <c r="C2164" s="3">
        <v>25.54</v>
      </c>
      <c r="D2164">
        <v>13.66</v>
      </c>
      <c r="E2164" s="42">
        <v>18.827300000000001</v>
      </c>
      <c r="F2164" s="64">
        <f t="shared" si="45"/>
        <v>-2.5588590561358426E-3</v>
      </c>
    </row>
    <row r="2165" spans="1:6" x14ac:dyDescent="0.2">
      <c r="A2165" s="32">
        <v>43871</v>
      </c>
      <c r="C2165" s="3">
        <v>25.54</v>
      </c>
      <c r="D2165">
        <v>13.66</v>
      </c>
      <c r="E2165" s="42">
        <v>18.9283</v>
      </c>
      <c r="F2165" s="64">
        <f t="shared" si="45"/>
        <v>5.3645504134951505E-3</v>
      </c>
    </row>
    <row r="2166" spans="1:6" x14ac:dyDescent="0.2">
      <c r="A2166" s="32">
        <v>43872</v>
      </c>
      <c r="C2166" s="3">
        <v>25.54</v>
      </c>
      <c r="D2166">
        <v>13.66</v>
      </c>
      <c r="E2166" s="42">
        <v>19.158999999999999</v>
      </c>
      <c r="F2166" s="64">
        <f t="shared" si="45"/>
        <v>1.2188099301046584E-2</v>
      </c>
    </row>
    <row r="2167" spans="1:6" x14ac:dyDescent="0.2">
      <c r="A2167" s="32">
        <v>43873</v>
      </c>
      <c r="C2167" s="3">
        <v>25.54</v>
      </c>
      <c r="D2167">
        <v>13.66</v>
      </c>
      <c r="E2167" s="42">
        <v>19.054600000000001</v>
      </c>
      <c r="F2167" s="64">
        <f t="shared" si="45"/>
        <v>-5.449136176209568E-3</v>
      </c>
    </row>
    <row r="2168" spans="1:6" x14ac:dyDescent="0.2">
      <c r="A2168" s="32">
        <v>43874</v>
      </c>
      <c r="C2168" s="3">
        <v>25.54</v>
      </c>
      <c r="D2168">
        <v>13.66</v>
      </c>
      <c r="E2168" s="42">
        <v>19.061399999999999</v>
      </c>
      <c r="F2168" s="64">
        <f t="shared" si="45"/>
        <v>3.5686920743538408E-4</v>
      </c>
    </row>
    <row r="2169" spans="1:6" x14ac:dyDescent="0.2">
      <c r="A2169" s="32">
        <v>43875</v>
      </c>
      <c r="C2169" s="3">
        <v>25.54</v>
      </c>
      <c r="D2169">
        <v>13.66</v>
      </c>
      <c r="E2169" s="42">
        <v>18.895900000000001</v>
      </c>
      <c r="F2169" s="64">
        <f t="shared" si="45"/>
        <v>-8.6824682342324655E-3</v>
      </c>
    </row>
    <row r="2170" spans="1:6" x14ac:dyDescent="0.2">
      <c r="A2170" s="32">
        <v>43878</v>
      </c>
      <c r="C2170" s="3">
        <v>25.54</v>
      </c>
      <c r="D2170">
        <v>13.66</v>
      </c>
      <c r="E2170" s="42">
        <v>18.861999999999998</v>
      </c>
      <c r="F2170" s="64">
        <f t="shared" si="45"/>
        <v>-1.7940399769263982E-3</v>
      </c>
    </row>
    <row r="2171" spans="1:6" x14ac:dyDescent="0.2">
      <c r="A2171" s="32">
        <v>43879</v>
      </c>
      <c r="C2171" s="3">
        <v>25.54</v>
      </c>
      <c r="D2171">
        <v>13.66</v>
      </c>
      <c r="E2171" s="42">
        <v>18.891200000000001</v>
      </c>
      <c r="F2171" s="64">
        <f t="shared" si="45"/>
        <v>1.5480860990353396E-3</v>
      </c>
    </row>
    <row r="2172" spans="1:6" x14ac:dyDescent="0.2">
      <c r="A2172" s="32">
        <v>43880</v>
      </c>
      <c r="C2172" s="3">
        <v>25.54</v>
      </c>
      <c r="D2172">
        <v>13.66</v>
      </c>
      <c r="E2172" s="42">
        <v>18.964700000000001</v>
      </c>
      <c r="F2172" s="64">
        <f t="shared" si="45"/>
        <v>3.8907004319470584E-3</v>
      </c>
    </row>
    <row r="2173" spans="1:6" x14ac:dyDescent="0.2">
      <c r="A2173" s="32">
        <v>43881</v>
      </c>
      <c r="C2173" s="3">
        <v>25.54</v>
      </c>
      <c r="D2173">
        <v>14.12</v>
      </c>
      <c r="E2173" s="42">
        <v>19.0459</v>
      </c>
      <c r="F2173" s="64">
        <f t="shared" si="45"/>
        <v>4.2816390451734243E-3</v>
      </c>
    </row>
    <row r="2174" spans="1:6" x14ac:dyDescent="0.2">
      <c r="A2174" s="32">
        <v>43882</v>
      </c>
      <c r="C2174" s="3">
        <v>25.54</v>
      </c>
      <c r="D2174">
        <v>14.12</v>
      </c>
      <c r="E2174" s="42">
        <v>19.044699999999999</v>
      </c>
      <c r="F2174" s="64">
        <f t="shared" si="45"/>
        <v>-6.3005686263273297E-5</v>
      </c>
    </row>
    <row r="2175" spans="1:6" x14ac:dyDescent="0.2">
      <c r="A2175" s="32">
        <v>43887</v>
      </c>
      <c r="C2175" s="3">
        <v>25.54</v>
      </c>
      <c r="D2175">
        <v>14.12</v>
      </c>
      <c r="E2175" s="42">
        <v>19.025500000000001</v>
      </c>
      <c r="F2175" s="64">
        <f t="shared" si="45"/>
        <v>-1.0081544996769498E-3</v>
      </c>
    </row>
    <row r="2176" spans="1:6" x14ac:dyDescent="0.2">
      <c r="A2176" s="32">
        <v>43888</v>
      </c>
      <c r="C2176" s="3">
        <v>25.54</v>
      </c>
      <c r="D2176">
        <v>14.12</v>
      </c>
      <c r="E2176" s="42">
        <v>19.043900000000001</v>
      </c>
      <c r="F2176" s="64">
        <f t="shared" si="45"/>
        <v>9.6712307166701983E-4</v>
      </c>
    </row>
    <row r="2177" spans="1:6" x14ac:dyDescent="0.2">
      <c r="A2177" s="32">
        <v>43889</v>
      </c>
      <c r="C2177" s="3">
        <v>25.54</v>
      </c>
      <c r="D2177">
        <v>14.12</v>
      </c>
      <c r="E2177" s="42">
        <v>19.0276</v>
      </c>
      <c r="F2177" s="64">
        <f t="shared" si="45"/>
        <v>-8.5591711781729529E-4</v>
      </c>
    </row>
    <row r="2178" spans="1:6" x14ac:dyDescent="0.2">
      <c r="A2178" s="32">
        <v>43892</v>
      </c>
      <c r="C2178" s="3">
        <v>25.88</v>
      </c>
      <c r="D2178">
        <v>14.01</v>
      </c>
      <c r="E2178" s="42">
        <v>19.134799999999998</v>
      </c>
      <c r="F2178" s="64">
        <f t="shared" si="45"/>
        <v>5.6339212512350745E-3</v>
      </c>
    </row>
    <row r="2179" spans="1:6" x14ac:dyDescent="0.2">
      <c r="A2179" s="32">
        <v>43893</v>
      </c>
      <c r="C2179" s="3">
        <v>25.88</v>
      </c>
      <c r="D2179">
        <v>14.01</v>
      </c>
      <c r="E2179" s="42">
        <v>19.145800000000001</v>
      </c>
      <c r="F2179" s="64">
        <f t="shared" si="45"/>
        <v>5.7486882538637651E-4</v>
      </c>
    </row>
    <row r="2180" spans="1:6" x14ac:dyDescent="0.2">
      <c r="A2180" s="32">
        <v>43894</v>
      </c>
      <c r="C2180" s="3">
        <v>25.88</v>
      </c>
      <c r="D2180">
        <v>14.01</v>
      </c>
      <c r="E2180" s="42">
        <v>19.202200000000001</v>
      </c>
      <c r="F2180" s="64">
        <f t="shared" si="45"/>
        <v>2.9458157924975303E-3</v>
      </c>
    </row>
    <row r="2181" spans="1:6" x14ac:dyDescent="0.2">
      <c r="A2181" s="32">
        <v>43895</v>
      </c>
      <c r="C2181" s="3">
        <v>27.05</v>
      </c>
      <c r="D2181">
        <v>14.01</v>
      </c>
      <c r="E2181" s="42">
        <v>19.011500000000002</v>
      </c>
      <c r="F2181" s="64">
        <f t="shared" si="45"/>
        <v>-9.931153721969288E-3</v>
      </c>
    </row>
    <row r="2182" spans="1:6" x14ac:dyDescent="0.2">
      <c r="A2182" s="32">
        <v>43896</v>
      </c>
      <c r="C2182" s="3">
        <v>27.05</v>
      </c>
      <c r="D2182">
        <v>14.01</v>
      </c>
      <c r="E2182" s="42">
        <v>18.986799999999999</v>
      </c>
      <c r="F2182" s="64">
        <f t="shared" si="45"/>
        <v>-1.2992136338533244E-3</v>
      </c>
    </row>
    <row r="2183" spans="1:6" x14ac:dyDescent="0.2">
      <c r="A2183" s="32">
        <v>43899</v>
      </c>
      <c r="C2183" s="3">
        <v>27.05</v>
      </c>
      <c r="D2183">
        <v>14.01</v>
      </c>
      <c r="E2183" s="42">
        <v>19.144100000000002</v>
      </c>
      <c r="F2183" s="64">
        <f t="shared" si="45"/>
        <v>8.2847030568606872E-3</v>
      </c>
    </row>
    <row r="2184" spans="1:6" x14ac:dyDescent="0.2">
      <c r="A2184" s="32">
        <v>43900</v>
      </c>
      <c r="C2184" s="3">
        <v>27.05</v>
      </c>
      <c r="D2184">
        <v>14.01</v>
      </c>
      <c r="E2184" s="42">
        <v>19.121200000000002</v>
      </c>
      <c r="F2184" s="64">
        <f t="shared" si="45"/>
        <v>-1.1961909935698234E-3</v>
      </c>
    </row>
    <row r="2185" spans="1:6" x14ac:dyDescent="0.2">
      <c r="A2185" s="32">
        <v>43901</v>
      </c>
      <c r="C2185" s="3">
        <v>27.05</v>
      </c>
      <c r="D2185">
        <v>14.01</v>
      </c>
      <c r="E2185" s="42">
        <v>19.1233</v>
      </c>
      <c r="F2185" s="64">
        <f t="shared" si="45"/>
        <v>1.0982574315421267E-4</v>
      </c>
    </row>
    <row r="2186" spans="1:6" x14ac:dyDescent="0.2">
      <c r="A2186" s="32">
        <v>43902</v>
      </c>
      <c r="C2186" s="3">
        <v>27.05</v>
      </c>
      <c r="D2186">
        <v>14.01</v>
      </c>
      <c r="E2186">
        <v>19.150099999999998</v>
      </c>
      <c r="F2186" s="64">
        <f t="shared" si="45"/>
        <v>1.4014317612545124E-3</v>
      </c>
    </row>
    <row r="2187" spans="1:6" x14ac:dyDescent="0.2">
      <c r="A2187" s="32">
        <v>43903</v>
      </c>
      <c r="C2187" s="3">
        <v>27.05</v>
      </c>
      <c r="D2187">
        <v>15.82</v>
      </c>
      <c r="E2187">
        <v>19.2239</v>
      </c>
      <c r="F2187" s="64">
        <f t="shared" si="45"/>
        <v>3.8537657766801736E-3</v>
      </c>
    </row>
    <row r="2188" spans="1:6" x14ac:dyDescent="0.2">
      <c r="A2188" s="32">
        <v>43906</v>
      </c>
      <c r="C2188" s="3">
        <v>27.05</v>
      </c>
      <c r="D2188">
        <v>15.82</v>
      </c>
      <c r="E2188">
        <v>19.202300000000001</v>
      </c>
      <c r="F2188" s="64">
        <f t="shared" si="45"/>
        <v>-1.1236013504023479E-3</v>
      </c>
    </row>
    <row r="2189" spans="1:6" x14ac:dyDescent="0.2">
      <c r="A2189" s="32">
        <v>43907</v>
      </c>
      <c r="C2189" s="3">
        <v>27.05</v>
      </c>
      <c r="D2189">
        <v>15.82</v>
      </c>
      <c r="E2189">
        <v>19.215399999999999</v>
      </c>
      <c r="F2189" s="64">
        <f t="shared" si="45"/>
        <v>6.822099436003537E-4</v>
      </c>
    </row>
    <row r="2190" spans="1:6" x14ac:dyDescent="0.2">
      <c r="A2190" s="32">
        <v>43908</v>
      </c>
      <c r="C2190" s="3">
        <v>27.05</v>
      </c>
      <c r="D2190">
        <v>15.82</v>
      </c>
      <c r="E2190">
        <v>19.252600000000001</v>
      </c>
      <c r="F2190" s="64">
        <f t="shared" si="45"/>
        <v>1.9359472090094698E-3</v>
      </c>
    </row>
    <row r="2191" spans="1:6" x14ac:dyDescent="0.2">
      <c r="A2191" s="32">
        <v>43909</v>
      </c>
      <c r="C2191" s="3">
        <v>27.05</v>
      </c>
      <c r="D2191">
        <v>15.82</v>
      </c>
      <c r="E2191">
        <v>19.244</v>
      </c>
      <c r="F2191" s="64">
        <f t="shared" si="45"/>
        <v>-4.4669291420385004E-4</v>
      </c>
    </row>
    <row r="2192" spans="1:6" x14ac:dyDescent="0.2">
      <c r="A2192" s="32">
        <v>43910</v>
      </c>
      <c r="C2192" s="3">
        <v>26.6</v>
      </c>
      <c r="D2192">
        <v>15.78</v>
      </c>
      <c r="E2192">
        <v>19.322099999999999</v>
      </c>
      <c r="F2192" s="64">
        <f t="shared" si="45"/>
        <v>4.058407815422882E-3</v>
      </c>
    </row>
    <row r="2193" spans="1:6" x14ac:dyDescent="0.2">
      <c r="A2193" s="32">
        <v>43913</v>
      </c>
      <c r="C2193" s="3">
        <v>26.6</v>
      </c>
      <c r="D2193">
        <v>15.78</v>
      </c>
      <c r="E2193">
        <v>19.1494</v>
      </c>
      <c r="F2193" s="64">
        <f t="shared" si="45"/>
        <v>-8.9379518789365342E-3</v>
      </c>
    </row>
    <row r="2194" spans="1:6" x14ac:dyDescent="0.2">
      <c r="A2194" s="32">
        <v>43914</v>
      </c>
      <c r="C2194" s="3">
        <v>26.6</v>
      </c>
      <c r="D2194">
        <v>15.28</v>
      </c>
      <c r="E2194">
        <v>19.154800000000002</v>
      </c>
      <c r="F2194" s="64">
        <f t="shared" si="45"/>
        <v>2.8199316949883979E-4</v>
      </c>
    </row>
    <row r="2195" spans="1:6" x14ac:dyDescent="0.2">
      <c r="A2195" s="32">
        <v>43915</v>
      </c>
      <c r="C2195" s="3">
        <v>26.6</v>
      </c>
      <c r="D2195">
        <v>13.7</v>
      </c>
      <c r="E2195">
        <v>19.0243</v>
      </c>
      <c r="F2195" s="64">
        <f t="shared" si="45"/>
        <v>-6.8129137344165036E-3</v>
      </c>
    </row>
    <row r="2196" spans="1:6" x14ac:dyDescent="0.2">
      <c r="A2196" s="32">
        <v>43916</v>
      </c>
      <c r="C2196" s="3">
        <v>26.6</v>
      </c>
      <c r="D2196">
        <v>13.7</v>
      </c>
      <c r="E2196">
        <v>19.101500000000001</v>
      </c>
      <c r="F2196" s="64">
        <f t="shared" si="45"/>
        <v>4.0579679672840818E-3</v>
      </c>
    </row>
    <row r="2197" spans="1:6" x14ac:dyDescent="0.2">
      <c r="A2197" s="32">
        <v>43917</v>
      </c>
      <c r="C2197" s="3">
        <v>26.6</v>
      </c>
      <c r="D2197">
        <v>13.7</v>
      </c>
      <c r="E2197">
        <v>19.088200000000001</v>
      </c>
      <c r="F2197" s="64">
        <f t="shared" si="45"/>
        <v>-6.9628039682756437E-4</v>
      </c>
    </row>
    <row r="2198" spans="1:6" x14ac:dyDescent="0.2">
      <c r="A2198" s="32">
        <v>43920</v>
      </c>
      <c r="C2198" s="3">
        <v>26.6</v>
      </c>
      <c r="D2198">
        <v>13.7</v>
      </c>
      <c r="E2198">
        <v>18.904399999999999</v>
      </c>
      <c r="F2198" s="64">
        <f t="shared" si="45"/>
        <v>-9.6289854465062552E-3</v>
      </c>
    </row>
    <row r="2199" spans="1:6" x14ac:dyDescent="0.2">
      <c r="A2199" s="32">
        <v>43921</v>
      </c>
      <c r="C2199" s="3">
        <v>26.6</v>
      </c>
      <c r="D2199">
        <v>13.7</v>
      </c>
      <c r="E2199">
        <v>18.843</v>
      </c>
      <c r="F2199" s="64">
        <f t="shared" si="45"/>
        <v>-3.247921118892938E-3</v>
      </c>
    </row>
    <row r="2200" spans="1:6" x14ac:dyDescent="0.2">
      <c r="A2200" s="32">
        <v>43922</v>
      </c>
      <c r="C2200" s="3">
        <v>22.97</v>
      </c>
      <c r="D2200">
        <v>13.7</v>
      </c>
      <c r="E2200">
        <v>18.787400000000002</v>
      </c>
      <c r="F2200" s="64">
        <f t="shared" si="45"/>
        <v>-2.95069787188873E-3</v>
      </c>
    </row>
    <row r="2201" spans="1:6" x14ac:dyDescent="0.2">
      <c r="A2201" s="32">
        <v>43923</v>
      </c>
      <c r="C2201" s="3">
        <v>22.97</v>
      </c>
      <c r="D2201">
        <v>13.7</v>
      </c>
      <c r="E2201">
        <v>18.020700000000001</v>
      </c>
      <c r="F2201" s="64">
        <f t="shared" si="45"/>
        <v>-4.0809265784515159E-2</v>
      </c>
    </row>
    <row r="2202" spans="1:6" x14ac:dyDescent="0.2">
      <c r="A2202" s="32">
        <v>43924</v>
      </c>
      <c r="C2202" s="3">
        <v>22.97</v>
      </c>
      <c r="D2202">
        <v>13.7</v>
      </c>
      <c r="E2202">
        <v>18.2698</v>
      </c>
      <c r="F2202" s="64">
        <f t="shared" si="45"/>
        <v>1.3822992447574123E-2</v>
      </c>
    </row>
    <row r="2203" spans="1:6" x14ac:dyDescent="0.2">
      <c r="A2203" s="32">
        <v>43927</v>
      </c>
      <c r="C2203" s="3">
        <v>23.71</v>
      </c>
      <c r="D2203">
        <v>13.7</v>
      </c>
      <c r="E2203">
        <v>18.585999999999999</v>
      </c>
      <c r="F2203" s="64">
        <f t="shared" si="45"/>
        <v>1.7307250216203718E-2</v>
      </c>
    </row>
    <row r="2204" spans="1:6" x14ac:dyDescent="0.2">
      <c r="A2204" s="32">
        <v>43928</v>
      </c>
      <c r="C2204" s="3">
        <v>23.71</v>
      </c>
      <c r="D2204">
        <v>13.7</v>
      </c>
      <c r="E2204">
        <v>18.585999999999999</v>
      </c>
      <c r="F2204" s="64">
        <f t="shared" si="45"/>
        <v>0</v>
      </c>
    </row>
    <row r="2205" spans="1:6" x14ac:dyDescent="0.2">
      <c r="A2205" s="32">
        <v>43929</v>
      </c>
      <c r="C2205" s="3">
        <v>23.71</v>
      </c>
      <c r="D2205">
        <v>13.7</v>
      </c>
      <c r="E2205">
        <v>18.386500000000002</v>
      </c>
      <c r="F2205" s="64">
        <f t="shared" si="45"/>
        <v>-1.0733885720434544E-2</v>
      </c>
    </row>
    <row r="2206" spans="1:6" x14ac:dyDescent="0.2">
      <c r="A2206" s="32">
        <v>43930</v>
      </c>
      <c r="C2206" s="3">
        <v>23.71</v>
      </c>
      <c r="D2206">
        <v>13.7</v>
      </c>
      <c r="E2206">
        <v>18.128599999999999</v>
      </c>
      <c r="F2206" s="64">
        <f t="shared" si="45"/>
        <v>-1.4026595600032832E-2</v>
      </c>
    </row>
    <row r="2207" spans="1:6" x14ac:dyDescent="0.2">
      <c r="A2207" s="32">
        <v>43934</v>
      </c>
      <c r="C2207" s="3">
        <v>23.71</v>
      </c>
      <c r="D2207">
        <v>13.7</v>
      </c>
      <c r="E2207">
        <v>18.150200000000002</v>
      </c>
      <c r="F2207" s="64">
        <f t="shared" si="45"/>
        <v>1.1914874838654388E-3</v>
      </c>
    </row>
    <row r="2208" spans="1:6" x14ac:dyDescent="0.2">
      <c r="A2208" s="32">
        <v>43935</v>
      </c>
      <c r="C2208" s="3">
        <v>23.71</v>
      </c>
      <c r="D2208">
        <v>13.7</v>
      </c>
      <c r="E2208">
        <v>18.125299999999999</v>
      </c>
      <c r="F2208" s="64">
        <f t="shared" si="45"/>
        <v>-1.3718857092485104E-3</v>
      </c>
    </row>
    <row r="2209" spans="1:6" x14ac:dyDescent="0.2">
      <c r="A2209" s="32">
        <v>43936</v>
      </c>
      <c r="C2209" s="3">
        <v>23.71</v>
      </c>
      <c r="D2209">
        <v>13.7</v>
      </c>
      <c r="E2209">
        <v>18.058299999999999</v>
      </c>
      <c r="F2209" s="64">
        <f t="shared" si="45"/>
        <v>-3.6964905408461979E-3</v>
      </c>
    </row>
    <row r="2210" spans="1:6" x14ac:dyDescent="0.2">
      <c r="A2210" s="32">
        <v>43937</v>
      </c>
      <c r="C2210" s="3">
        <v>23.71</v>
      </c>
      <c r="D2210">
        <v>13.7</v>
      </c>
      <c r="E2210">
        <v>18.028600000000001</v>
      </c>
      <c r="F2210" s="64">
        <f t="shared" si="45"/>
        <v>-1.6446730866138681E-3</v>
      </c>
    </row>
    <row r="2211" spans="1:6" x14ac:dyDescent="0.2">
      <c r="A2211" s="32">
        <v>43938</v>
      </c>
      <c r="C2211" s="3">
        <v>23.71</v>
      </c>
      <c r="D2211">
        <v>13.03</v>
      </c>
      <c r="E2211">
        <v>17.722000000000001</v>
      </c>
      <c r="F2211" s="64">
        <f t="shared" si="45"/>
        <v>-1.7006312192849093E-2</v>
      </c>
    </row>
    <row r="2212" spans="1:6" x14ac:dyDescent="0.2">
      <c r="A2212" s="32">
        <v>43941</v>
      </c>
      <c r="C2212" s="3">
        <v>23.71</v>
      </c>
      <c r="D2212">
        <v>11.8</v>
      </c>
      <c r="E2212">
        <v>17.583400000000001</v>
      </c>
      <c r="F2212" s="64">
        <f t="shared" si="45"/>
        <v>-7.8207877214760968E-3</v>
      </c>
    </row>
    <row r="2213" spans="1:6" x14ac:dyDescent="0.2">
      <c r="A2213" s="32">
        <v>43943</v>
      </c>
      <c r="C2213" s="3">
        <v>23.71</v>
      </c>
      <c r="D2213">
        <v>11.8</v>
      </c>
      <c r="E2213">
        <v>17.467099999999999</v>
      </c>
      <c r="F2213" s="64">
        <f t="shared" si="45"/>
        <v>-6.6141929319700754E-3</v>
      </c>
    </row>
    <row r="2214" spans="1:6" x14ac:dyDescent="0.2">
      <c r="A2214" s="32">
        <v>43944</v>
      </c>
      <c r="C2214" s="3">
        <v>23.71</v>
      </c>
      <c r="D2214">
        <v>11.8</v>
      </c>
      <c r="E2214">
        <v>17.554099999999998</v>
      </c>
      <c r="F2214" s="64">
        <f t="shared" si="45"/>
        <v>4.980792461255712E-3</v>
      </c>
    </row>
    <row r="2215" spans="1:6" x14ac:dyDescent="0.2">
      <c r="A2215" s="32">
        <v>43945</v>
      </c>
      <c r="C2215" s="3">
        <v>23.71</v>
      </c>
      <c r="D2215">
        <v>11.8</v>
      </c>
      <c r="E2215">
        <v>17.616900000000001</v>
      </c>
      <c r="F2215" s="64">
        <f t="shared" si="45"/>
        <v>3.5775118063587907E-3</v>
      </c>
    </row>
    <row r="2216" spans="1:6" x14ac:dyDescent="0.2">
      <c r="A2216" s="32">
        <v>43948</v>
      </c>
      <c r="C2216" s="3">
        <v>23.71</v>
      </c>
      <c r="D2216">
        <v>11.8</v>
      </c>
      <c r="E2216">
        <v>17.435500000000001</v>
      </c>
      <c r="F2216" s="64">
        <f t="shared" si="45"/>
        <v>-1.0296930788050163E-2</v>
      </c>
    </row>
    <row r="2217" spans="1:6" x14ac:dyDescent="0.2">
      <c r="A2217" s="32">
        <v>43949</v>
      </c>
      <c r="C2217" s="3">
        <v>23.71</v>
      </c>
      <c r="D2217">
        <v>11.8</v>
      </c>
      <c r="E2217">
        <v>17.526700000000002</v>
      </c>
      <c r="F2217" s="64">
        <f t="shared" si="45"/>
        <v>5.2307074646553708E-3</v>
      </c>
    </row>
    <row r="2218" spans="1:6" x14ac:dyDescent="0.2">
      <c r="A2218" s="32">
        <v>43950</v>
      </c>
      <c r="C2218" s="3">
        <v>23.71</v>
      </c>
      <c r="D2218">
        <v>11.8</v>
      </c>
      <c r="E2218">
        <v>17.234200000000001</v>
      </c>
      <c r="F2218" s="64">
        <f t="shared" si="45"/>
        <v>-1.6688823338107062E-2</v>
      </c>
    </row>
    <row r="2219" spans="1:6" x14ac:dyDescent="0.2">
      <c r="A2219" s="32">
        <v>43951</v>
      </c>
      <c r="C2219" s="3">
        <v>23.71</v>
      </c>
      <c r="D2219">
        <v>11.8</v>
      </c>
      <c r="E2219">
        <v>17.2745</v>
      </c>
      <c r="F2219" s="64">
        <f t="shared" si="45"/>
        <v>2.3383736988080717E-3</v>
      </c>
    </row>
    <row r="2220" spans="1:6" x14ac:dyDescent="0.2">
      <c r="A2220" s="32">
        <v>43955</v>
      </c>
      <c r="C2220" s="3">
        <v>23.57</v>
      </c>
      <c r="D2220">
        <v>11.8</v>
      </c>
      <c r="E2220">
        <v>17.225200000000001</v>
      </c>
      <c r="F2220" s="64">
        <f t="shared" si="45"/>
        <v>-2.8539176242438069E-3</v>
      </c>
    </row>
    <row r="2221" spans="1:6" x14ac:dyDescent="0.2">
      <c r="A2221" s="32">
        <v>43956</v>
      </c>
      <c r="C2221" s="3">
        <v>23.57</v>
      </c>
      <c r="D2221">
        <v>11.8</v>
      </c>
      <c r="E2221">
        <v>17.136800000000001</v>
      </c>
      <c r="F2221" s="64">
        <f t="shared" si="45"/>
        <v>-5.1320158837052654E-3</v>
      </c>
    </row>
    <row r="2222" spans="1:6" x14ac:dyDescent="0.2">
      <c r="A2222" s="32">
        <v>43957</v>
      </c>
      <c r="C2222" s="3">
        <v>23.57</v>
      </c>
      <c r="D2222">
        <v>11.8</v>
      </c>
      <c r="E2222">
        <v>17.1523</v>
      </c>
      <c r="F2222" s="64">
        <f t="shared" si="45"/>
        <v>9.0448625180883369E-4</v>
      </c>
    </row>
    <row r="2223" spans="1:6" x14ac:dyDescent="0.2">
      <c r="A2223" s="32">
        <v>43958</v>
      </c>
      <c r="C2223" s="3">
        <v>23.57</v>
      </c>
      <c r="D2223">
        <v>11.8</v>
      </c>
      <c r="E2223">
        <v>17.153300000000002</v>
      </c>
      <c r="F2223" s="64">
        <f t="shared" si="45"/>
        <v>5.830121907846042E-5</v>
      </c>
    </row>
    <row r="2224" spans="1:6" x14ac:dyDescent="0.2">
      <c r="A2224" s="32">
        <v>43959</v>
      </c>
      <c r="C2224" s="3">
        <v>22.98</v>
      </c>
      <c r="D2224">
        <v>11.8</v>
      </c>
      <c r="E2224">
        <v>17.0916</v>
      </c>
      <c r="F2224" s="64">
        <f t="shared" si="45"/>
        <v>-3.5969755090857758E-3</v>
      </c>
    </row>
    <row r="2225" spans="1:6" x14ac:dyDescent="0.2">
      <c r="A2225" s="32">
        <v>43962</v>
      </c>
      <c r="C2225" s="3">
        <v>22.75</v>
      </c>
      <c r="D2225">
        <v>12.3</v>
      </c>
      <c r="E2225">
        <v>17.068200000000001</v>
      </c>
      <c r="F2225" s="64">
        <f t="shared" ref="F2225:F2288" si="46">E2225/E2224 - 1</f>
        <v>-1.3690935898335033E-3</v>
      </c>
    </row>
    <row r="2226" spans="1:6" x14ac:dyDescent="0.2">
      <c r="A2226" s="32">
        <v>43963</v>
      </c>
      <c r="C2226" s="3">
        <v>20.89</v>
      </c>
      <c r="D2226">
        <v>12.3</v>
      </c>
      <c r="E2226">
        <v>16.756599999999999</v>
      </c>
      <c r="F2226" s="64">
        <f t="shared" si="46"/>
        <v>-1.8256172297020257E-2</v>
      </c>
    </row>
    <row r="2227" spans="1:6" x14ac:dyDescent="0.2">
      <c r="A2227" s="32">
        <v>43964</v>
      </c>
      <c r="C2227" s="3">
        <v>22.78</v>
      </c>
      <c r="D2227">
        <v>12.3</v>
      </c>
      <c r="E2227">
        <v>17.1206</v>
      </c>
      <c r="F2227" s="64">
        <f t="shared" si="46"/>
        <v>2.1722783858300732E-2</v>
      </c>
    </row>
    <row r="2228" spans="1:6" x14ac:dyDescent="0.2">
      <c r="A2228" s="32">
        <v>43965</v>
      </c>
      <c r="C2228" s="3">
        <v>22.98</v>
      </c>
      <c r="D2228">
        <v>12.3</v>
      </c>
      <c r="E2228">
        <v>17.481400000000001</v>
      </c>
      <c r="F2228" s="64">
        <f t="shared" si="46"/>
        <v>2.1074027779400373E-2</v>
      </c>
    </row>
    <row r="2229" spans="1:6" x14ac:dyDescent="0.2">
      <c r="A2229" s="32">
        <v>43966</v>
      </c>
      <c r="C2229" s="3">
        <v>22.98</v>
      </c>
      <c r="D2229">
        <v>12.3</v>
      </c>
      <c r="E2229">
        <v>17.492000000000001</v>
      </c>
      <c r="F2229" s="64">
        <f t="shared" si="46"/>
        <v>6.0635875845194143E-4</v>
      </c>
    </row>
    <row r="2230" spans="1:6" x14ac:dyDescent="0.2">
      <c r="A2230" s="32">
        <v>43969</v>
      </c>
      <c r="C2230" s="3">
        <v>24.1</v>
      </c>
      <c r="D2230">
        <v>12.3</v>
      </c>
      <c r="E2230">
        <v>17.578800000000001</v>
      </c>
      <c r="F2230" s="64">
        <f t="shared" si="46"/>
        <v>4.9622684655843408E-3</v>
      </c>
    </row>
    <row r="2231" spans="1:6" x14ac:dyDescent="0.2">
      <c r="A2231" s="32">
        <v>43970</v>
      </c>
      <c r="C2231" s="3">
        <v>24.1</v>
      </c>
      <c r="D2231">
        <v>12.3</v>
      </c>
      <c r="E2231">
        <v>17.7</v>
      </c>
      <c r="F2231" s="64">
        <f t="shared" si="46"/>
        <v>6.8946685780597594E-3</v>
      </c>
    </row>
    <row r="2232" spans="1:6" x14ac:dyDescent="0.2">
      <c r="A2232" s="32">
        <v>43971</v>
      </c>
      <c r="C2232" s="3">
        <v>24.66</v>
      </c>
      <c r="D2232">
        <v>12.3</v>
      </c>
      <c r="E2232">
        <v>18.270900000000001</v>
      </c>
      <c r="F2232" s="64">
        <f t="shared" si="46"/>
        <v>3.225423728813559E-2</v>
      </c>
    </row>
    <row r="2233" spans="1:6" x14ac:dyDescent="0.2">
      <c r="A2233" s="32">
        <v>43972</v>
      </c>
      <c r="C2233" s="3">
        <v>24.66</v>
      </c>
      <c r="D2233">
        <v>15.22</v>
      </c>
      <c r="E2233">
        <v>18.766200000000001</v>
      </c>
      <c r="F2233" s="64">
        <f t="shared" si="46"/>
        <v>2.7108681017355529E-2</v>
      </c>
    </row>
    <row r="2234" spans="1:6" x14ac:dyDescent="0.2">
      <c r="A2234" s="32">
        <v>43973</v>
      </c>
      <c r="C2234" s="3">
        <v>24.66</v>
      </c>
      <c r="D2234">
        <v>15.22</v>
      </c>
      <c r="E2234">
        <v>18.919599999999999</v>
      </c>
      <c r="F2234" s="64">
        <f t="shared" si="46"/>
        <v>8.1742707633936096E-3</v>
      </c>
    </row>
    <row r="2235" spans="1:6" x14ac:dyDescent="0.2">
      <c r="A2235" s="32">
        <v>43976</v>
      </c>
      <c r="C2235" s="3">
        <v>25.36</v>
      </c>
      <c r="D2235">
        <v>15.22</v>
      </c>
      <c r="E2235">
        <v>19.494800000000001</v>
      </c>
      <c r="F2235" s="64">
        <f t="shared" si="46"/>
        <v>3.0402334087401561E-2</v>
      </c>
    </row>
    <row r="2236" spans="1:6" x14ac:dyDescent="0.2">
      <c r="A2236" s="32">
        <v>43977</v>
      </c>
      <c r="C2236" s="3">
        <v>25.36</v>
      </c>
      <c r="D2236">
        <v>15.22</v>
      </c>
      <c r="E2236">
        <v>19.873999999999999</v>
      </c>
      <c r="F2236" s="64">
        <f t="shared" si="46"/>
        <v>1.9451340870385803E-2</v>
      </c>
    </row>
    <row r="2237" spans="1:6" x14ac:dyDescent="0.2">
      <c r="A2237" s="32">
        <v>43978</v>
      </c>
      <c r="C2237" s="3">
        <v>24.66</v>
      </c>
      <c r="D2237">
        <v>16.23</v>
      </c>
      <c r="E2237">
        <v>19.9907</v>
      </c>
      <c r="F2237" s="64">
        <f t="shared" si="46"/>
        <v>5.871993559424471E-3</v>
      </c>
    </row>
    <row r="2238" spans="1:6" x14ac:dyDescent="0.2">
      <c r="A2238" s="32">
        <v>43979</v>
      </c>
      <c r="C2238" s="3">
        <v>24.66</v>
      </c>
      <c r="D2238">
        <v>16.23</v>
      </c>
      <c r="E2238">
        <v>20.026199999999999</v>
      </c>
      <c r="F2238" s="64">
        <f t="shared" si="46"/>
        <v>1.7758257589779447E-3</v>
      </c>
    </row>
    <row r="2239" spans="1:6" x14ac:dyDescent="0.2">
      <c r="A2239" s="32">
        <v>43980</v>
      </c>
      <c r="C2239" s="3">
        <v>24.66</v>
      </c>
      <c r="D2239">
        <v>16.23</v>
      </c>
      <c r="E2239">
        <v>20.031300000000002</v>
      </c>
      <c r="F2239" s="64">
        <f t="shared" si="46"/>
        <v>2.5466638703308675E-4</v>
      </c>
    </row>
    <row r="2240" spans="1:6" x14ac:dyDescent="0.2">
      <c r="A2240" s="32">
        <v>43983</v>
      </c>
      <c r="C2240" s="3">
        <v>24.22</v>
      </c>
      <c r="D2240">
        <v>16.260000000000002</v>
      </c>
      <c r="E2240">
        <v>19.907599999999999</v>
      </c>
      <c r="F2240" s="64">
        <f t="shared" si="46"/>
        <v>-6.1753355997864467E-3</v>
      </c>
    </row>
    <row r="2241" spans="1:6" x14ac:dyDescent="0.2">
      <c r="A2241" s="32">
        <v>43984</v>
      </c>
      <c r="C2241" s="3">
        <v>24.37</v>
      </c>
      <c r="D2241">
        <v>16.260000000000002</v>
      </c>
      <c r="E2241">
        <v>20.2788</v>
      </c>
      <c r="F2241" s="64">
        <f t="shared" si="46"/>
        <v>1.864614519078156E-2</v>
      </c>
    </row>
    <row r="2242" spans="1:6" x14ac:dyDescent="0.2">
      <c r="A2242" s="32">
        <v>43985</v>
      </c>
      <c r="C2242" s="3">
        <v>27.6</v>
      </c>
      <c r="D2242">
        <v>16.260000000000002</v>
      </c>
      <c r="E2242">
        <v>20.4299</v>
      </c>
      <c r="F2242" s="64">
        <f t="shared" si="46"/>
        <v>7.4511312306448918E-3</v>
      </c>
    </row>
    <row r="2243" spans="1:6" x14ac:dyDescent="0.2">
      <c r="A2243" s="32">
        <v>43986</v>
      </c>
      <c r="C2243" s="3">
        <v>27.6</v>
      </c>
      <c r="D2243">
        <v>16.260000000000002</v>
      </c>
      <c r="E2243">
        <v>20.5383</v>
      </c>
      <c r="F2243" s="64">
        <f t="shared" si="46"/>
        <v>5.305948634109825E-3</v>
      </c>
    </row>
    <row r="2244" spans="1:6" x14ac:dyDescent="0.2">
      <c r="A2244" s="32">
        <v>43987</v>
      </c>
      <c r="C2244" s="3">
        <v>27.6</v>
      </c>
      <c r="D2244">
        <v>16.34</v>
      </c>
      <c r="E2244">
        <v>21.006599999999999</v>
      </c>
      <c r="F2244" s="64">
        <f t="shared" si="46"/>
        <v>2.2801302931596101E-2</v>
      </c>
    </row>
    <row r="2245" spans="1:6" x14ac:dyDescent="0.2">
      <c r="A2245" s="32">
        <v>43990</v>
      </c>
      <c r="C2245" s="3">
        <v>27.6</v>
      </c>
      <c r="D2245">
        <v>16.34</v>
      </c>
      <c r="E2245">
        <v>21.3215</v>
      </c>
      <c r="F2245" s="64">
        <f t="shared" si="46"/>
        <v>1.4990526786819558E-2</v>
      </c>
    </row>
    <row r="2246" spans="1:6" x14ac:dyDescent="0.2">
      <c r="A2246" s="32">
        <v>43991</v>
      </c>
      <c r="C2246" s="3">
        <v>28.16</v>
      </c>
      <c r="D2246">
        <v>16.34</v>
      </c>
      <c r="E2246">
        <v>21.898499999999999</v>
      </c>
      <c r="F2246" s="64">
        <f t="shared" si="46"/>
        <v>2.7061885889829496E-2</v>
      </c>
    </row>
    <row r="2247" spans="1:6" x14ac:dyDescent="0.2">
      <c r="A2247" s="32">
        <v>43992</v>
      </c>
      <c r="C2247" s="3">
        <v>28.16</v>
      </c>
      <c r="D2247">
        <v>16.34</v>
      </c>
      <c r="E2247">
        <v>21.9939</v>
      </c>
      <c r="F2247" s="64">
        <f t="shared" si="46"/>
        <v>4.3564627714227644E-3</v>
      </c>
    </row>
    <row r="2248" spans="1:6" x14ac:dyDescent="0.2">
      <c r="A2248" s="32">
        <v>43994</v>
      </c>
      <c r="C2248" s="3">
        <v>28.16</v>
      </c>
      <c r="D2248">
        <v>16.34</v>
      </c>
      <c r="E2248">
        <v>22.0199</v>
      </c>
      <c r="F2248" s="64">
        <f t="shared" si="46"/>
        <v>1.18214595865207E-3</v>
      </c>
    </row>
    <row r="2249" spans="1:6" x14ac:dyDescent="0.2">
      <c r="A2249" s="32">
        <v>43997</v>
      </c>
      <c r="C2249" s="3">
        <v>27.5</v>
      </c>
      <c r="D2249">
        <v>18.78</v>
      </c>
      <c r="E2249">
        <v>22.718900000000001</v>
      </c>
      <c r="F2249" s="64">
        <f t="shared" si="46"/>
        <v>3.1744013369724655E-2</v>
      </c>
    </row>
    <row r="2250" spans="1:6" x14ac:dyDescent="0.2">
      <c r="A2250" s="32">
        <v>43998</v>
      </c>
      <c r="C2250" s="3">
        <v>27.5</v>
      </c>
      <c r="D2250">
        <v>18.78</v>
      </c>
      <c r="E2250">
        <v>22.7194</v>
      </c>
      <c r="F2250" s="64">
        <f t="shared" si="46"/>
        <v>2.2008107786852804E-5</v>
      </c>
    </row>
    <row r="2251" spans="1:6" x14ac:dyDescent="0.2">
      <c r="A2251" s="32">
        <v>43999</v>
      </c>
      <c r="C2251" s="3">
        <v>27.5</v>
      </c>
      <c r="D2251">
        <v>18.78</v>
      </c>
      <c r="E2251">
        <v>22.744800000000001</v>
      </c>
      <c r="F2251" s="64">
        <f t="shared" si="46"/>
        <v>1.1179872707907101E-3</v>
      </c>
    </row>
    <row r="2252" spans="1:6" x14ac:dyDescent="0.2">
      <c r="A2252" s="32">
        <v>44000</v>
      </c>
      <c r="C2252" s="3">
        <v>27.5</v>
      </c>
      <c r="D2252">
        <v>17.899999999999999</v>
      </c>
      <c r="E2252">
        <v>22.5426</v>
      </c>
      <c r="F2252" s="64">
        <f t="shared" si="46"/>
        <v>-8.8899440751293302E-3</v>
      </c>
    </row>
    <row r="2253" spans="1:6" x14ac:dyDescent="0.2">
      <c r="A2253" s="32">
        <v>44001</v>
      </c>
      <c r="C2253" s="3">
        <v>26.09</v>
      </c>
      <c r="D2253">
        <v>17.899999999999999</v>
      </c>
      <c r="E2253">
        <v>22.322099999999999</v>
      </c>
      <c r="F2253" s="64">
        <f t="shared" si="46"/>
        <v>-9.7814803971149056E-3</v>
      </c>
    </row>
    <row r="2254" spans="1:6" x14ac:dyDescent="0.2">
      <c r="A2254" s="32">
        <v>44004</v>
      </c>
      <c r="C2254" s="3">
        <v>27.28</v>
      </c>
      <c r="D2254">
        <v>17.899999999999999</v>
      </c>
      <c r="E2254">
        <v>22.566600000000001</v>
      </c>
      <c r="F2254" s="64">
        <f t="shared" si="46"/>
        <v>1.0953270525622782E-2</v>
      </c>
    </row>
    <row r="2255" spans="1:6" x14ac:dyDescent="0.2">
      <c r="A2255" s="32">
        <v>44005</v>
      </c>
      <c r="C2255" s="3">
        <v>30.12</v>
      </c>
      <c r="D2255">
        <v>17.899999999999999</v>
      </c>
      <c r="E2255">
        <v>23.338999999999999</v>
      </c>
      <c r="F2255" s="64">
        <f t="shared" si="46"/>
        <v>3.4227575266101207E-2</v>
      </c>
    </row>
    <row r="2256" spans="1:6" x14ac:dyDescent="0.2">
      <c r="A2256" s="32">
        <v>44006</v>
      </c>
      <c r="C2256" s="3">
        <v>30.67</v>
      </c>
      <c r="D2256">
        <v>17.899999999999999</v>
      </c>
      <c r="E2256">
        <v>24.022099999999998</v>
      </c>
      <c r="F2256" s="64">
        <f t="shared" si="46"/>
        <v>2.9268606195638203E-2</v>
      </c>
    </row>
    <row r="2257" spans="1:6" x14ac:dyDescent="0.2">
      <c r="A2257" s="32">
        <v>44007</v>
      </c>
      <c r="C2257" s="3">
        <v>30.67</v>
      </c>
      <c r="D2257">
        <v>17.899999999999999</v>
      </c>
      <c r="E2257">
        <v>24.068200000000001</v>
      </c>
      <c r="F2257" s="64">
        <f t="shared" si="46"/>
        <v>1.9190661932138031E-3</v>
      </c>
    </row>
    <row r="2258" spans="1:6" x14ac:dyDescent="0.2">
      <c r="A2258" s="32">
        <v>44008</v>
      </c>
      <c r="C2258" s="3">
        <v>30.67</v>
      </c>
      <c r="D2258">
        <v>18.3</v>
      </c>
      <c r="E2258">
        <v>24.163599999999999</v>
      </c>
      <c r="F2258" s="64">
        <f t="shared" si="46"/>
        <v>3.9637363824465144E-3</v>
      </c>
    </row>
    <row r="2259" spans="1:6" x14ac:dyDescent="0.2">
      <c r="A2259" s="32">
        <v>44011</v>
      </c>
      <c r="C2259" s="3">
        <v>30.67</v>
      </c>
      <c r="D2259">
        <v>18.3</v>
      </c>
      <c r="E2259">
        <v>24.278600000000001</v>
      </c>
      <c r="F2259" s="64">
        <f t="shared" si="46"/>
        <v>4.7592246188483678E-3</v>
      </c>
    </row>
    <row r="2260" spans="1:6" x14ac:dyDescent="0.2">
      <c r="A2260" s="32">
        <v>44012</v>
      </c>
      <c r="C2260" s="3">
        <v>30.67</v>
      </c>
      <c r="D2260">
        <v>18.3</v>
      </c>
      <c r="E2260">
        <v>24.285</v>
      </c>
      <c r="F2260" s="64">
        <f t="shared" si="46"/>
        <v>2.6360663300195597E-4</v>
      </c>
    </row>
    <row r="2261" spans="1:6" x14ac:dyDescent="0.2">
      <c r="A2261" s="32">
        <v>44013</v>
      </c>
      <c r="C2261" s="3">
        <v>30.78</v>
      </c>
      <c r="D2261">
        <v>18.3</v>
      </c>
      <c r="E2261">
        <v>24.310700000000001</v>
      </c>
      <c r="F2261" s="64">
        <f t="shared" si="46"/>
        <v>1.0582664196006064E-3</v>
      </c>
    </row>
    <row r="2262" spans="1:6" x14ac:dyDescent="0.2">
      <c r="A2262" s="32">
        <v>44014</v>
      </c>
      <c r="C2262" s="3">
        <v>30.78</v>
      </c>
      <c r="D2262">
        <v>18.3</v>
      </c>
      <c r="E2262">
        <v>24.3172</v>
      </c>
      <c r="F2262" s="64">
        <f t="shared" si="46"/>
        <v>2.6737198023907283E-4</v>
      </c>
    </row>
    <row r="2263" spans="1:6" x14ac:dyDescent="0.2">
      <c r="A2263" s="32">
        <v>44015</v>
      </c>
      <c r="C2263" s="3">
        <v>30.78</v>
      </c>
      <c r="D2263">
        <v>18.3</v>
      </c>
      <c r="E2263">
        <v>24.314399999999999</v>
      </c>
      <c r="F2263" s="64">
        <f t="shared" si="46"/>
        <v>-1.1514483575414403E-4</v>
      </c>
    </row>
    <row r="2264" spans="1:6" x14ac:dyDescent="0.2">
      <c r="A2264" s="32">
        <v>44018</v>
      </c>
      <c r="C2264" s="3">
        <v>30.78</v>
      </c>
      <c r="D2264">
        <v>18.3</v>
      </c>
      <c r="E2264">
        <v>24.5274</v>
      </c>
      <c r="F2264" s="64">
        <f t="shared" si="46"/>
        <v>8.7602408449314328E-3</v>
      </c>
    </row>
    <row r="2265" spans="1:6" x14ac:dyDescent="0.2">
      <c r="A2265" s="32">
        <v>44019</v>
      </c>
      <c r="C2265" s="3">
        <v>30.78</v>
      </c>
      <c r="D2265">
        <v>18.3</v>
      </c>
      <c r="E2265">
        <v>24.530999999999999</v>
      </c>
      <c r="F2265" s="64">
        <f t="shared" si="46"/>
        <v>1.4677462755940951E-4</v>
      </c>
    </row>
    <row r="2266" spans="1:6" x14ac:dyDescent="0.2">
      <c r="A2266" s="32">
        <v>44020</v>
      </c>
      <c r="C2266" s="3">
        <v>30.78</v>
      </c>
      <c r="D2266">
        <v>18.3</v>
      </c>
      <c r="E2266">
        <v>24.5366</v>
      </c>
      <c r="F2266" s="64">
        <f t="shared" si="46"/>
        <v>2.2828258122387091E-4</v>
      </c>
    </row>
    <row r="2267" spans="1:6" x14ac:dyDescent="0.2">
      <c r="A2267" s="32">
        <v>44021</v>
      </c>
      <c r="C2267" s="3">
        <v>30.78</v>
      </c>
      <c r="D2267">
        <v>19.2</v>
      </c>
      <c r="E2267">
        <v>24.607399999999998</v>
      </c>
      <c r="F2267" s="64">
        <f t="shared" si="46"/>
        <v>2.8854853565694061E-3</v>
      </c>
    </row>
    <row r="2268" spans="1:6" x14ac:dyDescent="0.2">
      <c r="A2268" s="32">
        <v>44022</v>
      </c>
      <c r="C2268" s="3">
        <v>30.78</v>
      </c>
      <c r="D2268">
        <v>19.2</v>
      </c>
      <c r="E2268">
        <v>24.832999999999998</v>
      </c>
      <c r="F2268" s="64">
        <f t="shared" si="46"/>
        <v>9.1679738615213502E-3</v>
      </c>
    </row>
    <row r="2269" spans="1:6" x14ac:dyDescent="0.2">
      <c r="A2269" s="32">
        <v>44025</v>
      </c>
      <c r="C2269" s="3">
        <v>30.78</v>
      </c>
      <c r="D2269">
        <v>19.2</v>
      </c>
      <c r="E2269">
        <v>24.835799999999999</v>
      </c>
      <c r="F2269" s="64">
        <f t="shared" si="46"/>
        <v>1.1275319131809347E-4</v>
      </c>
    </row>
    <row r="2270" spans="1:6" x14ac:dyDescent="0.2">
      <c r="A2270" s="32">
        <v>44026</v>
      </c>
      <c r="C2270" s="3">
        <v>30.78</v>
      </c>
      <c r="D2270">
        <v>19.2</v>
      </c>
      <c r="E2270">
        <v>24.848800000000001</v>
      </c>
      <c r="F2270" s="64">
        <f t="shared" si="46"/>
        <v>5.2343794039266811E-4</v>
      </c>
    </row>
    <row r="2271" spans="1:6" x14ac:dyDescent="0.2">
      <c r="A2271" s="32">
        <v>44027</v>
      </c>
      <c r="C2271" s="3">
        <v>30.78</v>
      </c>
      <c r="D2271">
        <v>19.2</v>
      </c>
      <c r="E2271">
        <v>24.862100000000002</v>
      </c>
      <c r="F2271" s="64">
        <f t="shared" si="46"/>
        <v>5.3523711406588959E-4</v>
      </c>
    </row>
    <row r="2272" spans="1:6" x14ac:dyDescent="0.2">
      <c r="A2272" s="32">
        <v>44028</v>
      </c>
      <c r="C2272" s="3">
        <v>30.78</v>
      </c>
      <c r="D2272">
        <v>19.2</v>
      </c>
      <c r="E2272">
        <v>24.952999999999999</v>
      </c>
      <c r="F2272" s="64">
        <f t="shared" si="46"/>
        <v>3.6561674194857119E-3</v>
      </c>
    </row>
    <row r="2273" spans="1:6" x14ac:dyDescent="0.2">
      <c r="A2273" s="32">
        <v>44029</v>
      </c>
      <c r="C2273" s="3">
        <v>30.78</v>
      </c>
      <c r="D2273">
        <v>19.2</v>
      </c>
      <c r="E2273">
        <v>25.0382</v>
      </c>
      <c r="F2273" s="64">
        <f t="shared" si="46"/>
        <v>3.4144191079228392E-3</v>
      </c>
    </row>
    <row r="2274" spans="1:6" x14ac:dyDescent="0.2">
      <c r="A2274" s="32">
        <v>44032</v>
      </c>
      <c r="C2274" s="3">
        <v>31.33</v>
      </c>
      <c r="D2274">
        <v>19.2</v>
      </c>
      <c r="E2274">
        <v>24.942599999999999</v>
      </c>
      <c r="F2274" s="64">
        <f t="shared" si="46"/>
        <v>-3.8181658425925358E-3</v>
      </c>
    </row>
    <row r="2275" spans="1:6" x14ac:dyDescent="0.2">
      <c r="A2275" s="32">
        <v>44033</v>
      </c>
      <c r="C2275" s="3">
        <v>31.33</v>
      </c>
      <c r="D2275">
        <v>19.2</v>
      </c>
      <c r="E2275">
        <v>25.0747</v>
      </c>
      <c r="F2275" s="64">
        <f t="shared" si="46"/>
        <v>5.2961599833216688E-3</v>
      </c>
    </row>
    <row r="2276" spans="1:6" x14ac:dyDescent="0.2">
      <c r="A2276" s="32">
        <v>44034</v>
      </c>
      <c r="C2276" s="3">
        <v>31.33</v>
      </c>
      <c r="D2276">
        <v>19.2</v>
      </c>
      <c r="E2276">
        <v>25.1814</v>
      </c>
      <c r="F2276" s="64">
        <f t="shared" si="46"/>
        <v>4.2552852077990533E-3</v>
      </c>
    </row>
    <row r="2277" spans="1:6" x14ac:dyDescent="0.2">
      <c r="A2277" s="32">
        <v>44035</v>
      </c>
      <c r="C2277" s="3">
        <v>31.33</v>
      </c>
      <c r="D2277">
        <v>19.2</v>
      </c>
      <c r="E2277">
        <v>25.209099999999999</v>
      </c>
      <c r="F2277" s="64">
        <f t="shared" si="46"/>
        <v>1.1000182674514303E-3</v>
      </c>
    </row>
    <row r="2278" spans="1:6" x14ac:dyDescent="0.2">
      <c r="A2278" s="32">
        <v>44036</v>
      </c>
      <c r="C2278" s="3">
        <v>31.33</v>
      </c>
      <c r="D2278">
        <v>20.74</v>
      </c>
      <c r="E2278">
        <v>25.5748</v>
      </c>
      <c r="F2278" s="64">
        <f t="shared" si="46"/>
        <v>1.4506666243539135E-2</v>
      </c>
    </row>
    <row r="2279" spans="1:6" x14ac:dyDescent="0.2">
      <c r="A2279" s="32">
        <v>44039</v>
      </c>
      <c r="C2279" s="3">
        <v>31.33</v>
      </c>
      <c r="D2279">
        <v>20.74</v>
      </c>
      <c r="E2279">
        <v>25.690300000000001</v>
      </c>
      <c r="F2279" s="64">
        <f t="shared" si="46"/>
        <v>4.5161643492812598E-3</v>
      </c>
    </row>
    <row r="2280" spans="1:6" x14ac:dyDescent="0.2">
      <c r="A2280" s="32">
        <v>44040</v>
      </c>
      <c r="C2280" s="3">
        <v>32.43</v>
      </c>
      <c r="D2280">
        <v>19.2</v>
      </c>
      <c r="E2280">
        <v>25.435300000000002</v>
      </c>
      <c r="F2280" s="64">
        <f t="shared" si="46"/>
        <v>-9.9259253492562927E-3</v>
      </c>
    </row>
    <row r="2281" spans="1:6" x14ac:dyDescent="0.2">
      <c r="A2281" s="32">
        <v>44041</v>
      </c>
      <c r="C2281" s="3">
        <v>28.66</v>
      </c>
      <c r="D2281">
        <v>19.2</v>
      </c>
      <c r="E2281">
        <v>25.221399999999999</v>
      </c>
      <c r="F2281" s="64">
        <f t="shared" si="46"/>
        <v>-8.4095725232257168E-3</v>
      </c>
    </row>
    <row r="2282" spans="1:6" x14ac:dyDescent="0.2">
      <c r="A2282" s="32">
        <v>44042</v>
      </c>
      <c r="C2282" s="3">
        <v>28.66</v>
      </c>
      <c r="D2282">
        <v>19.2</v>
      </c>
      <c r="E2282">
        <v>25.298300000000001</v>
      </c>
      <c r="F2282" s="64">
        <f t="shared" si="46"/>
        <v>3.0489980730650235E-3</v>
      </c>
    </row>
    <row r="2283" spans="1:6" x14ac:dyDescent="0.2">
      <c r="A2283" s="32">
        <v>44043</v>
      </c>
      <c r="C2283" s="3">
        <v>30.45</v>
      </c>
      <c r="D2283">
        <v>19.2</v>
      </c>
      <c r="E2283">
        <v>25.584800000000001</v>
      </c>
      <c r="F2283" s="64">
        <f t="shared" si="46"/>
        <v>1.1324871631690714E-2</v>
      </c>
    </row>
    <row r="2284" spans="1:6" x14ac:dyDescent="0.2">
      <c r="A2284" s="32">
        <v>44046</v>
      </c>
      <c r="C2284" s="3">
        <v>30.02</v>
      </c>
      <c r="D2284" s="3">
        <v>20.72</v>
      </c>
      <c r="E2284">
        <v>25.901</v>
      </c>
      <c r="F2284" s="64">
        <f t="shared" si="46"/>
        <v>1.235890059722955E-2</v>
      </c>
    </row>
    <row r="2285" spans="1:6" x14ac:dyDescent="0.2">
      <c r="A2285" s="32">
        <v>44047</v>
      </c>
      <c r="C2285" s="3">
        <v>33.28</v>
      </c>
      <c r="D2285" s="3">
        <v>20.72</v>
      </c>
      <c r="E2285">
        <v>26.550799999999999</v>
      </c>
      <c r="F2285" s="64">
        <f t="shared" si="46"/>
        <v>2.5087834446546387E-2</v>
      </c>
    </row>
    <row r="2286" spans="1:6" x14ac:dyDescent="0.2">
      <c r="A2286" s="32">
        <v>44048</v>
      </c>
      <c r="C2286" s="3">
        <v>33.28</v>
      </c>
      <c r="D2286" s="3">
        <v>21.79</v>
      </c>
      <c r="E2286">
        <v>26.906700000000001</v>
      </c>
      <c r="F2286" s="64">
        <f t="shared" si="46"/>
        <v>1.3404492519999422E-2</v>
      </c>
    </row>
    <row r="2287" spans="1:6" x14ac:dyDescent="0.2">
      <c r="A2287" s="32">
        <v>44049</v>
      </c>
      <c r="C2287" s="3">
        <v>33.28</v>
      </c>
      <c r="D2287" s="3">
        <v>21.79</v>
      </c>
      <c r="E2287">
        <v>26.996500000000001</v>
      </c>
      <c r="F2287" s="64">
        <f t="shared" si="46"/>
        <v>3.3374586998777822E-3</v>
      </c>
    </row>
    <row r="2288" spans="1:6" x14ac:dyDescent="0.2">
      <c r="A2288" s="32">
        <v>44050</v>
      </c>
      <c r="C2288" s="3">
        <v>33.28</v>
      </c>
      <c r="D2288" s="3">
        <v>21.79</v>
      </c>
      <c r="E2288">
        <v>27.007100000000001</v>
      </c>
      <c r="F2288" s="64">
        <f t="shared" si="46"/>
        <v>3.9264349082279715E-4</v>
      </c>
    </row>
    <row r="2289" spans="1:6" x14ac:dyDescent="0.2">
      <c r="A2289" s="32">
        <v>44053</v>
      </c>
      <c r="C2289" s="3">
        <v>32.97</v>
      </c>
      <c r="D2289" s="3">
        <v>21.79</v>
      </c>
      <c r="E2289">
        <v>27.174399999999999</v>
      </c>
      <c r="F2289" s="64">
        <f t="shared" ref="F2289:F2352" si="47">E2289/E2288 - 1</f>
        <v>6.1946673282209375E-3</v>
      </c>
    </row>
    <row r="2290" spans="1:6" x14ac:dyDescent="0.2">
      <c r="A2290" s="32">
        <v>44054</v>
      </c>
      <c r="C2290" s="3">
        <v>32.97</v>
      </c>
      <c r="D2290" s="3">
        <v>21.79</v>
      </c>
      <c r="E2290">
        <v>27.267700000000001</v>
      </c>
      <c r="F2290" s="64">
        <f t="shared" si="47"/>
        <v>3.4333784738578288E-3</v>
      </c>
    </row>
    <row r="2291" spans="1:6" x14ac:dyDescent="0.2">
      <c r="A2291" s="32">
        <v>44055</v>
      </c>
      <c r="C2291" s="3">
        <v>32.97</v>
      </c>
      <c r="D2291" s="3">
        <v>22.85</v>
      </c>
      <c r="E2291">
        <v>27.796399999999998</v>
      </c>
      <c r="F2291" s="64">
        <f t="shared" si="47"/>
        <v>1.9389240750044889E-2</v>
      </c>
    </row>
    <row r="2292" spans="1:6" x14ac:dyDescent="0.2">
      <c r="A2292" s="32">
        <v>44056</v>
      </c>
      <c r="C2292" s="3">
        <v>33.51</v>
      </c>
      <c r="D2292" s="3">
        <v>22.85</v>
      </c>
      <c r="E2292">
        <v>28.127800000000001</v>
      </c>
      <c r="F2292" s="64">
        <f t="shared" si="47"/>
        <v>1.1922407218200926E-2</v>
      </c>
    </row>
    <row r="2293" spans="1:6" x14ac:dyDescent="0.2">
      <c r="A2293" s="32">
        <v>44057</v>
      </c>
      <c r="C2293" s="3">
        <v>33.51</v>
      </c>
      <c r="D2293" s="3">
        <v>22.85</v>
      </c>
      <c r="E2293">
        <v>28.444500000000001</v>
      </c>
      <c r="F2293" s="64">
        <f t="shared" si="47"/>
        <v>1.1259323516236597E-2</v>
      </c>
    </row>
    <row r="2294" spans="1:6" x14ac:dyDescent="0.2">
      <c r="A2294" s="32">
        <v>44060</v>
      </c>
      <c r="C2294" s="3">
        <v>33.51</v>
      </c>
      <c r="D2294" s="3">
        <v>22.85</v>
      </c>
      <c r="E2294">
        <v>28.5383</v>
      </c>
      <c r="F2294" s="64">
        <f t="shared" si="47"/>
        <v>3.297649809277603E-3</v>
      </c>
    </row>
    <row r="2295" spans="1:6" x14ac:dyDescent="0.2">
      <c r="A2295" s="32">
        <v>44061</v>
      </c>
      <c r="C2295" s="3">
        <v>33.51</v>
      </c>
      <c r="D2295" s="3">
        <v>22.85</v>
      </c>
      <c r="E2295">
        <v>28.5792</v>
      </c>
      <c r="F2295" s="64">
        <f t="shared" si="47"/>
        <v>1.4331617510503492E-3</v>
      </c>
    </row>
    <row r="2296" spans="1:6" x14ac:dyDescent="0.2">
      <c r="A2296" s="32">
        <v>44062</v>
      </c>
      <c r="C2296" s="3">
        <v>33.51</v>
      </c>
      <c r="D2296" s="3">
        <v>22.85</v>
      </c>
      <c r="E2296">
        <v>28.706800000000001</v>
      </c>
      <c r="F2296" s="64">
        <f t="shared" si="47"/>
        <v>4.4647855783226387E-3</v>
      </c>
    </row>
    <row r="2297" spans="1:6" x14ac:dyDescent="0.2">
      <c r="A2297" s="32">
        <v>44063</v>
      </c>
      <c r="C2297" s="3">
        <v>33.51</v>
      </c>
      <c r="D2297" s="3">
        <v>22.85</v>
      </c>
      <c r="E2297">
        <v>28.911000000000001</v>
      </c>
      <c r="F2297" s="64">
        <f t="shared" si="47"/>
        <v>7.1132971978764559E-3</v>
      </c>
    </row>
    <row r="2298" spans="1:6" x14ac:dyDescent="0.2">
      <c r="A2298" s="32">
        <v>44064</v>
      </c>
      <c r="C2298" s="3">
        <v>33.51</v>
      </c>
      <c r="D2298" s="3">
        <v>25.8</v>
      </c>
      <c r="E2298">
        <v>29.222100000000001</v>
      </c>
      <c r="F2298" s="64">
        <f t="shared" si="47"/>
        <v>1.0760610148386363E-2</v>
      </c>
    </row>
    <row r="2299" spans="1:6" x14ac:dyDescent="0.2">
      <c r="A2299" s="32">
        <v>44067</v>
      </c>
      <c r="C2299" s="3">
        <v>33.51</v>
      </c>
      <c r="D2299" s="3">
        <v>25.8</v>
      </c>
      <c r="E2299">
        <v>29.321000000000002</v>
      </c>
      <c r="F2299" s="64">
        <f t="shared" si="47"/>
        <v>3.3844248017766976E-3</v>
      </c>
    </row>
    <row r="2300" spans="1:6" x14ac:dyDescent="0.2">
      <c r="A2300" s="32">
        <v>44068</v>
      </c>
      <c r="C2300" s="3">
        <v>33.51</v>
      </c>
      <c r="D2300" s="3">
        <v>25.8</v>
      </c>
      <c r="E2300">
        <v>29.41</v>
      </c>
      <c r="F2300" s="64">
        <f t="shared" si="47"/>
        <v>3.0353671430032314E-3</v>
      </c>
    </row>
    <row r="2301" spans="1:6" x14ac:dyDescent="0.2">
      <c r="A2301" s="32">
        <v>44069</v>
      </c>
      <c r="C2301" s="3">
        <v>33.51</v>
      </c>
      <c r="D2301" s="3">
        <v>25.8</v>
      </c>
      <c r="E2301">
        <v>29.636199999999999</v>
      </c>
      <c r="F2301" s="64">
        <f t="shared" si="47"/>
        <v>7.6912614756885489E-3</v>
      </c>
    </row>
    <row r="2302" spans="1:6" x14ac:dyDescent="0.2">
      <c r="A2302" s="32">
        <v>44070</v>
      </c>
      <c r="C2302" s="3">
        <v>32.97</v>
      </c>
      <c r="D2302" s="3">
        <v>25.8</v>
      </c>
      <c r="E2302" s="42">
        <v>29.420400000000001</v>
      </c>
      <c r="F2302" s="64">
        <f t="shared" si="47"/>
        <v>-7.2816352973726906E-3</v>
      </c>
    </row>
    <row r="2303" spans="1:6" x14ac:dyDescent="0.2">
      <c r="A2303" s="32">
        <v>44071</v>
      </c>
      <c r="C2303" s="3">
        <v>34.049999999999997</v>
      </c>
      <c r="D2303" s="3">
        <v>26.25</v>
      </c>
      <c r="E2303" s="42">
        <v>29.456499999999998</v>
      </c>
      <c r="F2303" s="64">
        <f t="shared" si="47"/>
        <v>1.22703974113203E-3</v>
      </c>
    </row>
    <row r="2304" spans="1:6" x14ac:dyDescent="0.2">
      <c r="A2304" s="32">
        <v>44074</v>
      </c>
      <c r="C2304" s="3">
        <v>32.4</v>
      </c>
      <c r="D2304" s="3">
        <v>26.28</v>
      </c>
      <c r="E2304" s="42">
        <v>29.429099999999998</v>
      </c>
      <c r="F2304" s="64">
        <f t="shared" si="47"/>
        <v>-9.3018518832854724E-4</v>
      </c>
    </row>
    <row r="2305" spans="1:6" x14ac:dyDescent="0.2">
      <c r="A2305" s="32">
        <v>44075</v>
      </c>
      <c r="C2305" s="3">
        <v>32.61</v>
      </c>
      <c r="D2305" s="3">
        <v>26.3</v>
      </c>
      <c r="E2305" s="42">
        <v>29.466899999999999</v>
      </c>
      <c r="F2305" s="64">
        <f t="shared" si="47"/>
        <v>1.2844429493257259E-3</v>
      </c>
    </row>
    <row r="2306" spans="1:6" x14ac:dyDescent="0.2">
      <c r="A2306" s="32">
        <v>44076</v>
      </c>
      <c r="C2306" s="3">
        <v>32.61</v>
      </c>
      <c r="D2306" s="3">
        <v>26.3</v>
      </c>
      <c r="E2306" s="42">
        <v>29.466899999999999</v>
      </c>
      <c r="F2306" s="64">
        <f t="shared" si="47"/>
        <v>0</v>
      </c>
    </row>
    <row r="2307" spans="1:6" x14ac:dyDescent="0.2">
      <c r="A2307" s="32">
        <v>44077</v>
      </c>
      <c r="C2307" s="3">
        <v>32.61</v>
      </c>
      <c r="D2307" s="3">
        <v>26.3</v>
      </c>
      <c r="E2307" s="42">
        <v>29.482900000000001</v>
      </c>
      <c r="F2307" s="64">
        <f t="shared" si="47"/>
        <v>5.4298212570724758E-4</v>
      </c>
    </row>
    <row r="2308" spans="1:6" x14ac:dyDescent="0.2">
      <c r="A2308" s="32">
        <v>44078</v>
      </c>
      <c r="C2308" s="3">
        <v>32.61</v>
      </c>
      <c r="D2308" s="3">
        <v>26.3</v>
      </c>
      <c r="E2308" s="42">
        <v>29.656199999999998</v>
      </c>
      <c r="F2308" s="64">
        <f t="shared" si="47"/>
        <v>5.8779835090847499E-3</v>
      </c>
    </row>
    <row r="2309" spans="1:6" x14ac:dyDescent="0.2">
      <c r="A2309" s="32">
        <v>44082</v>
      </c>
      <c r="C2309" s="3">
        <v>32.61</v>
      </c>
      <c r="D2309" s="3">
        <v>26.3</v>
      </c>
      <c r="E2309" s="42">
        <v>29.686599999999999</v>
      </c>
      <c r="F2309" s="64">
        <f t="shared" si="47"/>
        <v>1.0250807588294553E-3</v>
      </c>
    </row>
    <row r="2310" spans="1:6" x14ac:dyDescent="0.2">
      <c r="A2310" s="32">
        <v>44083</v>
      </c>
      <c r="C2310" s="3">
        <v>32.61</v>
      </c>
      <c r="D2310" s="3">
        <v>26.3</v>
      </c>
      <c r="E2310" s="42">
        <v>29.622800000000002</v>
      </c>
      <c r="F2310" s="64">
        <f t="shared" si="47"/>
        <v>-2.1491177837811293E-3</v>
      </c>
    </row>
    <row r="2311" spans="1:6" x14ac:dyDescent="0.2">
      <c r="A2311" s="32">
        <v>44084</v>
      </c>
      <c r="C2311" s="3">
        <v>32.61</v>
      </c>
      <c r="D2311" s="3">
        <v>26.3</v>
      </c>
      <c r="E2311" s="42">
        <v>29.615400000000001</v>
      </c>
      <c r="F2311" s="64">
        <f t="shared" si="47"/>
        <v>-2.4980758064740982E-4</v>
      </c>
    </row>
    <row r="2312" spans="1:6" x14ac:dyDescent="0.2">
      <c r="A2312" s="32">
        <v>44085</v>
      </c>
      <c r="C2312" s="3">
        <v>32.61</v>
      </c>
      <c r="D2312" s="3">
        <v>26.3</v>
      </c>
      <c r="E2312" s="42">
        <v>29.5442</v>
      </c>
      <c r="F2312" s="64">
        <f t="shared" si="47"/>
        <v>-2.4041545952444565E-3</v>
      </c>
    </row>
    <row r="2313" spans="1:6" x14ac:dyDescent="0.2">
      <c r="A2313" s="32">
        <v>44088</v>
      </c>
      <c r="C2313" s="3">
        <v>32.61</v>
      </c>
      <c r="D2313" s="3">
        <v>27.3</v>
      </c>
      <c r="E2313" s="42">
        <v>29.601099999999999</v>
      </c>
      <c r="F2313" s="64">
        <f t="shared" si="47"/>
        <v>1.9259279317089817E-3</v>
      </c>
    </row>
    <row r="2314" spans="1:6" x14ac:dyDescent="0.2">
      <c r="A2314" s="32">
        <v>44089</v>
      </c>
      <c r="C2314" s="3">
        <v>32.61</v>
      </c>
      <c r="D2314" s="3">
        <v>26.61</v>
      </c>
      <c r="E2314" s="42">
        <v>29.618200000000002</v>
      </c>
      <c r="F2314" s="64">
        <f t="shared" si="47"/>
        <v>5.7768123481904965E-4</v>
      </c>
    </row>
    <row r="2315" spans="1:6" x14ac:dyDescent="0.2">
      <c r="A2315" s="32">
        <v>44090</v>
      </c>
      <c r="C2315" s="3">
        <v>32.61</v>
      </c>
      <c r="D2315" s="3">
        <v>26.27</v>
      </c>
      <c r="E2315" s="42">
        <v>29.524699999999999</v>
      </c>
      <c r="F2315" s="64">
        <f t="shared" si="47"/>
        <v>-3.1568427520917153E-3</v>
      </c>
    </row>
    <row r="2316" spans="1:6" x14ac:dyDescent="0.2">
      <c r="A2316" s="32">
        <v>44091</v>
      </c>
      <c r="C2316" s="3">
        <v>32.61</v>
      </c>
      <c r="D2316" s="3">
        <v>26.27</v>
      </c>
      <c r="E2316" s="42">
        <v>29.514199999999999</v>
      </c>
      <c r="F2316" s="64">
        <f t="shared" si="47"/>
        <v>-3.5563443489694535E-4</v>
      </c>
    </row>
    <row r="2317" spans="1:6" x14ac:dyDescent="0.2">
      <c r="A2317" s="32">
        <v>44092</v>
      </c>
      <c r="C2317" s="3">
        <v>32.61</v>
      </c>
      <c r="D2317" s="3">
        <v>26.27</v>
      </c>
      <c r="E2317" s="42">
        <v>29.422799999999999</v>
      </c>
      <c r="F2317" s="64">
        <f t="shared" si="47"/>
        <v>-3.0968144147562882E-3</v>
      </c>
    </row>
    <row r="2318" spans="1:6" x14ac:dyDescent="0.2">
      <c r="A2318" s="32">
        <v>44095</v>
      </c>
      <c r="C2318" s="3">
        <v>32.61</v>
      </c>
      <c r="D2318" s="3">
        <v>25.84</v>
      </c>
      <c r="E2318" s="42">
        <v>29.346399999999999</v>
      </c>
      <c r="F2318" s="64">
        <f t="shared" si="47"/>
        <v>-2.5966257460200426E-3</v>
      </c>
    </row>
    <row r="2319" spans="1:6" x14ac:dyDescent="0.2">
      <c r="A2319" s="32">
        <v>44096</v>
      </c>
      <c r="C2319" s="3">
        <v>32.61</v>
      </c>
      <c r="D2319" s="3">
        <v>25.84</v>
      </c>
      <c r="E2319" s="42">
        <v>29.384899999999998</v>
      </c>
      <c r="F2319" s="64">
        <f t="shared" si="47"/>
        <v>1.3119156012322275E-3</v>
      </c>
    </row>
    <row r="2320" spans="1:6" x14ac:dyDescent="0.2">
      <c r="A2320" s="32">
        <v>44097</v>
      </c>
      <c r="C2320" s="3">
        <v>33.19</v>
      </c>
      <c r="D2320" s="3">
        <v>25.84</v>
      </c>
      <c r="E2320" s="42">
        <v>29.372</v>
      </c>
      <c r="F2320" s="64">
        <f t="shared" si="47"/>
        <v>-4.3900098349825001E-4</v>
      </c>
    </row>
    <row r="2321" spans="1:10" x14ac:dyDescent="0.2">
      <c r="A2321" s="32">
        <v>44098</v>
      </c>
      <c r="C2321" s="3">
        <v>33.19</v>
      </c>
      <c r="D2321" s="3">
        <v>25.84</v>
      </c>
      <c r="E2321" s="42">
        <v>29.384399999999999</v>
      </c>
      <c r="F2321" s="64">
        <f t="shared" si="47"/>
        <v>4.2217077488770904E-4</v>
      </c>
    </row>
    <row r="2322" spans="1:10" x14ac:dyDescent="0.2">
      <c r="A2322" s="32">
        <v>44099</v>
      </c>
      <c r="C2322" s="3">
        <v>33.19</v>
      </c>
      <c r="D2322" s="3">
        <v>25.35</v>
      </c>
      <c r="E2322">
        <v>29.2088</v>
      </c>
      <c r="F2322" s="64">
        <f t="shared" si="47"/>
        <v>-5.9759600332148777E-3</v>
      </c>
    </row>
    <row r="2323" spans="1:10" x14ac:dyDescent="0.2">
      <c r="A2323" s="32">
        <v>44102</v>
      </c>
      <c r="C2323" s="3">
        <v>32.61</v>
      </c>
      <c r="D2323" s="3">
        <v>25.35</v>
      </c>
      <c r="E2323" s="42">
        <v>28.977</v>
      </c>
      <c r="F2323" s="64">
        <f t="shared" si="47"/>
        <v>-7.9359645038481474E-3</v>
      </c>
    </row>
    <row r="2324" spans="1:10" x14ac:dyDescent="0.2">
      <c r="A2324" s="32">
        <v>44103</v>
      </c>
      <c r="C2324" s="3">
        <v>32.61</v>
      </c>
      <c r="D2324" s="3">
        <v>25.35</v>
      </c>
      <c r="E2324" s="42">
        <v>28.744</v>
      </c>
      <c r="F2324" s="64">
        <f t="shared" si="47"/>
        <v>-8.0408599924077784E-3</v>
      </c>
    </row>
    <row r="2325" spans="1:10" x14ac:dyDescent="0.2">
      <c r="A2325" s="32">
        <v>44104</v>
      </c>
      <c r="C2325" s="3">
        <v>32.61</v>
      </c>
      <c r="D2325" s="3">
        <v>25.35</v>
      </c>
      <c r="E2325" s="42">
        <v>28.7316</v>
      </c>
      <c r="F2325" s="64">
        <f t="shared" si="47"/>
        <v>-4.3139437795713942E-4</v>
      </c>
    </row>
    <row r="2326" spans="1:10" x14ac:dyDescent="0.2">
      <c r="A2326" s="32">
        <v>44105</v>
      </c>
      <c r="C2326" s="3">
        <v>32.61</v>
      </c>
      <c r="D2326" s="3">
        <v>25.35</v>
      </c>
      <c r="E2326" s="42">
        <v>28.677600000000002</v>
      </c>
      <c r="F2326" s="64">
        <f t="shared" si="47"/>
        <v>-1.8794637263500613E-3</v>
      </c>
    </row>
    <row r="2327" spans="1:10" x14ac:dyDescent="0.2">
      <c r="A2327" s="32">
        <v>44106</v>
      </c>
      <c r="C2327" s="3">
        <v>32.61</v>
      </c>
      <c r="D2327" s="3">
        <v>23.89</v>
      </c>
      <c r="E2327" s="42">
        <v>28.567299999999999</v>
      </c>
      <c r="F2327" s="64">
        <f t="shared" si="47"/>
        <v>-3.8462074929562773E-3</v>
      </c>
    </row>
    <row r="2328" spans="1:10" x14ac:dyDescent="0.2">
      <c r="A2328" s="32">
        <v>44109</v>
      </c>
      <c r="C2328" s="3">
        <v>32.450000000000003</v>
      </c>
      <c r="D2328" s="3">
        <v>26.27</v>
      </c>
      <c r="E2328" s="42">
        <v>28.4115</v>
      </c>
      <c r="F2328" s="64">
        <f t="shared" si="47"/>
        <v>-5.4537880723763976E-3</v>
      </c>
    </row>
    <row r="2329" spans="1:10" x14ac:dyDescent="0.2">
      <c r="A2329" s="32">
        <v>44110</v>
      </c>
      <c r="C2329" s="3">
        <v>32.450000000000003</v>
      </c>
      <c r="D2329" s="3">
        <v>25.26</v>
      </c>
      <c r="E2329" s="42">
        <v>28.061199999999999</v>
      </c>
      <c r="F2329" s="64">
        <f t="shared" si="47"/>
        <v>-1.2329514457174007E-2</v>
      </c>
    </row>
    <row r="2330" spans="1:10" x14ac:dyDescent="0.2">
      <c r="A2330" s="32">
        <v>44111</v>
      </c>
      <c r="C2330" s="3">
        <v>32.86</v>
      </c>
      <c r="D2330" s="3">
        <v>23.89</v>
      </c>
      <c r="E2330" s="42">
        <v>27.886399999999998</v>
      </c>
      <c r="F2330" s="64">
        <f t="shared" si="47"/>
        <v>-6.2292418000655658E-3</v>
      </c>
    </row>
    <row r="2331" spans="1:10" x14ac:dyDescent="0.2">
      <c r="A2331" s="32">
        <v>44112</v>
      </c>
      <c r="C2331" s="3">
        <v>32.86</v>
      </c>
      <c r="D2331" s="3">
        <v>23.89</v>
      </c>
      <c r="E2331" s="42">
        <v>27.730799999999999</v>
      </c>
      <c r="F2331" s="64">
        <f t="shared" si="47"/>
        <v>-5.5797808250617198E-3</v>
      </c>
    </row>
    <row r="2332" spans="1:10" x14ac:dyDescent="0.2">
      <c r="A2332" s="32">
        <v>44113</v>
      </c>
      <c r="C2332" s="3">
        <v>32.86</v>
      </c>
      <c r="D2332" s="3">
        <v>22.91</v>
      </c>
      <c r="E2332" s="42">
        <v>27.571899999999999</v>
      </c>
      <c r="F2332" s="64">
        <f t="shared" si="47"/>
        <v>-5.7300907294416392E-3</v>
      </c>
    </row>
    <row r="2333" spans="1:10" x14ac:dyDescent="0.2">
      <c r="A2333" s="32">
        <v>44117</v>
      </c>
      <c r="C2333" s="3">
        <v>32.86</v>
      </c>
      <c r="D2333" s="3">
        <v>22.91</v>
      </c>
      <c r="E2333" s="42">
        <v>27.4497</v>
      </c>
      <c r="F2333" s="64">
        <f t="shared" si="47"/>
        <v>-4.4320485711901725E-3</v>
      </c>
    </row>
    <row r="2334" spans="1:10" x14ac:dyDescent="0.2">
      <c r="A2334" s="32">
        <v>44118</v>
      </c>
      <c r="C2334" s="3">
        <v>32.86</v>
      </c>
      <c r="D2334" s="3">
        <v>22.91</v>
      </c>
      <c r="E2334" s="42">
        <v>27.227</v>
      </c>
      <c r="F2334" s="64">
        <f t="shared" si="47"/>
        <v>-8.1130212716350458E-3</v>
      </c>
    </row>
    <row r="2335" spans="1:10" x14ac:dyDescent="0.2">
      <c r="A2335" s="32">
        <v>44119</v>
      </c>
      <c r="C2335" s="3">
        <v>32.86</v>
      </c>
      <c r="D2335" s="3">
        <v>22.22</v>
      </c>
      <c r="E2335" s="42">
        <v>27.062799999999999</v>
      </c>
      <c r="F2335" s="64">
        <f t="shared" si="47"/>
        <v>-6.0307782715687264E-3</v>
      </c>
      <c r="H2335" s="9"/>
      <c r="I2335" s="11"/>
      <c r="J2335" s="11"/>
    </row>
    <row r="2336" spans="1:10" x14ac:dyDescent="0.2">
      <c r="A2336" s="32">
        <v>44120</v>
      </c>
      <c r="C2336" s="3">
        <v>30.22</v>
      </c>
      <c r="D2336" s="3">
        <v>22.22</v>
      </c>
      <c r="E2336" s="42">
        <v>26.476800000000001</v>
      </c>
      <c r="F2336" s="64">
        <f t="shared" si="47"/>
        <v>-2.165333963965288E-2</v>
      </c>
    </row>
    <row r="2337" spans="1:14" x14ac:dyDescent="0.2">
      <c r="A2337" s="32">
        <v>44123</v>
      </c>
      <c r="C2337" s="3">
        <v>32.54</v>
      </c>
      <c r="D2337" s="3">
        <v>20.84</v>
      </c>
      <c r="E2337" s="42">
        <v>26.4985</v>
      </c>
      <c r="F2337" s="64">
        <f t="shared" si="47"/>
        <v>8.1958544839255687E-4</v>
      </c>
    </row>
    <row r="2338" spans="1:14" x14ac:dyDescent="0.2">
      <c r="A2338" s="32">
        <v>44124</v>
      </c>
      <c r="C2338" s="3">
        <v>32.54</v>
      </c>
      <c r="D2338" s="3">
        <v>22.22</v>
      </c>
      <c r="E2338" s="42">
        <v>26.784500000000001</v>
      </c>
      <c r="F2338" s="64">
        <f t="shared" si="47"/>
        <v>1.0793063758326005E-2</v>
      </c>
    </row>
    <row r="2339" spans="1:14" x14ac:dyDescent="0.2">
      <c r="A2339" s="32">
        <v>44125</v>
      </c>
      <c r="C2339" s="3">
        <v>33.08</v>
      </c>
      <c r="D2339" s="3">
        <v>22.22</v>
      </c>
      <c r="E2339" s="42">
        <v>26.867999999999999</v>
      </c>
      <c r="F2339" s="64">
        <f t="shared" si="47"/>
        <v>3.1174746588511493E-3</v>
      </c>
    </row>
    <row r="2340" spans="1:14" x14ac:dyDescent="0.2">
      <c r="A2340" s="32">
        <v>44126</v>
      </c>
      <c r="C2340" s="3">
        <v>33.86</v>
      </c>
      <c r="D2340" s="3">
        <v>22.73</v>
      </c>
      <c r="E2340" s="42">
        <v>26.692799999999998</v>
      </c>
      <c r="F2340" s="64">
        <f t="shared" si="47"/>
        <v>-6.5207682000892886E-3</v>
      </c>
    </row>
    <row r="2341" spans="1:14" x14ac:dyDescent="0.2">
      <c r="A2341" s="32">
        <v>44127</v>
      </c>
      <c r="C2341" s="3">
        <v>33.08</v>
      </c>
      <c r="D2341" s="3">
        <v>22.73</v>
      </c>
      <c r="E2341" s="42">
        <v>26.885000000000002</v>
      </c>
      <c r="F2341" s="64">
        <f t="shared" si="47"/>
        <v>7.2004435653061361E-3</v>
      </c>
    </row>
    <row r="2342" spans="1:14" x14ac:dyDescent="0.2">
      <c r="A2342" s="32">
        <v>44130</v>
      </c>
      <c r="C2342" s="3">
        <v>32.86</v>
      </c>
      <c r="D2342" s="3">
        <v>22.73</v>
      </c>
      <c r="E2342" s="42">
        <v>26.550599999999999</v>
      </c>
      <c r="F2342" s="64">
        <f t="shared" si="47"/>
        <v>-1.243816254416974E-2</v>
      </c>
      <c r="G2342" s="80"/>
      <c r="K2342" s="112"/>
    </row>
    <row r="2343" spans="1:14" x14ac:dyDescent="0.2">
      <c r="A2343" s="32">
        <v>44131</v>
      </c>
      <c r="C2343" s="3">
        <v>32.54</v>
      </c>
      <c r="D2343" s="3">
        <v>21.94</v>
      </c>
      <c r="E2343" s="42">
        <v>26.187200000000001</v>
      </c>
      <c r="F2343" s="64">
        <f t="shared" si="47"/>
        <v>-1.3687072985167914E-2</v>
      </c>
      <c r="G2343" s="80"/>
      <c r="K2343" s="112"/>
    </row>
    <row r="2344" spans="1:14" x14ac:dyDescent="0.2">
      <c r="A2344" s="32">
        <v>44132</v>
      </c>
      <c r="C2344" s="3">
        <v>32.54</v>
      </c>
      <c r="D2344" s="3">
        <v>21.94</v>
      </c>
      <c r="E2344" s="42">
        <v>26.2027</v>
      </c>
      <c r="F2344" s="64">
        <f t="shared" si="47"/>
        <v>5.9189222215438875E-4</v>
      </c>
      <c r="G2344" s="80"/>
      <c r="K2344" s="112"/>
    </row>
    <row r="2345" spans="1:14" x14ac:dyDescent="0.2">
      <c r="A2345" s="32">
        <v>44133</v>
      </c>
      <c r="C2345" s="3">
        <v>32.54</v>
      </c>
      <c r="D2345" s="3">
        <v>21.94</v>
      </c>
      <c r="E2345" s="42">
        <v>26.212</v>
      </c>
      <c r="F2345" s="64">
        <f t="shared" si="47"/>
        <v>3.5492525579416956E-4</v>
      </c>
      <c r="G2345" s="80"/>
      <c r="K2345" s="112"/>
    </row>
    <row r="2346" spans="1:14" x14ac:dyDescent="0.2">
      <c r="A2346" s="32">
        <v>44134</v>
      </c>
      <c r="C2346" s="3">
        <v>32.54</v>
      </c>
      <c r="D2346" s="3">
        <v>21.94</v>
      </c>
      <c r="E2346" s="42">
        <v>26.109500000000001</v>
      </c>
      <c r="F2346" s="64">
        <f t="shared" si="47"/>
        <v>-3.9104227071570241E-3</v>
      </c>
      <c r="G2346" s="80"/>
      <c r="K2346" s="112"/>
    </row>
    <row r="2347" spans="1:14" x14ac:dyDescent="0.2">
      <c r="A2347" s="32">
        <v>44138</v>
      </c>
      <c r="C2347">
        <v>32.43</v>
      </c>
      <c r="D2347">
        <v>21.96</v>
      </c>
      <c r="E2347" s="116">
        <v>26.1065</v>
      </c>
      <c r="F2347" s="64">
        <f t="shared" si="47"/>
        <v>-1.149007066393315E-4</v>
      </c>
    </row>
    <row r="2348" spans="1:14" x14ac:dyDescent="0.2">
      <c r="A2348" s="32">
        <v>44139</v>
      </c>
      <c r="C2348">
        <v>31.89</v>
      </c>
      <c r="D2348">
        <v>21.71</v>
      </c>
      <c r="E2348" s="116">
        <v>25.876799999999999</v>
      </c>
      <c r="F2348" s="64">
        <f t="shared" si="47"/>
        <v>-8.7985750675119156E-3</v>
      </c>
    </row>
    <row r="2349" spans="1:14" x14ac:dyDescent="0.2">
      <c r="A2349" s="32">
        <v>44140</v>
      </c>
      <c r="C2349">
        <v>30.12</v>
      </c>
      <c r="D2349">
        <v>21.71</v>
      </c>
      <c r="E2349" s="116">
        <v>25.391200000000001</v>
      </c>
      <c r="F2349" s="64">
        <f t="shared" si="47"/>
        <v>-1.8765844308415214E-2</v>
      </c>
      <c r="J2349" s="80"/>
      <c r="K2349" s="112"/>
      <c r="N2349" s="112"/>
    </row>
    <row r="2350" spans="1:14" x14ac:dyDescent="0.2">
      <c r="A2350" s="32">
        <v>44141</v>
      </c>
      <c r="C2350">
        <v>30.12</v>
      </c>
      <c r="D2350">
        <v>21.71</v>
      </c>
      <c r="E2350" s="116">
        <v>25.373699999999999</v>
      </c>
      <c r="F2350" s="64">
        <f t="shared" si="47"/>
        <v>-6.8921516115827419E-4</v>
      </c>
      <c r="J2350" s="80"/>
      <c r="N2350" s="112"/>
    </row>
    <row r="2351" spans="1:14" x14ac:dyDescent="0.2">
      <c r="A2351" s="32">
        <v>44144</v>
      </c>
      <c r="C2351">
        <v>29.04</v>
      </c>
      <c r="D2351">
        <v>21.71</v>
      </c>
      <c r="E2351" s="116">
        <v>25.238299999999999</v>
      </c>
      <c r="F2351" s="64">
        <f t="shared" si="47"/>
        <v>-5.336233974548521E-3</v>
      </c>
      <c r="J2351" s="80"/>
      <c r="N2351" s="112"/>
    </row>
    <row r="2352" spans="1:14" x14ac:dyDescent="0.2">
      <c r="A2352" s="32">
        <v>44145</v>
      </c>
      <c r="C2352">
        <v>29.04</v>
      </c>
      <c r="D2352">
        <v>21.71</v>
      </c>
      <c r="E2352" s="116">
        <v>25.276800000000001</v>
      </c>
      <c r="F2352" s="64">
        <f t="shared" si="47"/>
        <v>1.5254593217453039E-3</v>
      </c>
      <c r="J2352" s="80"/>
      <c r="N2352" s="112"/>
    </row>
    <row r="2353" spans="1:12" x14ac:dyDescent="0.2">
      <c r="A2353" s="32">
        <v>44146</v>
      </c>
      <c r="C2353">
        <v>29.04</v>
      </c>
      <c r="D2353">
        <v>21.96</v>
      </c>
      <c r="E2353" s="116">
        <v>25.201799999999999</v>
      </c>
      <c r="F2353" s="64">
        <f t="shared" ref="F2353:F2416" si="48">E2353/E2352 - 1</f>
        <v>-2.9671477402204438E-3</v>
      </c>
      <c r="H2353" s="80"/>
      <c r="I2353" s="112"/>
      <c r="K2353" s="112"/>
    </row>
    <row r="2354" spans="1:12" x14ac:dyDescent="0.2">
      <c r="A2354" s="32">
        <v>44147</v>
      </c>
      <c r="C2354">
        <v>29.04</v>
      </c>
      <c r="D2354">
        <v>21.96</v>
      </c>
      <c r="E2354" s="116">
        <v>25.21</v>
      </c>
      <c r="F2354" s="64">
        <f t="shared" si="48"/>
        <v>3.2537358442663589E-4</v>
      </c>
      <c r="H2354" s="80"/>
      <c r="I2354" s="112"/>
    </row>
    <row r="2355" spans="1:12" x14ac:dyDescent="0.2">
      <c r="A2355" s="32">
        <v>44148</v>
      </c>
      <c r="C2355">
        <v>29.04</v>
      </c>
      <c r="D2355">
        <v>21.96</v>
      </c>
      <c r="E2355" s="116">
        <v>25.388300000000001</v>
      </c>
      <c r="F2355" s="64">
        <f t="shared" si="48"/>
        <v>7.0725902419674913E-3</v>
      </c>
      <c r="H2355" s="80"/>
      <c r="I2355" s="112"/>
    </row>
    <row r="2356" spans="1:12" x14ac:dyDescent="0.2">
      <c r="A2356" s="32">
        <v>44151</v>
      </c>
      <c r="C2356">
        <v>29.04</v>
      </c>
      <c r="D2356">
        <v>21.96</v>
      </c>
      <c r="E2356" s="116">
        <v>25.4755</v>
      </c>
      <c r="F2356" s="64">
        <f t="shared" si="48"/>
        <v>3.4346529700688411E-3</v>
      </c>
      <c r="H2356" s="80"/>
      <c r="I2356" s="112"/>
      <c r="K2356" s="32"/>
    </row>
    <row r="2357" spans="1:12" x14ac:dyDescent="0.2">
      <c r="A2357" s="32">
        <v>44152</v>
      </c>
      <c r="C2357">
        <v>29.22</v>
      </c>
      <c r="D2357">
        <v>21.96</v>
      </c>
      <c r="E2357" s="116">
        <v>25.608799999999999</v>
      </c>
      <c r="F2357" s="64">
        <f t="shared" si="48"/>
        <v>5.2324782634294298E-3</v>
      </c>
      <c r="H2357" s="80"/>
      <c r="I2357" s="112"/>
      <c r="K2357" s="32"/>
    </row>
    <row r="2358" spans="1:12" x14ac:dyDescent="0.2">
      <c r="A2358" s="32">
        <v>44153</v>
      </c>
      <c r="C2358">
        <v>29.22</v>
      </c>
      <c r="D2358">
        <v>21.97</v>
      </c>
      <c r="E2358" s="116">
        <v>25.7072</v>
      </c>
      <c r="F2358" s="64">
        <f t="shared" si="48"/>
        <v>3.8424291649745701E-3</v>
      </c>
      <c r="H2358" s="80"/>
      <c r="I2358" s="112"/>
    </row>
    <row r="2359" spans="1:12" x14ac:dyDescent="0.2">
      <c r="A2359" s="32">
        <v>44154</v>
      </c>
      <c r="C2359">
        <v>29.22</v>
      </c>
      <c r="D2359">
        <v>21.96</v>
      </c>
      <c r="E2359" s="116">
        <v>25.709099999999999</v>
      </c>
      <c r="F2359" s="64">
        <f t="shared" si="48"/>
        <v>7.3909254994619644E-5</v>
      </c>
      <c r="H2359" s="80"/>
      <c r="I2359" s="112"/>
    </row>
    <row r="2360" spans="1:12" x14ac:dyDescent="0.2">
      <c r="A2360" s="32">
        <v>44155</v>
      </c>
      <c r="C2360">
        <v>29.22</v>
      </c>
      <c r="D2360">
        <v>21.96</v>
      </c>
      <c r="E2360" s="116">
        <v>25.831900000000001</v>
      </c>
      <c r="F2360" s="64">
        <f t="shared" si="48"/>
        <v>4.7765188201842612E-3</v>
      </c>
      <c r="H2360" s="80"/>
      <c r="I2360" s="112"/>
    </row>
    <row r="2361" spans="1:12" x14ac:dyDescent="0.2">
      <c r="A2361" s="32">
        <v>44158</v>
      </c>
      <c r="C2361">
        <v>29.22</v>
      </c>
      <c r="D2361">
        <v>22.21</v>
      </c>
      <c r="E2361" s="116">
        <v>25.960999999999999</v>
      </c>
      <c r="F2361" s="64">
        <f t="shared" si="48"/>
        <v>4.9976966463944894E-3</v>
      </c>
      <c r="H2361" s="80"/>
      <c r="I2361" s="112"/>
    </row>
    <row r="2362" spans="1:12" x14ac:dyDescent="0.2">
      <c r="A2362" s="32">
        <v>44159</v>
      </c>
      <c r="C2362">
        <v>29.22</v>
      </c>
      <c r="D2362">
        <v>22.21</v>
      </c>
      <c r="E2362" s="116">
        <v>25.901900000000001</v>
      </c>
      <c r="F2362" s="64">
        <f t="shared" si="48"/>
        <v>-2.2764916605676477E-3</v>
      </c>
      <c r="H2362" s="80"/>
      <c r="I2362" s="112"/>
    </row>
    <row r="2363" spans="1:12" x14ac:dyDescent="0.2">
      <c r="A2363" s="32">
        <v>44160</v>
      </c>
      <c r="C2363">
        <v>29.22</v>
      </c>
      <c r="D2363">
        <v>22.21</v>
      </c>
      <c r="E2363" s="116">
        <v>26.031700000000001</v>
      </c>
      <c r="F2363" s="64">
        <f t="shared" si="48"/>
        <v>5.0112153934653847E-3</v>
      </c>
      <c r="H2363" s="80"/>
      <c r="I2363" s="112"/>
    </row>
    <row r="2364" spans="1:12" x14ac:dyDescent="0.2">
      <c r="A2364" s="32">
        <v>44161</v>
      </c>
      <c r="C2364">
        <v>29.22</v>
      </c>
      <c r="D2364">
        <v>22.21</v>
      </c>
      <c r="E2364" s="116">
        <v>25.866900000000001</v>
      </c>
      <c r="F2364" s="64">
        <f t="shared" si="48"/>
        <v>-6.3307429019233696E-3</v>
      </c>
    </row>
    <row r="2365" spans="1:12" x14ac:dyDescent="0.2">
      <c r="A2365" s="32">
        <v>44162</v>
      </c>
      <c r="C2365">
        <v>29.22</v>
      </c>
      <c r="D2365">
        <v>22.21</v>
      </c>
      <c r="E2365" s="116">
        <v>25.912400000000002</v>
      </c>
      <c r="F2365" s="64">
        <f t="shared" si="48"/>
        <v>1.7590047512459073E-3</v>
      </c>
      <c r="L2365" s="110"/>
    </row>
    <row r="2366" spans="1:12" x14ac:dyDescent="0.2">
      <c r="A2366" s="32">
        <v>44165</v>
      </c>
      <c r="C2366" s="3">
        <v>29.5</v>
      </c>
      <c r="D2366">
        <v>22.21</v>
      </c>
      <c r="E2366" s="116">
        <v>26.2272</v>
      </c>
      <c r="F2366" s="64">
        <f t="shared" si="48"/>
        <v>1.2148623824886906E-2</v>
      </c>
    </row>
    <row r="2367" spans="1:12" x14ac:dyDescent="0.2">
      <c r="A2367" s="32">
        <v>44166</v>
      </c>
      <c r="C2367">
        <v>29.88</v>
      </c>
      <c r="D2367">
        <v>22.23</v>
      </c>
      <c r="E2367" s="116">
        <v>26.292200000000001</v>
      </c>
      <c r="F2367" s="64">
        <f t="shared" si="48"/>
        <v>2.4783430941923701E-3</v>
      </c>
    </row>
    <row r="2368" spans="1:12" x14ac:dyDescent="0.2">
      <c r="A2368" s="32">
        <v>44167</v>
      </c>
      <c r="C2368">
        <v>29.88</v>
      </c>
      <c r="D2368">
        <v>22.23</v>
      </c>
      <c r="E2368" s="116">
        <v>26.393999999999998</v>
      </c>
      <c r="F2368" s="64">
        <f t="shared" si="48"/>
        <v>3.8718707449356682E-3</v>
      </c>
    </row>
    <row r="2369" spans="1:14" x14ac:dyDescent="0.2">
      <c r="A2369" s="32">
        <v>44168</v>
      </c>
      <c r="C2369">
        <v>29.88</v>
      </c>
      <c r="D2369">
        <v>22.23</v>
      </c>
      <c r="E2369" s="116">
        <v>26.3948</v>
      </c>
      <c r="F2369" s="64">
        <f t="shared" si="48"/>
        <v>3.0309918920945478E-5</v>
      </c>
    </row>
    <row r="2370" spans="1:14" x14ac:dyDescent="0.2">
      <c r="A2370" s="32">
        <v>44169</v>
      </c>
      <c r="C2370">
        <v>29.94</v>
      </c>
      <c r="D2370">
        <v>22.23</v>
      </c>
      <c r="E2370" s="116">
        <v>26.875900000000001</v>
      </c>
      <c r="F2370" s="64">
        <f t="shared" si="48"/>
        <v>1.8227075029930262E-2</v>
      </c>
    </row>
    <row r="2371" spans="1:14" x14ac:dyDescent="0.2">
      <c r="A2371" s="32">
        <v>44172</v>
      </c>
      <c r="C2371">
        <v>29.94</v>
      </c>
      <c r="D2371">
        <v>22.23</v>
      </c>
      <c r="E2371" s="116">
        <v>26.875399999999999</v>
      </c>
      <c r="F2371" s="64">
        <f t="shared" si="48"/>
        <v>-1.8604028144242335E-5</v>
      </c>
    </row>
    <row r="2372" spans="1:14" x14ac:dyDescent="0.2">
      <c r="A2372" s="32">
        <v>44173</v>
      </c>
      <c r="C2372">
        <v>29.94</v>
      </c>
      <c r="D2372">
        <v>22.23</v>
      </c>
      <c r="E2372" s="116">
        <v>26.6752</v>
      </c>
      <c r="F2372" s="64">
        <f t="shared" si="48"/>
        <v>-7.4491914538945547E-3</v>
      </c>
    </row>
    <row r="2373" spans="1:14" x14ac:dyDescent="0.2">
      <c r="A2373" s="32">
        <v>44174</v>
      </c>
      <c r="C2373">
        <v>29.94</v>
      </c>
      <c r="D2373">
        <v>22.23</v>
      </c>
      <c r="E2373" s="116">
        <v>26.609500000000001</v>
      </c>
      <c r="F2373" s="64">
        <f t="shared" si="48"/>
        <v>-2.4629618522072905E-3</v>
      </c>
      <c r="H2373" s="80"/>
      <c r="K2373" s="116"/>
    </row>
    <row r="2374" spans="1:14" x14ac:dyDescent="0.2">
      <c r="A2374" s="32">
        <v>44175</v>
      </c>
      <c r="C2374">
        <v>29.94</v>
      </c>
      <c r="D2374">
        <v>22.23</v>
      </c>
      <c r="E2374" s="116">
        <v>26.471599999999999</v>
      </c>
      <c r="F2374" s="64">
        <f t="shared" si="48"/>
        <v>-5.1823596835717245E-3</v>
      </c>
      <c r="H2374" s="80"/>
      <c r="K2374" s="116"/>
      <c r="L2374" s="112"/>
    </row>
    <row r="2375" spans="1:14" x14ac:dyDescent="0.2">
      <c r="A2375" s="32">
        <v>44176</v>
      </c>
      <c r="C2375">
        <v>29.94</v>
      </c>
      <c r="D2375">
        <v>22.23</v>
      </c>
      <c r="E2375" s="116">
        <v>26.521000000000001</v>
      </c>
      <c r="F2375" s="64">
        <f t="shared" si="48"/>
        <v>1.8661508937880544E-3</v>
      </c>
      <c r="H2375" s="80"/>
      <c r="K2375" s="116"/>
      <c r="L2375" s="112"/>
      <c r="N2375" s="32"/>
    </row>
    <row r="2376" spans="1:14" x14ac:dyDescent="0.2">
      <c r="A2376" s="32">
        <v>44179</v>
      </c>
      <c r="C2376">
        <v>29.94</v>
      </c>
      <c r="D2376">
        <v>20.94</v>
      </c>
      <c r="E2376" s="116">
        <v>26.357700000000001</v>
      </c>
      <c r="F2376" s="64">
        <f t="shared" si="48"/>
        <v>-6.1573847140001803E-3</v>
      </c>
      <c r="H2376" s="80"/>
      <c r="K2376" s="116"/>
      <c r="L2376" s="112"/>
    </row>
    <row r="2377" spans="1:14" x14ac:dyDescent="0.2">
      <c r="A2377" s="32">
        <v>44180</v>
      </c>
      <c r="C2377">
        <v>29.94</v>
      </c>
      <c r="D2377">
        <v>20.94</v>
      </c>
      <c r="E2377" s="116">
        <v>26.076000000000001</v>
      </c>
      <c r="F2377" s="64">
        <f t="shared" si="48"/>
        <v>-1.0687578961745547E-2</v>
      </c>
      <c r="H2377" s="80"/>
      <c r="L2377" s="112"/>
    </row>
    <row r="2378" spans="1:14" x14ac:dyDescent="0.2">
      <c r="A2378" s="32">
        <v>44181</v>
      </c>
      <c r="C2378">
        <v>29.94</v>
      </c>
      <c r="D2378">
        <v>20.94</v>
      </c>
      <c r="E2378" s="116">
        <v>25.9345</v>
      </c>
      <c r="F2378" s="64">
        <f t="shared" si="48"/>
        <v>-5.4264457738917304E-3</v>
      </c>
      <c r="H2378" s="80"/>
      <c r="L2378" s="112"/>
    </row>
    <row r="2379" spans="1:14" x14ac:dyDescent="0.2">
      <c r="A2379" s="32">
        <v>44182</v>
      </c>
      <c r="C2379">
        <v>29.94</v>
      </c>
      <c r="D2379">
        <v>20.94</v>
      </c>
      <c r="E2379" s="116">
        <v>25.9345</v>
      </c>
      <c r="F2379" s="64">
        <f t="shared" si="48"/>
        <v>0</v>
      </c>
      <c r="G2379" s="9"/>
      <c r="H2379" s="80"/>
      <c r="L2379" s="112"/>
    </row>
    <row r="2380" spans="1:14" x14ac:dyDescent="0.2">
      <c r="A2380" s="32">
        <v>44183</v>
      </c>
      <c r="C2380">
        <v>29.32</v>
      </c>
      <c r="D2380">
        <v>20.94</v>
      </c>
      <c r="E2380" s="116">
        <v>25.630400000000002</v>
      </c>
      <c r="F2380" s="64">
        <f t="shared" si="48"/>
        <v>-1.1725693574196505E-2</v>
      </c>
      <c r="H2380" s="80"/>
      <c r="L2380" s="112"/>
    </row>
    <row r="2381" spans="1:14" x14ac:dyDescent="0.2">
      <c r="A2381" s="32">
        <v>44186</v>
      </c>
      <c r="C2381">
        <v>29.32</v>
      </c>
      <c r="D2381">
        <v>20.94</v>
      </c>
      <c r="E2381" s="116">
        <v>25.409800000000001</v>
      </c>
      <c r="F2381" s="64">
        <f t="shared" si="48"/>
        <v>-8.6069667270116668E-3</v>
      </c>
      <c r="H2381" s="80"/>
      <c r="L2381" s="112"/>
    </row>
    <row r="2382" spans="1:14" x14ac:dyDescent="0.2">
      <c r="A2382" s="32">
        <v>44187</v>
      </c>
      <c r="C2382">
        <v>29.32</v>
      </c>
      <c r="D2382">
        <v>20.21</v>
      </c>
      <c r="E2382" s="123">
        <v>25.218499999999999</v>
      </c>
      <c r="F2382" s="64">
        <f t="shared" si="48"/>
        <v>-7.5285913309038888E-3</v>
      </c>
    </row>
    <row r="2383" spans="1:14" x14ac:dyDescent="0.2">
      <c r="A2383" s="32">
        <v>44188</v>
      </c>
      <c r="C2383">
        <v>29.32</v>
      </c>
      <c r="D2383">
        <v>20.21</v>
      </c>
      <c r="E2383" s="123">
        <v>25.2562</v>
      </c>
      <c r="F2383" s="64">
        <f t="shared" si="48"/>
        <v>1.4949342744414729E-3</v>
      </c>
    </row>
    <row r="2384" spans="1:14" x14ac:dyDescent="0.2">
      <c r="A2384" s="32">
        <v>44193</v>
      </c>
      <c r="C2384">
        <v>29.32</v>
      </c>
      <c r="D2384">
        <v>20.21</v>
      </c>
      <c r="E2384" s="123">
        <v>24.938700000000001</v>
      </c>
      <c r="F2384" s="64">
        <f t="shared" si="48"/>
        <v>-1.2571170643247975E-2</v>
      </c>
    </row>
    <row r="2385" spans="1:13" x14ac:dyDescent="0.2">
      <c r="A2385" s="32">
        <v>44194</v>
      </c>
      <c r="C2385">
        <v>29.32</v>
      </c>
      <c r="D2385">
        <v>20.21</v>
      </c>
      <c r="E2385">
        <v>24.976099999999999</v>
      </c>
      <c r="F2385" s="64">
        <f t="shared" si="48"/>
        <v>1.4996772085151822E-3</v>
      </c>
    </row>
    <row r="2386" spans="1:13" x14ac:dyDescent="0.2">
      <c r="A2386" s="32">
        <v>44195</v>
      </c>
      <c r="C2386">
        <v>29.29</v>
      </c>
      <c r="D2386">
        <v>20.21</v>
      </c>
      <c r="E2386">
        <v>24.976099999999999</v>
      </c>
      <c r="F2386" s="64">
        <f t="shared" si="48"/>
        <v>0</v>
      </c>
    </row>
    <row r="2387" spans="1:13" x14ac:dyDescent="0.2">
      <c r="A2387" s="32">
        <v>44200</v>
      </c>
      <c r="C2387">
        <v>29.29</v>
      </c>
      <c r="D2387">
        <v>20.2</v>
      </c>
      <c r="E2387">
        <v>24.8569</v>
      </c>
      <c r="F2387" s="64">
        <f t="shared" si="48"/>
        <v>-4.7725625698167295E-3</v>
      </c>
    </row>
    <row r="2388" spans="1:13" x14ac:dyDescent="0.2">
      <c r="A2388" s="32">
        <v>44201</v>
      </c>
      <c r="C2388">
        <v>29.29</v>
      </c>
      <c r="D2388">
        <v>19.52</v>
      </c>
      <c r="E2388">
        <v>24.5291</v>
      </c>
      <c r="F2388" s="64">
        <f t="shared" si="48"/>
        <v>-1.3187485165084945E-2</v>
      </c>
    </row>
    <row r="2389" spans="1:13" x14ac:dyDescent="0.2">
      <c r="A2389" s="32">
        <v>44202</v>
      </c>
      <c r="C2389">
        <v>30.29</v>
      </c>
      <c r="D2389">
        <v>19.52</v>
      </c>
      <c r="E2389">
        <v>24.630099999999999</v>
      </c>
      <c r="F2389" s="64">
        <f t="shared" si="48"/>
        <v>4.1175583286789941E-3</v>
      </c>
      <c r="G2389" s="80"/>
      <c r="K2389" s="124"/>
    </row>
    <row r="2390" spans="1:13" x14ac:dyDescent="0.2">
      <c r="A2390" s="32">
        <v>44203</v>
      </c>
      <c r="C2390">
        <v>30.46</v>
      </c>
      <c r="D2390">
        <v>19.52</v>
      </c>
      <c r="E2390">
        <v>24.477399999999999</v>
      </c>
      <c r="F2390" s="64">
        <f t="shared" si="48"/>
        <v>-6.1997312231780732E-3</v>
      </c>
      <c r="G2390" s="80"/>
      <c r="K2390" s="124"/>
    </row>
    <row r="2391" spans="1:13" x14ac:dyDescent="0.2">
      <c r="A2391" s="32">
        <v>44204</v>
      </c>
      <c r="C2391">
        <v>30.46</v>
      </c>
      <c r="D2391">
        <v>19.52</v>
      </c>
      <c r="E2391" s="116">
        <v>24.314900000000002</v>
      </c>
      <c r="F2391" s="64">
        <f t="shared" si="48"/>
        <v>-6.6387769942884978E-3</v>
      </c>
      <c r="G2391" s="80"/>
      <c r="H2391" s="80"/>
      <c r="K2391" s="124"/>
      <c r="L2391" s="112"/>
    </row>
    <row r="2392" spans="1:13" x14ac:dyDescent="0.2">
      <c r="A2392" s="32">
        <v>44207</v>
      </c>
      <c r="C2392">
        <v>30.17</v>
      </c>
      <c r="D2392">
        <v>19.52</v>
      </c>
      <c r="E2392" s="116">
        <v>24.2515</v>
      </c>
      <c r="F2392" s="64">
        <f t="shared" si="48"/>
        <v>-2.6074546882776106E-3</v>
      </c>
      <c r="G2392" s="80"/>
      <c r="H2392" s="80"/>
      <c r="K2392" s="124"/>
      <c r="L2392" s="112"/>
    </row>
    <row r="2393" spans="1:13" x14ac:dyDescent="0.2">
      <c r="A2393" s="32">
        <v>44208</v>
      </c>
      <c r="C2393">
        <v>30.17</v>
      </c>
      <c r="D2393">
        <v>19.52</v>
      </c>
      <c r="E2393" s="116">
        <v>24.2468</v>
      </c>
      <c r="F2393" s="64">
        <f t="shared" si="48"/>
        <v>-1.938024452096121E-4</v>
      </c>
      <c r="G2393" s="80"/>
      <c r="H2393" s="80"/>
      <c r="K2393" s="124"/>
      <c r="L2393" s="112"/>
    </row>
    <row r="2394" spans="1:13" x14ac:dyDescent="0.2">
      <c r="A2394" s="32">
        <v>44209</v>
      </c>
      <c r="C2394">
        <v>30.93</v>
      </c>
      <c r="D2394">
        <v>19.52</v>
      </c>
      <c r="E2394" s="116">
        <v>24.055199999999999</v>
      </c>
      <c r="F2394" s="64">
        <f t="shared" si="48"/>
        <v>-7.9020736757016152E-3</v>
      </c>
      <c r="G2394" s="80"/>
      <c r="H2394" s="80"/>
      <c r="K2394" s="124"/>
      <c r="L2394" s="112"/>
    </row>
    <row r="2395" spans="1:13" x14ac:dyDescent="0.2">
      <c r="A2395" s="32">
        <v>44210</v>
      </c>
      <c r="C2395">
        <v>30.66</v>
      </c>
      <c r="D2395">
        <v>19.52</v>
      </c>
      <c r="E2395" s="116">
        <v>23.983599999999999</v>
      </c>
      <c r="F2395" s="64">
        <f t="shared" si="48"/>
        <v>-2.9764874122850671E-3</v>
      </c>
      <c r="G2395" s="80"/>
      <c r="H2395" s="80"/>
      <c r="K2395" s="124"/>
      <c r="L2395" s="112"/>
    </row>
    <row r="2396" spans="1:13" x14ac:dyDescent="0.2">
      <c r="A2396" s="32">
        <v>44211</v>
      </c>
      <c r="C2396">
        <v>30.65</v>
      </c>
      <c r="D2396">
        <v>19.52</v>
      </c>
      <c r="E2396" s="116">
        <v>24.042999999999999</v>
      </c>
      <c r="F2396" s="64">
        <f t="shared" si="48"/>
        <v>2.4766924064778539E-3</v>
      </c>
      <c r="G2396" s="80"/>
      <c r="H2396" s="80"/>
      <c r="K2396" s="124"/>
      <c r="L2396" s="112"/>
      <c r="M2396" s="32"/>
    </row>
    <row r="2397" spans="1:13" x14ac:dyDescent="0.2">
      <c r="A2397" s="32">
        <v>44214</v>
      </c>
      <c r="C2397">
        <v>30.65</v>
      </c>
      <c r="D2397">
        <v>18.5</v>
      </c>
      <c r="E2397" s="116">
        <v>23.581600000000002</v>
      </c>
      <c r="F2397" s="64">
        <f t="shared" si="48"/>
        <v>-1.919061681154588E-2</v>
      </c>
      <c r="G2397" s="80"/>
      <c r="K2397" s="124"/>
      <c r="M2397" s="32"/>
    </row>
    <row r="2398" spans="1:13" x14ac:dyDescent="0.2">
      <c r="A2398" s="32">
        <v>44215</v>
      </c>
      <c r="C2398">
        <v>30.65</v>
      </c>
      <c r="D2398">
        <v>18.5</v>
      </c>
      <c r="E2398" s="116">
        <v>23.4878</v>
      </c>
      <c r="F2398" s="64">
        <f t="shared" si="48"/>
        <v>-3.9776775112800866E-3</v>
      </c>
      <c r="G2398" s="80"/>
      <c r="K2398" s="124"/>
    </row>
    <row r="2399" spans="1:13" x14ac:dyDescent="0.2">
      <c r="A2399" s="32">
        <v>44216</v>
      </c>
      <c r="C2399">
        <v>28.53</v>
      </c>
      <c r="D2399">
        <v>18.059999999999999</v>
      </c>
      <c r="E2399" s="116">
        <v>23.348199999999999</v>
      </c>
      <c r="F2399" s="64">
        <f t="shared" si="48"/>
        <v>-5.943511099379295E-3</v>
      </c>
      <c r="G2399" s="80"/>
      <c r="K2399" s="124"/>
    </row>
    <row r="2400" spans="1:13" x14ac:dyDescent="0.2">
      <c r="A2400" s="32">
        <v>44217</v>
      </c>
      <c r="C2400">
        <v>28.53</v>
      </c>
      <c r="D2400">
        <v>17.670000000000002</v>
      </c>
      <c r="E2400" s="116">
        <v>23.150200000000002</v>
      </c>
      <c r="F2400" s="64">
        <f t="shared" si="48"/>
        <v>-8.4803111160601796E-3</v>
      </c>
      <c r="G2400" s="80"/>
      <c r="K2400" s="124"/>
    </row>
    <row r="2401" spans="1:14" x14ac:dyDescent="0.2">
      <c r="A2401" s="32">
        <v>44218</v>
      </c>
      <c r="C2401">
        <v>28.53</v>
      </c>
      <c r="D2401">
        <v>17.670000000000002</v>
      </c>
      <c r="E2401" s="116">
        <v>22.991399999999999</v>
      </c>
      <c r="F2401" s="64">
        <f t="shared" si="48"/>
        <v>-6.8595519693135376E-3</v>
      </c>
      <c r="G2401" s="80"/>
      <c r="K2401" s="124"/>
    </row>
    <row r="2402" spans="1:14" x14ac:dyDescent="0.2">
      <c r="A2402" s="32">
        <v>44221</v>
      </c>
      <c r="C2402">
        <v>28.53</v>
      </c>
      <c r="D2402">
        <v>17.670000000000002</v>
      </c>
      <c r="E2402" s="116">
        <v>22.778300000000002</v>
      </c>
      <c r="F2402" s="64">
        <f t="shared" si="48"/>
        <v>-9.2686830728010428E-3</v>
      </c>
      <c r="G2402" s="80"/>
      <c r="K2402" s="124"/>
    </row>
    <row r="2403" spans="1:14" x14ac:dyDescent="0.2">
      <c r="A2403" s="32">
        <v>44222</v>
      </c>
      <c r="C2403">
        <v>28.53</v>
      </c>
      <c r="D2403">
        <v>17.670000000000002</v>
      </c>
      <c r="E2403" s="116">
        <v>22.773499999999999</v>
      </c>
      <c r="F2403" s="64">
        <f t="shared" si="48"/>
        <v>-2.1072687601808582E-4</v>
      </c>
      <c r="G2403" s="80"/>
      <c r="K2403" s="124"/>
    </row>
    <row r="2404" spans="1:14" x14ac:dyDescent="0.2">
      <c r="A2404" s="32">
        <v>44223</v>
      </c>
      <c r="C2404">
        <v>28.99</v>
      </c>
      <c r="D2404">
        <v>17.670000000000002</v>
      </c>
      <c r="E2404" s="116">
        <v>22.747599999999998</v>
      </c>
      <c r="F2404" s="64">
        <f t="shared" si="48"/>
        <v>-1.1372867587327029E-3</v>
      </c>
    </row>
    <row r="2405" spans="1:14" x14ac:dyDescent="0.2">
      <c r="A2405" s="32">
        <v>44224</v>
      </c>
      <c r="C2405">
        <v>28.99</v>
      </c>
      <c r="D2405">
        <v>17.170000000000002</v>
      </c>
      <c r="E2405" s="116">
        <v>22.6661</v>
      </c>
      <c r="F2405" s="64">
        <f t="shared" si="48"/>
        <v>-3.5827955476620543E-3</v>
      </c>
    </row>
    <row r="2406" spans="1:14" x14ac:dyDescent="0.2">
      <c r="A2406" s="32">
        <v>44225</v>
      </c>
      <c r="C2406">
        <v>28.93</v>
      </c>
      <c r="D2406">
        <v>17.170000000000002</v>
      </c>
      <c r="E2406" s="116">
        <v>22.663900000000002</v>
      </c>
      <c r="F2406" s="64">
        <f t="shared" si="48"/>
        <v>-9.7061250060592741E-5</v>
      </c>
    </row>
    <row r="2407" spans="1:14" x14ac:dyDescent="0.2">
      <c r="A2407" s="32">
        <v>44228</v>
      </c>
      <c r="C2407">
        <v>28.98</v>
      </c>
      <c r="D2407">
        <v>17.16</v>
      </c>
      <c r="E2407" s="116">
        <v>22.565100000000001</v>
      </c>
      <c r="F2407" s="64">
        <f t="shared" si="48"/>
        <v>-4.3593556272309986E-3</v>
      </c>
    </row>
    <row r="2408" spans="1:14" x14ac:dyDescent="0.2">
      <c r="A2408" s="32">
        <v>44229</v>
      </c>
      <c r="C2408">
        <v>28.98</v>
      </c>
      <c r="D2408">
        <v>17.16</v>
      </c>
      <c r="E2408" s="116">
        <v>22.398399999999999</v>
      </c>
      <c r="F2408" s="64">
        <f t="shared" si="48"/>
        <v>-7.3875143473772775E-3</v>
      </c>
    </row>
    <row r="2409" spans="1:14" x14ac:dyDescent="0.2">
      <c r="A2409" s="32">
        <v>44230</v>
      </c>
      <c r="C2409" s="3">
        <v>29</v>
      </c>
      <c r="D2409">
        <v>17.16</v>
      </c>
      <c r="E2409" s="116">
        <v>22.3992</v>
      </c>
      <c r="F2409" s="64">
        <f t="shared" si="48"/>
        <v>3.5716836916943606E-5</v>
      </c>
    </row>
    <row r="2410" spans="1:14" x14ac:dyDescent="0.2">
      <c r="A2410" s="32">
        <v>44231</v>
      </c>
      <c r="C2410" s="3">
        <v>29</v>
      </c>
      <c r="D2410">
        <v>16.899999999999999</v>
      </c>
      <c r="E2410" s="116">
        <v>22.322500000000002</v>
      </c>
      <c r="F2410" s="64">
        <f t="shared" si="48"/>
        <v>-3.424229436765569E-3</v>
      </c>
    </row>
    <row r="2411" spans="1:14" x14ac:dyDescent="0.2">
      <c r="A2411" s="32">
        <v>44232</v>
      </c>
      <c r="C2411" s="3">
        <v>29</v>
      </c>
      <c r="D2411">
        <v>16.899999999999999</v>
      </c>
      <c r="E2411" s="116">
        <v>22.379300000000001</v>
      </c>
      <c r="F2411" s="64">
        <f t="shared" si="48"/>
        <v>2.5445178631424703E-3</v>
      </c>
    </row>
    <row r="2412" spans="1:14" x14ac:dyDescent="0.2">
      <c r="A2412" s="32">
        <v>44235</v>
      </c>
      <c r="C2412" s="3">
        <v>29</v>
      </c>
      <c r="D2412">
        <v>16.899999999999999</v>
      </c>
      <c r="E2412" s="116">
        <v>22.3033</v>
      </c>
      <c r="F2412" s="64">
        <f t="shared" si="48"/>
        <v>-3.3959954064693987E-3</v>
      </c>
      <c r="H2412" s="80"/>
      <c r="L2412" s="112"/>
      <c r="N2412" s="32"/>
    </row>
    <row r="2413" spans="1:14" x14ac:dyDescent="0.2">
      <c r="A2413" s="32">
        <v>44236</v>
      </c>
      <c r="C2413" s="3">
        <v>28.53</v>
      </c>
      <c r="D2413">
        <v>16.899999999999999</v>
      </c>
      <c r="E2413" s="116">
        <v>22.229099999999999</v>
      </c>
      <c r="F2413" s="64">
        <f t="shared" si="48"/>
        <v>-3.3268619441966241E-3</v>
      </c>
      <c r="H2413" s="3"/>
      <c r="L2413" s="112"/>
    </row>
    <row r="2414" spans="1:14" x14ac:dyDescent="0.2">
      <c r="A2414" s="32">
        <v>44237</v>
      </c>
      <c r="C2414" s="3">
        <v>28.53</v>
      </c>
      <c r="D2414">
        <v>16.899999999999999</v>
      </c>
      <c r="E2414" s="116">
        <v>22.142299999999999</v>
      </c>
      <c r="F2414" s="64">
        <f t="shared" si="48"/>
        <v>-3.9047914670409245E-3</v>
      </c>
      <c r="H2414" s="80"/>
      <c r="L2414" s="112"/>
    </row>
    <row r="2415" spans="1:14" x14ac:dyDescent="0.2">
      <c r="A2415" s="32">
        <v>44238</v>
      </c>
      <c r="C2415" s="3">
        <v>28.53</v>
      </c>
      <c r="D2415">
        <v>16.899999999999999</v>
      </c>
      <c r="E2415" s="116">
        <v>21.792000000000002</v>
      </c>
      <c r="F2415" s="64">
        <f t="shared" si="48"/>
        <v>-1.5820398061628493E-2</v>
      </c>
      <c r="H2415" s="80"/>
      <c r="L2415" s="112"/>
    </row>
    <row r="2416" spans="1:14" x14ac:dyDescent="0.2">
      <c r="A2416" s="32">
        <v>44239</v>
      </c>
      <c r="C2416" s="3">
        <v>27.48</v>
      </c>
      <c r="D2416">
        <v>16.899999999999999</v>
      </c>
      <c r="E2416" s="116">
        <v>21.715900000000001</v>
      </c>
      <c r="F2416" s="64">
        <f t="shared" si="48"/>
        <v>-3.4921071953010197E-3</v>
      </c>
      <c r="H2416" s="80"/>
      <c r="L2416" s="112"/>
    </row>
    <row r="2417" spans="1:13" x14ac:dyDescent="0.2">
      <c r="A2417" s="32">
        <v>44244</v>
      </c>
      <c r="C2417" s="3">
        <v>27.48</v>
      </c>
      <c r="D2417">
        <v>16.899999999999999</v>
      </c>
      <c r="E2417" s="116">
        <v>21.571999999999999</v>
      </c>
      <c r="F2417" s="64">
        <f t="shared" ref="F2417:F2480" si="49">E2417/E2416 - 1</f>
        <v>-6.6264810576582844E-3</v>
      </c>
      <c r="H2417" s="80"/>
      <c r="L2417" s="112"/>
    </row>
    <row r="2418" spans="1:13" x14ac:dyDescent="0.2">
      <c r="A2418" s="32">
        <v>44245</v>
      </c>
      <c r="C2418" s="3">
        <v>27.47</v>
      </c>
      <c r="D2418">
        <v>16.149999999999999</v>
      </c>
      <c r="E2418">
        <v>21.4678</v>
      </c>
      <c r="F2418" s="64">
        <f t="shared" si="49"/>
        <v>-4.8303356202483716E-3</v>
      </c>
      <c r="H2418" s="80"/>
      <c r="L2418" s="112"/>
    </row>
    <row r="2419" spans="1:13" x14ac:dyDescent="0.2">
      <c r="A2419" s="32">
        <v>44246</v>
      </c>
      <c r="C2419" s="3">
        <v>29.2</v>
      </c>
      <c r="D2419">
        <v>16.12</v>
      </c>
      <c r="E2419" s="116">
        <v>21.5059</v>
      </c>
      <c r="F2419" s="64">
        <f t="shared" si="49"/>
        <v>1.774751022461496E-3</v>
      </c>
    </row>
    <row r="2420" spans="1:13" x14ac:dyDescent="0.2">
      <c r="A2420" s="32">
        <v>44249</v>
      </c>
      <c r="C2420" s="3">
        <v>27.28</v>
      </c>
      <c r="D2420">
        <v>16.12</v>
      </c>
      <c r="E2420" s="116">
        <v>21.099499999999999</v>
      </c>
      <c r="F2420" s="64">
        <f t="shared" si="49"/>
        <v>-1.8897139854644585E-2</v>
      </c>
    </row>
    <row r="2421" spans="1:13" x14ac:dyDescent="0.2">
      <c r="A2421" s="32">
        <v>44250</v>
      </c>
      <c r="C2421" s="3">
        <v>27.28</v>
      </c>
      <c r="D2421">
        <v>16.12</v>
      </c>
      <c r="E2421" s="116">
        <v>20.755099999999999</v>
      </c>
      <c r="F2421" s="64">
        <f t="shared" si="49"/>
        <v>-1.6322661674447292E-2</v>
      </c>
    </row>
    <row r="2422" spans="1:13" x14ac:dyDescent="0.2">
      <c r="A2422" s="32">
        <v>44251</v>
      </c>
      <c r="C2422" s="3">
        <v>27.28</v>
      </c>
      <c r="D2422">
        <v>16.12</v>
      </c>
      <c r="E2422" s="116">
        <v>20.648299999999999</v>
      </c>
      <c r="F2422" s="64">
        <f t="shared" si="49"/>
        <v>-5.1457232198350855E-3</v>
      </c>
    </row>
    <row r="2423" spans="1:13" x14ac:dyDescent="0.2">
      <c r="A2423" s="32">
        <v>44252</v>
      </c>
      <c r="C2423" s="3">
        <v>27.28</v>
      </c>
      <c r="D2423">
        <v>16.12</v>
      </c>
      <c r="E2423" s="116">
        <v>20.5642</v>
      </c>
      <c r="F2423" s="64">
        <f t="shared" si="49"/>
        <v>-4.072974530590856E-3</v>
      </c>
    </row>
    <row r="2424" spans="1:13" x14ac:dyDescent="0.2">
      <c r="A2424" s="32">
        <v>44253</v>
      </c>
      <c r="C2424" s="3">
        <v>27.28</v>
      </c>
      <c r="D2424">
        <v>16.12</v>
      </c>
      <c r="E2424" s="116">
        <v>20.5642</v>
      </c>
      <c r="F2424" s="64">
        <f t="shared" si="49"/>
        <v>0</v>
      </c>
    </row>
    <row r="2425" spans="1:13" x14ac:dyDescent="0.2">
      <c r="A2425" s="32">
        <v>44256</v>
      </c>
      <c r="C2425" s="3">
        <v>27.32</v>
      </c>
      <c r="D2425">
        <v>16.07</v>
      </c>
      <c r="E2425" s="116">
        <v>20.4009</v>
      </c>
      <c r="F2425" s="64">
        <f t="shared" si="49"/>
        <v>-7.9409848182764309E-3</v>
      </c>
    </row>
    <row r="2426" spans="1:13" x14ac:dyDescent="0.2">
      <c r="A2426" s="32">
        <v>44257</v>
      </c>
      <c r="C2426" s="3">
        <v>27.32</v>
      </c>
      <c r="D2426">
        <v>16.07</v>
      </c>
      <c r="E2426" s="116">
        <v>20.238099999999999</v>
      </c>
      <c r="F2426" s="64">
        <f t="shared" si="49"/>
        <v>-7.9800400962702911E-3</v>
      </c>
    </row>
    <row r="2427" spans="1:13" x14ac:dyDescent="0.2">
      <c r="A2427" s="32">
        <v>44258</v>
      </c>
      <c r="C2427" s="3">
        <v>27.32</v>
      </c>
      <c r="D2427">
        <v>16.07</v>
      </c>
      <c r="E2427" s="116">
        <v>20.1708</v>
      </c>
      <c r="F2427" s="64">
        <f t="shared" si="49"/>
        <v>-3.3254109822562494E-3</v>
      </c>
    </row>
    <row r="2428" spans="1:13" x14ac:dyDescent="0.2">
      <c r="A2428" s="32">
        <v>44259</v>
      </c>
      <c r="C2428" s="3">
        <v>25.98</v>
      </c>
      <c r="D2428">
        <v>16.07</v>
      </c>
      <c r="E2428" s="116">
        <v>20.0976</v>
      </c>
      <c r="F2428" s="64">
        <f t="shared" si="49"/>
        <v>-3.6290082693795078E-3</v>
      </c>
    </row>
    <row r="2429" spans="1:13" x14ac:dyDescent="0.2">
      <c r="A2429" s="32">
        <v>44260</v>
      </c>
      <c r="C2429" s="3">
        <v>25.98</v>
      </c>
      <c r="D2429">
        <v>16.07</v>
      </c>
      <c r="E2429" s="116">
        <v>19.889399999999998</v>
      </c>
      <c r="F2429" s="64">
        <f t="shared" si="49"/>
        <v>-1.0359445903988629E-2</v>
      </c>
    </row>
    <row r="2430" spans="1:13" x14ac:dyDescent="0.2">
      <c r="A2430" s="32">
        <v>44263</v>
      </c>
      <c r="C2430" s="3">
        <v>25.98</v>
      </c>
      <c r="D2430">
        <v>16.07</v>
      </c>
      <c r="E2430" s="116">
        <v>20.054400000000001</v>
      </c>
      <c r="F2430" s="64">
        <f t="shared" si="49"/>
        <v>8.2958761953604299E-3</v>
      </c>
    </row>
    <row r="2431" spans="1:13" x14ac:dyDescent="0.2">
      <c r="A2431" s="32">
        <v>44264</v>
      </c>
      <c r="C2431" s="3">
        <v>25.98</v>
      </c>
      <c r="D2431">
        <v>16.07</v>
      </c>
      <c r="E2431" s="116">
        <v>20.270700000000001</v>
      </c>
      <c r="F2431" s="64">
        <f t="shared" si="49"/>
        <v>1.0785662996649181E-2</v>
      </c>
      <c r="G2431" s="120"/>
      <c r="H2431" s="120"/>
    </row>
    <row r="2432" spans="1:13" x14ac:dyDescent="0.2">
      <c r="A2432" s="32">
        <v>44265</v>
      </c>
      <c r="C2432">
        <v>25.98</v>
      </c>
      <c r="D2432" s="3">
        <v>16.07</v>
      </c>
      <c r="E2432" s="116">
        <v>20.251300000000001</v>
      </c>
      <c r="F2432" s="64">
        <f t="shared" si="49"/>
        <v>-9.5704637728355468E-4</v>
      </c>
      <c r="G2432" s="120"/>
      <c r="K2432" s="112"/>
      <c r="M2432" s="32"/>
    </row>
    <row r="2433" spans="1:14" x14ac:dyDescent="0.2">
      <c r="A2433" s="32">
        <v>44266</v>
      </c>
      <c r="C2433">
        <v>25.98</v>
      </c>
      <c r="D2433" s="3">
        <v>16.07</v>
      </c>
      <c r="E2433" s="116">
        <v>20.249199999999998</v>
      </c>
      <c r="F2433" s="64">
        <f t="shared" si="49"/>
        <v>-1.0369704660950774E-4</v>
      </c>
      <c r="G2433" s="120"/>
      <c r="K2433" s="112"/>
      <c r="M2433" s="32"/>
    </row>
    <row r="2434" spans="1:14" x14ac:dyDescent="0.2">
      <c r="A2434" s="32">
        <v>44267</v>
      </c>
      <c r="C2434">
        <v>25.98</v>
      </c>
      <c r="D2434" s="3">
        <v>16.07</v>
      </c>
      <c r="E2434" s="116">
        <v>20.238700000000001</v>
      </c>
      <c r="F2434" s="64">
        <f t="shared" si="49"/>
        <v>-5.1853900400988806E-4</v>
      </c>
      <c r="G2434" s="120"/>
      <c r="K2434" s="112"/>
    </row>
    <row r="2435" spans="1:14" x14ac:dyDescent="0.2">
      <c r="A2435" s="32">
        <v>44270</v>
      </c>
      <c r="C2435">
        <v>26.28</v>
      </c>
      <c r="D2435">
        <v>17.18</v>
      </c>
      <c r="E2435" s="116">
        <v>20.3978</v>
      </c>
      <c r="F2435" s="64">
        <f t="shared" si="49"/>
        <v>7.8611768542444782E-3</v>
      </c>
      <c r="G2435" s="120"/>
      <c r="K2435" s="112"/>
    </row>
    <row r="2436" spans="1:14" x14ac:dyDescent="0.2">
      <c r="A2436" s="32">
        <v>44271</v>
      </c>
      <c r="C2436">
        <v>28.3</v>
      </c>
      <c r="D2436">
        <v>17.18</v>
      </c>
      <c r="E2436" s="116">
        <v>20.699100000000001</v>
      </c>
      <c r="F2436" s="64">
        <f t="shared" si="49"/>
        <v>1.4771200815774321E-2</v>
      </c>
      <c r="G2436" s="120"/>
      <c r="K2436" s="112"/>
    </row>
    <row r="2437" spans="1:14" x14ac:dyDescent="0.2">
      <c r="A2437" s="32">
        <v>44272</v>
      </c>
      <c r="C2437">
        <v>28.3</v>
      </c>
      <c r="D2437">
        <v>17.18</v>
      </c>
      <c r="E2437" s="116">
        <v>20.717300000000002</v>
      </c>
      <c r="F2437" s="64">
        <f t="shared" si="49"/>
        <v>8.7926528206550003E-4</v>
      </c>
      <c r="G2437" s="120"/>
      <c r="K2437" s="112"/>
    </row>
    <row r="2438" spans="1:14" x14ac:dyDescent="0.2">
      <c r="A2438" s="32">
        <v>44273</v>
      </c>
      <c r="C2438">
        <v>28.3</v>
      </c>
      <c r="D2438">
        <v>17.18</v>
      </c>
      <c r="E2438" s="116">
        <v>20.887599999999999</v>
      </c>
      <c r="F2438" s="64">
        <f t="shared" si="49"/>
        <v>8.2201831319717034E-3</v>
      </c>
      <c r="G2438" s="120"/>
      <c r="K2438" s="112"/>
    </row>
    <row r="2439" spans="1:14" x14ac:dyDescent="0.2">
      <c r="A2439" s="32">
        <v>44274</v>
      </c>
      <c r="C2439">
        <v>28.3</v>
      </c>
      <c r="D2439">
        <v>17.18</v>
      </c>
      <c r="E2439" s="116">
        <v>21.167000000000002</v>
      </c>
      <c r="F2439" s="64">
        <f t="shared" si="49"/>
        <v>1.3376357264597294E-2</v>
      </c>
      <c r="G2439" s="120"/>
      <c r="K2439" s="112"/>
    </row>
    <row r="2440" spans="1:14" x14ac:dyDescent="0.2">
      <c r="A2440" s="32">
        <v>44277</v>
      </c>
      <c r="C2440">
        <v>28.4</v>
      </c>
      <c r="D2440">
        <v>17.239999999999998</v>
      </c>
      <c r="E2440" s="116">
        <v>21.361999999999998</v>
      </c>
      <c r="F2440" s="64">
        <f t="shared" si="49"/>
        <v>9.2124533471911185E-3</v>
      </c>
      <c r="G2440" s="120"/>
      <c r="K2440" s="112"/>
    </row>
    <row r="2441" spans="1:14" x14ac:dyDescent="0.2">
      <c r="A2441" s="32">
        <v>44278</v>
      </c>
      <c r="C2441">
        <v>28.4</v>
      </c>
      <c r="D2441">
        <v>17.239999999999998</v>
      </c>
      <c r="E2441" s="116">
        <v>21.4939</v>
      </c>
      <c r="F2441" s="64">
        <f t="shared" si="49"/>
        <v>6.1745154948038561E-3</v>
      </c>
      <c r="G2441" s="120"/>
      <c r="K2441" s="112"/>
    </row>
    <row r="2442" spans="1:14" x14ac:dyDescent="0.2">
      <c r="A2442" s="32">
        <v>44279</v>
      </c>
      <c r="C2442">
        <v>28.4</v>
      </c>
      <c r="D2442">
        <v>17.239999999999998</v>
      </c>
      <c r="E2442" s="116">
        <v>21.514700000000001</v>
      </c>
      <c r="F2442" s="64">
        <f t="shared" si="49"/>
        <v>9.6771642186865847E-4</v>
      </c>
      <c r="G2442" s="120"/>
    </row>
    <row r="2443" spans="1:14" x14ac:dyDescent="0.2">
      <c r="A2443" s="32">
        <v>44280</v>
      </c>
      <c r="C2443">
        <v>28.4</v>
      </c>
      <c r="D2443">
        <v>17.239999999999998</v>
      </c>
      <c r="E2443" s="116">
        <v>21.4955</v>
      </c>
      <c r="F2443" s="64">
        <f t="shared" si="49"/>
        <v>-8.9241309430299065E-4</v>
      </c>
    </row>
    <row r="2444" spans="1:14" x14ac:dyDescent="0.2">
      <c r="A2444" s="32">
        <v>44281</v>
      </c>
      <c r="C2444">
        <v>28.4</v>
      </c>
      <c r="D2444">
        <v>17.239999999999998</v>
      </c>
      <c r="E2444" s="116">
        <v>21.6294</v>
      </c>
      <c r="F2444" s="64">
        <f t="shared" si="49"/>
        <v>6.2292107650439021E-3</v>
      </c>
    </row>
    <row r="2445" spans="1:14" x14ac:dyDescent="0.2">
      <c r="A2445" s="32">
        <v>44284</v>
      </c>
      <c r="C2445">
        <v>28.4</v>
      </c>
      <c r="D2445">
        <v>17.239999999999998</v>
      </c>
      <c r="E2445" s="116">
        <v>21.784800000000001</v>
      </c>
      <c r="F2445" s="64">
        <f t="shared" si="49"/>
        <v>7.1846653166522945E-3</v>
      </c>
    </row>
    <row r="2446" spans="1:14" x14ac:dyDescent="0.2">
      <c r="A2446" s="32">
        <v>44285</v>
      </c>
      <c r="C2446">
        <v>28.4</v>
      </c>
      <c r="D2446">
        <v>17.239999999999998</v>
      </c>
      <c r="E2446" s="116">
        <v>21.747699999999998</v>
      </c>
      <c r="F2446" s="64">
        <f t="shared" si="49"/>
        <v>-1.703022290771683E-3</v>
      </c>
    </row>
    <row r="2447" spans="1:14" x14ac:dyDescent="0.2">
      <c r="A2447" s="32">
        <v>44286</v>
      </c>
      <c r="C2447">
        <v>28.4</v>
      </c>
      <c r="D2447">
        <v>17.239999999999998</v>
      </c>
      <c r="E2447" s="116">
        <v>21.558900000000001</v>
      </c>
      <c r="F2447" s="64">
        <f t="shared" si="49"/>
        <v>-8.6813778008707487E-3</v>
      </c>
      <c r="N2447" s="32"/>
    </row>
    <row r="2448" spans="1:14" x14ac:dyDescent="0.2">
      <c r="A2448" s="32">
        <v>44287</v>
      </c>
      <c r="C2448">
        <v>28.39</v>
      </c>
      <c r="D2448">
        <v>17.23</v>
      </c>
      <c r="E2448" s="116">
        <v>21.479399999999998</v>
      </c>
      <c r="F2448" s="64">
        <f t="shared" si="49"/>
        <v>-3.687572185965049E-3</v>
      </c>
      <c r="N2448" s="32"/>
    </row>
    <row r="2449" spans="1:13" x14ac:dyDescent="0.2">
      <c r="A2449" s="32">
        <v>44291</v>
      </c>
      <c r="C2449">
        <v>28.39</v>
      </c>
      <c r="D2449">
        <v>17.23</v>
      </c>
      <c r="E2449" s="116">
        <v>21.427499999999998</v>
      </c>
      <c r="F2449" s="64">
        <f t="shared" si="49"/>
        <v>-2.4162686108550879E-3</v>
      </c>
    </row>
    <row r="2450" spans="1:13" x14ac:dyDescent="0.2">
      <c r="A2450" s="32">
        <v>44292</v>
      </c>
      <c r="C2450">
        <v>28.39</v>
      </c>
      <c r="D2450">
        <v>17.23</v>
      </c>
      <c r="E2450" s="116">
        <v>21.4969</v>
      </c>
      <c r="F2450" s="64">
        <f t="shared" si="49"/>
        <v>3.2388286080970996E-3</v>
      </c>
    </row>
    <row r="2451" spans="1:13" x14ac:dyDescent="0.2">
      <c r="A2451" s="32">
        <v>44293</v>
      </c>
      <c r="C2451">
        <v>28.39</v>
      </c>
      <c r="D2451">
        <v>17.23</v>
      </c>
      <c r="E2451" s="116">
        <v>21.4969</v>
      </c>
      <c r="F2451" s="64">
        <f t="shared" si="49"/>
        <v>0</v>
      </c>
    </row>
    <row r="2452" spans="1:13" x14ac:dyDescent="0.2">
      <c r="A2452" s="32">
        <v>44294</v>
      </c>
      <c r="C2452">
        <v>29.15</v>
      </c>
      <c r="D2452">
        <v>18.25</v>
      </c>
      <c r="E2452" s="116">
        <v>21.7682</v>
      </c>
      <c r="F2452" s="64">
        <f t="shared" si="49"/>
        <v>1.2620424340253678E-2</v>
      </c>
    </row>
    <row r="2453" spans="1:13" x14ac:dyDescent="0.2">
      <c r="A2453" s="32">
        <v>44295</v>
      </c>
      <c r="C2453">
        <v>29.15</v>
      </c>
      <c r="D2453">
        <v>18.25</v>
      </c>
      <c r="E2453" s="116">
        <v>22.085100000000001</v>
      </c>
      <c r="F2453" s="64">
        <f t="shared" si="49"/>
        <v>1.4557933131816192E-2</v>
      </c>
    </row>
    <row r="2454" spans="1:13" x14ac:dyDescent="0.2">
      <c r="A2454" s="32">
        <v>44298</v>
      </c>
      <c r="C2454">
        <v>29.15</v>
      </c>
      <c r="D2454">
        <v>18.25</v>
      </c>
      <c r="E2454" s="116">
        <v>22.137699999999999</v>
      </c>
      <c r="F2454" s="64">
        <f t="shared" si="49"/>
        <v>2.3816962567522193E-3</v>
      </c>
    </row>
    <row r="2455" spans="1:13" x14ac:dyDescent="0.2">
      <c r="A2455" s="32">
        <v>44299</v>
      </c>
      <c r="C2455">
        <v>29.15</v>
      </c>
      <c r="D2455">
        <v>18.25</v>
      </c>
      <c r="E2455" s="116">
        <v>22.020499999999998</v>
      </c>
      <c r="F2455" s="64">
        <f t="shared" si="49"/>
        <v>-5.2941362472163078E-3</v>
      </c>
    </row>
    <row r="2456" spans="1:13" x14ac:dyDescent="0.2">
      <c r="A2456" s="32">
        <v>44300</v>
      </c>
      <c r="C2456">
        <v>29.15</v>
      </c>
      <c r="D2456">
        <v>17.27</v>
      </c>
      <c r="E2456" s="116">
        <v>21.7331</v>
      </c>
      <c r="F2456" s="64">
        <f t="shared" si="49"/>
        <v>-1.3051474762153403E-2</v>
      </c>
    </row>
    <row r="2457" spans="1:13" x14ac:dyDescent="0.2">
      <c r="A2457" s="32">
        <v>44301</v>
      </c>
      <c r="C2457">
        <v>29.15</v>
      </c>
      <c r="D2457">
        <v>17.27</v>
      </c>
      <c r="E2457" s="116">
        <v>21.690799999999999</v>
      </c>
      <c r="F2457" s="64">
        <f t="shared" si="49"/>
        <v>-1.9463399146923965E-3</v>
      </c>
    </row>
    <row r="2458" spans="1:13" x14ac:dyDescent="0.2">
      <c r="A2458" s="32">
        <v>44302</v>
      </c>
      <c r="C2458">
        <v>29.15</v>
      </c>
      <c r="D2458">
        <v>17.27</v>
      </c>
      <c r="E2458" s="116">
        <v>21.602900000000002</v>
      </c>
      <c r="F2458" s="64">
        <f t="shared" si="49"/>
        <v>-4.0524093163920583E-3</v>
      </c>
    </row>
    <row r="2459" spans="1:13" x14ac:dyDescent="0.2">
      <c r="A2459" s="32">
        <v>44305</v>
      </c>
      <c r="C2459">
        <v>29.15</v>
      </c>
      <c r="D2459">
        <v>17.27</v>
      </c>
      <c r="E2459" s="116">
        <v>21.5928</v>
      </c>
      <c r="F2459" s="64">
        <f t="shared" si="49"/>
        <v>-4.6752982238507101E-4</v>
      </c>
    </row>
    <row r="2460" spans="1:13" x14ac:dyDescent="0.2">
      <c r="A2460" s="32">
        <v>44306</v>
      </c>
      <c r="C2460">
        <v>29.15</v>
      </c>
      <c r="D2460">
        <v>17.27</v>
      </c>
      <c r="E2460" s="116">
        <v>21.5731</v>
      </c>
      <c r="F2460" s="64">
        <f t="shared" si="49"/>
        <v>-9.1234115075400357E-4</v>
      </c>
    </row>
    <row r="2461" spans="1:13" x14ac:dyDescent="0.2">
      <c r="A2461" s="32">
        <v>44308</v>
      </c>
      <c r="C2461">
        <v>29.15</v>
      </c>
      <c r="D2461">
        <v>17.27</v>
      </c>
      <c r="E2461" s="116">
        <v>21.513100000000001</v>
      </c>
      <c r="F2461" s="64">
        <f t="shared" si="49"/>
        <v>-2.7812414534766905E-3</v>
      </c>
      <c r="L2461" s="64"/>
    </row>
    <row r="2462" spans="1:13" x14ac:dyDescent="0.2">
      <c r="A2462" s="32">
        <v>44309</v>
      </c>
      <c r="C2462">
        <v>29.15</v>
      </c>
      <c r="D2462">
        <v>17.27</v>
      </c>
      <c r="E2462" s="116">
        <v>21.471900000000002</v>
      </c>
      <c r="F2462" s="64">
        <f t="shared" si="49"/>
        <v>-1.9151121874578791E-3</v>
      </c>
      <c r="L2462" s="64"/>
    </row>
    <row r="2463" spans="1:13" x14ac:dyDescent="0.2">
      <c r="A2463" s="32">
        <v>44312</v>
      </c>
      <c r="C2463">
        <v>29.15</v>
      </c>
      <c r="D2463">
        <v>17.27</v>
      </c>
      <c r="E2463" s="116">
        <v>21.471499999999999</v>
      </c>
      <c r="F2463" s="64">
        <f t="shared" si="49"/>
        <v>-1.8628998831204946E-5</v>
      </c>
      <c r="L2463" s="64"/>
      <c r="M2463" s="32"/>
    </row>
    <row r="2464" spans="1:13" x14ac:dyDescent="0.2">
      <c r="A2464" s="32">
        <v>44313</v>
      </c>
      <c r="C2464">
        <v>29.15</v>
      </c>
      <c r="D2464">
        <v>17.27</v>
      </c>
      <c r="E2464" s="116">
        <v>21.540099999999999</v>
      </c>
      <c r="F2464" s="64">
        <f t="shared" si="49"/>
        <v>3.194932817921492E-3</v>
      </c>
      <c r="L2464" s="64"/>
      <c r="M2464" s="32"/>
    </row>
    <row r="2465" spans="1:12" x14ac:dyDescent="0.2">
      <c r="A2465" s="32">
        <v>44314</v>
      </c>
      <c r="C2465">
        <v>29.15</v>
      </c>
      <c r="D2465">
        <v>17.27</v>
      </c>
      <c r="E2465" s="116">
        <v>21.521000000000001</v>
      </c>
      <c r="F2465" s="64">
        <f t="shared" si="49"/>
        <v>-8.8671826036079704E-4</v>
      </c>
      <c r="L2465" s="64"/>
    </row>
    <row r="2466" spans="1:12" x14ac:dyDescent="0.2">
      <c r="A2466" s="32">
        <v>44315</v>
      </c>
      <c r="C2466">
        <v>29.15</v>
      </c>
      <c r="D2466">
        <v>17.27</v>
      </c>
      <c r="E2466" s="116">
        <v>21.520199999999999</v>
      </c>
      <c r="F2466" s="64">
        <f t="shared" si="49"/>
        <v>-3.7172993820111522E-5</v>
      </c>
      <c r="L2466" s="64"/>
    </row>
    <row r="2467" spans="1:12" x14ac:dyDescent="0.2">
      <c r="A2467" s="32">
        <v>44316</v>
      </c>
      <c r="C2467">
        <v>29.15</v>
      </c>
      <c r="D2467">
        <v>17.27</v>
      </c>
      <c r="E2467" s="116">
        <v>21.677</v>
      </c>
      <c r="F2467" s="64">
        <f t="shared" si="49"/>
        <v>7.2861776377544096E-3</v>
      </c>
      <c r="L2467" s="64"/>
    </row>
    <row r="2468" spans="1:12" x14ac:dyDescent="0.2">
      <c r="A2468" s="32">
        <v>44319</v>
      </c>
      <c r="C2468" s="3">
        <v>26.8</v>
      </c>
      <c r="D2468">
        <v>17.260000000000002</v>
      </c>
      <c r="E2468" s="116">
        <v>21.508099999999999</v>
      </c>
      <c r="F2468" s="64">
        <f t="shared" si="49"/>
        <v>-7.79166858882685E-3</v>
      </c>
      <c r="L2468" s="64"/>
    </row>
    <row r="2469" spans="1:12" x14ac:dyDescent="0.2">
      <c r="A2469" s="32">
        <v>44320</v>
      </c>
      <c r="C2469" s="3">
        <v>26.8</v>
      </c>
      <c r="D2469">
        <v>17.260000000000002</v>
      </c>
      <c r="E2469" s="116">
        <v>21.562999999999999</v>
      </c>
      <c r="F2469" s="64">
        <f t="shared" si="49"/>
        <v>2.5525267224906223E-3</v>
      </c>
      <c r="L2469" s="64"/>
    </row>
    <row r="2470" spans="1:12" x14ac:dyDescent="0.2">
      <c r="A2470" s="32">
        <v>44321</v>
      </c>
      <c r="C2470" s="3">
        <v>26.8</v>
      </c>
      <c r="D2470" s="3">
        <v>17.5</v>
      </c>
      <c r="E2470" s="116">
        <v>22.0898</v>
      </c>
      <c r="F2470" s="64">
        <f t="shared" si="49"/>
        <v>2.4430737837963346E-2</v>
      </c>
      <c r="L2470" s="64"/>
    </row>
    <row r="2471" spans="1:12" x14ac:dyDescent="0.2">
      <c r="A2471" s="32">
        <v>44322</v>
      </c>
      <c r="C2471" s="3">
        <v>26.8</v>
      </c>
      <c r="D2471" s="3">
        <v>17.5</v>
      </c>
      <c r="E2471" s="116">
        <v>22.182700000000001</v>
      </c>
      <c r="F2471" s="64">
        <f t="shared" si="49"/>
        <v>4.2055609376272507E-3</v>
      </c>
    </row>
    <row r="2472" spans="1:12" x14ac:dyDescent="0.2">
      <c r="A2472" s="32">
        <v>44323</v>
      </c>
      <c r="C2472" s="3">
        <v>28.14</v>
      </c>
      <c r="D2472" s="3">
        <v>17.5</v>
      </c>
      <c r="E2472" s="116">
        <v>22.366900000000001</v>
      </c>
      <c r="F2472" s="64">
        <f t="shared" si="49"/>
        <v>8.3037682518358746E-3</v>
      </c>
    </row>
    <row r="2473" spans="1:12" x14ac:dyDescent="0.2">
      <c r="A2473" s="32">
        <v>44326</v>
      </c>
      <c r="C2473" s="3">
        <v>28.14</v>
      </c>
      <c r="D2473" s="3">
        <v>17.5</v>
      </c>
      <c r="E2473" s="116">
        <v>22.613399999999999</v>
      </c>
      <c r="F2473" s="64">
        <f t="shared" si="49"/>
        <v>1.1020749410959763E-2</v>
      </c>
    </row>
    <row r="2474" spans="1:12" x14ac:dyDescent="0.2">
      <c r="A2474" s="32">
        <v>44327</v>
      </c>
      <c r="C2474" s="3">
        <v>28.14</v>
      </c>
      <c r="D2474" s="3">
        <v>17.5</v>
      </c>
      <c r="E2474" s="116">
        <v>22.829699999999999</v>
      </c>
      <c r="F2474" s="64">
        <f t="shared" si="49"/>
        <v>9.565125102815264E-3</v>
      </c>
    </row>
    <row r="2475" spans="1:12" x14ac:dyDescent="0.2">
      <c r="A2475" s="32">
        <v>44328</v>
      </c>
      <c r="C2475" s="3">
        <v>29.03</v>
      </c>
      <c r="D2475" s="3">
        <v>17.5</v>
      </c>
      <c r="E2475" s="42">
        <v>23.082999999999998</v>
      </c>
      <c r="F2475" s="64">
        <f t="shared" si="49"/>
        <v>1.1095196169901511E-2</v>
      </c>
    </row>
    <row r="2476" spans="1:12" x14ac:dyDescent="0.2">
      <c r="A2476" s="32">
        <v>44329</v>
      </c>
      <c r="C2476" s="3">
        <v>29.42</v>
      </c>
      <c r="D2476" s="3">
        <v>17.5</v>
      </c>
      <c r="E2476" s="42">
        <v>23.104099999999999</v>
      </c>
      <c r="F2476" s="64">
        <f t="shared" si="49"/>
        <v>9.1409262227615251E-4</v>
      </c>
    </row>
    <row r="2477" spans="1:12" x14ac:dyDescent="0.2">
      <c r="A2477" s="32">
        <v>44330</v>
      </c>
      <c r="C2477" s="3">
        <v>29.42</v>
      </c>
      <c r="D2477" s="3">
        <v>17.5</v>
      </c>
      <c r="E2477" s="42">
        <v>23.776499999999999</v>
      </c>
      <c r="F2477" s="64">
        <f t="shared" si="49"/>
        <v>2.9103059630108952E-2</v>
      </c>
    </row>
    <row r="2478" spans="1:12" x14ac:dyDescent="0.2">
      <c r="A2478" s="32">
        <v>44333</v>
      </c>
      <c r="C2478" s="3">
        <v>29.42</v>
      </c>
      <c r="D2478" s="3">
        <v>17.5</v>
      </c>
      <c r="E2478" s="42">
        <v>24.020099999999999</v>
      </c>
      <c r="F2478" s="64">
        <f t="shared" si="49"/>
        <v>1.0245410384202902E-2</v>
      </c>
    </row>
    <row r="2479" spans="1:12" x14ac:dyDescent="0.2">
      <c r="A2479" s="32">
        <v>44334</v>
      </c>
      <c r="C2479" s="3">
        <v>29.42</v>
      </c>
      <c r="D2479" s="3">
        <v>17.5</v>
      </c>
      <c r="E2479" s="42">
        <v>24.214200000000002</v>
      </c>
      <c r="F2479" s="64">
        <f t="shared" si="49"/>
        <v>8.0807323866263214E-3</v>
      </c>
    </row>
    <row r="2480" spans="1:12" x14ac:dyDescent="0.2">
      <c r="A2480" s="32">
        <v>44335</v>
      </c>
      <c r="C2480" s="3">
        <v>29.42</v>
      </c>
      <c r="D2480" s="3">
        <v>17.5</v>
      </c>
      <c r="E2480" s="42">
        <v>24.224</v>
      </c>
      <c r="F2480" s="64">
        <f t="shared" si="49"/>
        <v>4.04721196653135E-4</v>
      </c>
    </row>
    <row r="2481" spans="1:6" x14ac:dyDescent="0.2">
      <c r="A2481" s="32">
        <v>44336</v>
      </c>
      <c r="C2481" s="3">
        <v>29.42</v>
      </c>
      <c r="D2481" s="3">
        <v>17.5</v>
      </c>
      <c r="E2481" s="42">
        <v>24.277000000000001</v>
      </c>
      <c r="F2481" s="64">
        <f t="shared" ref="F2481:F2544" si="50">E2481/E2480 - 1</f>
        <v>2.1879128137385351E-3</v>
      </c>
    </row>
    <row r="2482" spans="1:6" x14ac:dyDescent="0.2">
      <c r="A2482" s="32">
        <v>44337</v>
      </c>
      <c r="C2482" s="3">
        <v>30.8</v>
      </c>
      <c r="D2482" s="3">
        <v>20.25</v>
      </c>
      <c r="E2482" s="42">
        <v>25.381</v>
      </c>
      <c r="F2482" s="64">
        <f t="shared" si="50"/>
        <v>4.5475141080034476E-2</v>
      </c>
    </row>
    <row r="2483" spans="1:6" x14ac:dyDescent="0.2">
      <c r="A2483" s="32">
        <v>44340</v>
      </c>
      <c r="C2483" s="3">
        <v>34.78</v>
      </c>
      <c r="D2483" s="3">
        <v>20.25</v>
      </c>
      <c r="E2483" s="42">
        <v>26.9876</v>
      </c>
      <c r="F2483" s="64">
        <f t="shared" si="50"/>
        <v>6.3299318387770365E-2</v>
      </c>
    </row>
    <row r="2484" spans="1:6" x14ac:dyDescent="0.2">
      <c r="A2484" s="32">
        <v>44341</v>
      </c>
      <c r="C2484" s="3">
        <v>34.78</v>
      </c>
      <c r="D2484" s="3">
        <v>20.25</v>
      </c>
      <c r="E2484" s="42">
        <v>27.231999999999999</v>
      </c>
      <c r="F2484" s="64">
        <f t="shared" si="50"/>
        <v>9.0560109087136631E-3</v>
      </c>
    </row>
    <row r="2485" spans="1:6" x14ac:dyDescent="0.2">
      <c r="A2485" s="32">
        <v>44342</v>
      </c>
      <c r="C2485" s="3">
        <v>33.89</v>
      </c>
      <c r="D2485" s="3">
        <v>20.25</v>
      </c>
      <c r="E2485" s="42">
        <v>27.026</v>
      </c>
      <c r="F2485" s="64">
        <f t="shared" si="50"/>
        <v>-7.564629847238491E-3</v>
      </c>
    </row>
    <row r="2486" spans="1:6" x14ac:dyDescent="0.2">
      <c r="A2486" s="32">
        <v>44343</v>
      </c>
      <c r="C2486" s="3">
        <v>33.89</v>
      </c>
      <c r="D2486" s="3">
        <v>21.71</v>
      </c>
      <c r="E2486" s="42">
        <v>27.308</v>
      </c>
      <c r="F2486" s="64">
        <f t="shared" si="50"/>
        <v>1.0434396507067234E-2</v>
      </c>
    </row>
    <row r="2487" spans="1:6" x14ac:dyDescent="0.2">
      <c r="A2487" s="32">
        <v>44344</v>
      </c>
      <c r="C2487" s="3">
        <v>34.78</v>
      </c>
      <c r="D2487" s="3">
        <v>21.71</v>
      </c>
      <c r="E2487" s="42">
        <v>27.67</v>
      </c>
      <c r="F2487" s="64">
        <f t="shared" si="50"/>
        <v>1.3256188662662982E-2</v>
      </c>
    </row>
    <row r="2488" spans="1:6" x14ac:dyDescent="0.2">
      <c r="A2488" s="32">
        <v>44347</v>
      </c>
      <c r="C2488" s="3">
        <v>34.78</v>
      </c>
      <c r="D2488" s="3">
        <v>21.71</v>
      </c>
      <c r="E2488" s="42">
        <v>28.010999999999999</v>
      </c>
      <c r="F2488" s="64">
        <f t="shared" si="50"/>
        <v>1.2323816407661559E-2</v>
      </c>
    </row>
    <row r="2489" spans="1:6" x14ac:dyDescent="0.2">
      <c r="A2489" s="32">
        <v>44348</v>
      </c>
      <c r="C2489" s="3">
        <v>34.97</v>
      </c>
      <c r="D2489" s="3">
        <v>21.83</v>
      </c>
      <c r="E2489" s="42">
        <v>28.163</v>
      </c>
      <c r="F2489" s="64">
        <f t="shared" si="50"/>
        <v>5.4264396130092596E-3</v>
      </c>
    </row>
    <row r="2490" spans="1:6" x14ac:dyDescent="0.2">
      <c r="A2490" s="32">
        <v>44349</v>
      </c>
      <c r="C2490" s="3">
        <v>34.97</v>
      </c>
      <c r="D2490" s="3">
        <v>21.83</v>
      </c>
      <c r="E2490" s="42">
        <v>28.254000000000001</v>
      </c>
      <c r="F2490" s="64">
        <f t="shared" si="50"/>
        <v>3.231189859034922E-3</v>
      </c>
    </row>
    <row r="2491" spans="1:6" x14ac:dyDescent="0.2">
      <c r="A2491" s="32">
        <v>44351</v>
      </c>
      <c r="C2491" s="3">
        <v>38.409999999999997</v>
      </c>
      <c r="D2491" s="3">
        <v>20.260000000000002</v>
      </c>
      <c r="E2491" s="42">
        <v>28.484999999999999</v>
      </c>
      <c r="F2491" s="64">
        <f t="shared" si="50"/>
        <v>8.1758335102992685E-3</v>
      </c>
    </row>
    <row r="2492" spans="1:6" x14ac:dyDescent="0.2">
      <c r="A2492" s="32">
        <v>44354</v>
      </c>
      <c r="C2492" s="3">
        <v>37.840000000000003</v>
      </c>
      <c r="D2492" s="3">
        <v>23.39</v>
      </c>
      <c r="E2492" s="42">
        <v>28.417000000000002</v>
      </c>
      <c r="F2492" s="64">
        <f t="shared" si="50"/>
        <v>-2.3872213445672585E-3</v>
      </c>
    </row>
    <row r="2493" spans="1:6" x14ac:dyDescent="0.2">
      <c r="A2493" s="32">
        <v>44355</v>
      </c>
      <c r="C2493" s="3">
        <v>34.89</v>
      </c>
      <c r="D2493" s="3">
        <v>23.39</v>
      </c>
      <c r="E2493" s="42">
        <v>28.108000000000001</v>
      </c>
      <c r="F2493" s="64">
        <f t="shared" si="50"/>
        <v>-1.0873772741668786E-2</v>
      </c>
    </row>
    <row r="2494" spans="1:6" x14ac:dyDescent="0.2">
      <c r="A2494" s="32">
        <v>44356</v>
      </c>
      <c r="C2494" s="3">
        <v>36.04</v>
      </c>
      <c r="D2494" s="3">
        <v>24</v>
      </c>
      <c r="E2494" s="42">
        <v>28.356000000000002</v>
      </c>
      <c r="F2494" s="64">
        <f t="shared" si="50"/>
        <v>8.8231108581187101E-3</v>
      </c>
    </row>
    <row r="2495" spans="1:6" x14ac:dyDescent="0.2">
      <c r="A2495" s="32">
        <v>44357</v>
      </c>
      <c r="C2495" s="3">
        <v>36.04</v>
      </c>
      <c r="D2495" s="3">
        <v>24.21</v>
      </c>
      <c r="E2495" s="42">
        <v>28.698</v>
      </c>
      <c r="F2495" s="64">
        <f t="shared" si="50"/>
        <v>1.2060939483707012E-2</v>
      </c>
    </row>
    <row r="2496" spans="1:6" x14ac:dyDescent="0.2">
      <c r="A2496" s="32">
        <v>44358</v>
      </c>
      <c r="C2496" s="3">
        <v>36.04</v>
      </c>
      <c r="D2496" s="3">
        <v>24.21</v>
      </c>
      <c r="E2496" s="42">
        <v>28.597000000000001</v>
      </c>
      <c r="F2496" s="64">
        <f t="shared" si="50"/>
        <v>-3.5194090180500348E-3</v>
      </c>
    </row>
    <row r="2497" spans="1:6" x14ac:dyDescent="0.2">
      <c r="A2497" s="32">
        <v>44361</v>
      </c>
      <c r="C2497" s="3">
        <v>36.04</v>
      </c>
      <c r="D2497" s="3">
        <v>24.21</v>
      </c>
      <c r="E2497" s="42">
        <v>28.597000000000001</v>
      </c>
      <c r="F2497" s="64">
        <f t="shared" si="50"/>
        <v>0</v>
      </c>
    </row>
    <row r="2498" spans="1:6" x14ac:dyDescent="0.2">
      <c r="A2498" s="32">
        <v>44362</v>
      </c>
      <c r="C2498" s="3">
        <v>36.04</v>
      </c>
      <c r="D2498" s="3">
        <v>24.21</v>
      </c>
      <c r="E2498" s="42">
        <v>28.536000000000001</v>
      </c>
      <c r="F2498" s="64">
        <f t="shared" si="50"/>
        <v>-2.1330908836590945E-3</v>
      </c>
    </row>
    <row r="2499" spans="1:6" x14ac:dyDescent="0.2">
      <c r="A2499" s="32">
        <v>44363</v>
      </c>
      <c r="C2499" s="3">
        <v>36.04</v>
      </c>
      <c r="D2499" s="3">
        <v>23.95</v>
      </c>
      <c r="E2499" s="42">
        <v>28.548999999999999</v>
      </c>
      <c r="F2499" s="64">
        <f t="shared" si="50"/>
        <v>4.5556490047649056E-4</v>
      </c>
    </row>
    <row r="2500" spans="1:6" x14ac:dyDescent="0.2">
      <c r="A2500" s="32">
        <v>44364</v>
      </c>
      <c r="C2500" s="3">
        <v>36.04</v>
      </c>
      <c r="D2500" s="3">
        <v>23.95</v>
      </c>
      <c r="E2500" s="42">
        <v>28.548999999999999</v>
      </c>
      <c r="F2500" s="64">
        <f t="shared" si="50"/>
        <v>0</v>
      </c>
    </row>
    <row r="2501" spans="1:6" x14ac:dyDescent="0.2">
      <c r="A2501" s="32">
        <v>44365</v>
      </c>
      <c r="C2501" s="3">
        <v>36.6</v>
      </c>
      <c r="D2501" s="3">
        <v>23.76</v>
      </c>
      <c r="E2501" s="42">
        <v>28.55</v>
      </c>
      <c r="F2501" s="64">
        <f t="shared" si="50"/>
        <v>3.5027496584794093E-5</v>
      </c>
    </row>
    <row r="2502" spans="1:6" x14ac:dyDescent="0.2">
      <c r="A2502" s="32">
        <v>44368</v>
      </c>
      <c r="C2502" s="3">
        <v>36.6</v>
      </c>
      <c r="D2502" s="3">
        <v>23.47</v>
      </c>
      <c r="E2502" s="42">
        <v>28.468</v>
      </c>
      <c r="F2502" s="64">
        <f t="shared" si="50"/>
        <v>-2.8721541155867225E-3</v>
      </c>
    </row>
    <row r="2503" spans="1:6" x14ac:dyDescent="0.2">
      <c r="A2503" s="32">
        <v>44369</v>
      </c>
      <c r="C2503" s="3">
        <v>36.6</v>
      </c>
      <c r="D2503" s="3">
        <v>23.29</v>
      </c>
      <c r="E2503" s="42">
        <v>28.47</v>
      </c>
      <c r="F2503" s="64">
        <f t="shared" si="50"/>
        <v>7.0254320640783519E-5</v>
      </c>
    </row>
    <row r="2504" spans="1:6" x14ac:dyDescent="0.2">
      <c r="A2504" s="32">
        <v>44370</v>
      </c>
      <c r="C2504" s="3">
        <v>36.6</v>
      </c>
      <c r="D2504" s="3">
        <v>23.29</v>
      </c>
      <c r="E2504" s="42">
        <v>28.369</v>
      </c>
      <c r="F2504" s="64">
        <f t="shared" si="50"/>
        <v>-3.5475939585528637E-3</v>
      </c>
    </row>
    <row r="2505" spans="1:6" x14ac:dyDescent="0.2">
      <c r="A2505" s="32">
        <v>44371</v>
      </c>
      <c r="C2505" s="3">
        <v>36.6</v>
      </c>
      <c r="D2505" s="3">
        <v>23</v>
      </c>
      <c r="E2505" s="42">
        <v>28.329000000000001</v>
      </c>
      <c r="F2505" s="64">
        <f t="shared" si="50"/>
        <v>-1.4099897775741166E-3</v>
      </c>
    </row>
    <row r="2506" spans="1:6" x14ac:dyDescent="0.2">
      <c r="A2506" s="32">
        <v>44372</v>
      </c>
      <c r="C2506" s="3">
        <v>36.6</v>
      </c>
      <c r="D2506" s="3">
        <v>23</v>
      </c>
      <c r="E2506" s="42">
        <v>28.241</v>
      </c>
      <c r="F2506" s="64">
        <f t="shared" si="50"/>
        <v>-3.1063574429031071E-3</v>
      </c>
    </row>
    <row r="2507" spans="1:6" x14ac:dyDescent="0.2">
      <c r="A2507" s="32">
        <v>44375</v>
      </c>
      <c r="C2507" s="3">
        <v>36.6</v>
      </c>
      <c r="D2507" s="3">
        <v>22.45</v>
      </c>
      <c r="E2507" s="42">
        <v>28.47</v>
      </c>
      <c r="F2507" s="64">
        <f t="shared" si="50"/>
        <v>8.108778017775542E-3</v>
      </c>
    </row>
    <row r="2508" spans="1:6" x14ac:dyDescent="0.2">
      <c r="A2508" s="32">
        <v>44376</v>
      </c>
      <c r="C2508" s="3">
        <v>37.28</v>
      </c>
      <c r="D2508" s="3">
        <v>22.45</v>
      </c>
      <c r="E2508" s="42">
        <v>28.390999999999998</v>
      </c>
      <c r="F2508" s="64">
        <f t="shared" si="50"/>
        <v>-2.7748507200562322E-3</v>
      </c>
    </row>
    <row r="2509" spans="1:6" x14ac:dyDescent="0.2">
      <c r="A2509" s="32">
        <v>44377</v>
      </c>
      <c r="C2509" s="3">
        <v>37.28</v>
      </c>
      <c r="D2509" s="3">
        <v>22.45</v>
      </c>
      <c r="E2509" s="42">
        <v>28.312000000000001</v>
      </c>
      <c r="F2509" s="64">
        <f t="shared" si="50"/>
        <v>-2.7825719418124173E-3</v>
      </c>
    </row>
    <row r="2510" spans="1:6" x14ac:dyDescent="0.2">
      <c r="A2510" s="32">
        <v>44378</v>
      </c>
      <c r="C2510" s="3">
        <v>37.28</v>
      </c>
      <c r="D2510" s="3">
        <v>22.45</v>
      </c>
      <c r="E2510" s="42">
        <v>28.565000000000001</v>
      </c>
      <c r="F2510" s="64">
        <f t="shared" si="50"/>
        <v>8.9361401525853701E-3</v>
      </c>
    </row>
    <row r="2511" spans="1:6" x14ac:dyDescent="0.2">
      <c r="A2511" s="32">
        <v>44379</v>
      </c>
      <c r="C2511" s="3">
        <v>37.28</v>
      </c>
      <c r="D2511" s="3">
        <v>22.45</v>
      </c>
      <c r="E2511" s="42">
        <v>28.337</v>
      </c>
      <c r="F2511" s="64">
        <f t="shared" si="50"/>
        <v>-7.981795904078437E-3</v>
      </c>
    </row>
    <row r="2512" spans="1:6" x14ac:dyDescent="0.2">
      <c r="A2512" s="32">
        <v>44382</v>
      </c>
      <c r="C2512" s="3">
        <v>37.28</v>
      </c>
      <c r="D2512" s="3">
        <v>21.43</v>
      </c>
      <c r="E2512" s="42">
        <v>28.257999999999999</v>
      </c>
      <c r="F2512" s="64">
        <f t="shared" si="50"/>
        <v>-2.7878745103575575E-3</v>
      </c>
    </row>
    <row r="2513" spans="1:12" x14ac:dyDescent="0.2">
      <c r="A2513" s="32">
        <v>44383</v>
      </c>
      <c r="C2513" s="3">
        <v>36.159999999999997</v>
      </c>
      <c r="D2513" s="3">
        <v>21.43</v>
      </c>
      <c r="E2513" s="42">
        <v>28.061</v>
      </c>
      <c r="F2513" s="64">
        <f t="shared" si="50"/>
        <v>-6.9714771038289491E-3</v>
      </c>
    </row>
    <row r="2514" spans="1:12" x14ac:dyDescent="0.2">
      <c r="A2514" s="32">
        <v>44384</v>
      </c>
      <c r="C2514" s="3">
        <v>36.159999999999997</v>
      </c>
      <c r="D2514" s="3">
        <v>21.43</v>
      </c>
      <c r="E2514" s="42">
        <v>28.001000000000001</v>
      </c>
      <c r="F2514" s="64">
        <f t="shared" si="50"/>
        <v>-2.1381989237732046E-3</v>
      </c>
    </row>
    <row r="2515" spans="1:12" x14ac:dyDescent="0.2">
      <c r="A2515" s="32">
        <v>44385</v>
      </c>
      <c r="C2515" s="3">
        <v>36.159999999999997</v>
      </c>
      <c r="D2515" s="3">
        <v>21.43</v>
      </c>
      <c r="E2515" s="42">
        <v>28.001000000000001</v>
      </c>
      <c r="F2515" s="64">
        <f t="shared" si="50"/>
        <v>0</v>
      </c>
    </row>
    <row r="2516" spans="1:12" x14ac:dyDescent="0.2">
      <c r="A2516" s="32">
        <v>44386</v>
      </c>
      <c r="C2516" s="3">
        <v>36.159999999999997</v>
      </c>
      <c r="D2516" s="3">
        <v>21.43</v>
      </c>
      <c r="E2516" s="42">
        <v>27.806999999999999</v>
      </c>
      <c r="F2516" s="64">
        <f t="shared" si="50"/>
        <v>-6.9283239884291303E-3</v>
      </c>
    </row>
    <row r="2517" spans="1:12" x14ac:dyDescent="0.2">
      <c r="A2517" s="32">
        <v>44389</v>
      </c>
      <c r="C2517" s="3">
        <v>37.28</v>
      </c>
      <c r="D2517" s="3">
        <v>21.43</v>
      </c>
      <c r="E2517" s="42">
        <v>27.738</v>
      </c>
      <c r="F2517" s="64">
        <f t="shared" si="50"/>
        <v>-2.4813895781636841E-3</v>
      </c>
    </row>
    <row r="2518" spans="1:12" x14ac:dyDescent="0.2">
      <c r="A2518" s="32">
        <v>44390</v>
      </c>
      <c r="C2518" s="3">
        <v>37.28</v>
      </c>
      <c r="D2518" s="3">
        <v>21.43</v>
      </c>
      <c r="E2518" s="42">
        <v>27.712</v>
      </c>
      <c r="F2518" s="64">
        <f t="shared" si="50"/>
        <v>-9.3734227413655447E-4</v>
      </c>
    </row>
    <row r="2519" spans="1:12" x14ac:dyDescent="0.2">
      <c r="A2519" s="32">
        <v>44391</v>
      </c>
      <c r="C2519" s="3">
        <v>37.28</v>
      </c>
      <c r="D2519" s="3">
        <v>21.43</v>
      </c>
      <c r="E2519" s="42">
        <v>27.712</v>
      </c>
      <c r="F2519" s="64">
        <f t="shared" si="50"/>
        <v>0</v>
      </c>
    </row>
    <row r="2520" spans="1:12" x14ac:dyDescent="0.2">
      <c r="A2520" s="32">
        <v>44392</v>
      </c>
      <c r="C2520" s="3">
        <v>36.159999999999997</v>
      </c>
      <c r="D2520" s="3">
        <v>21.43</v>
      </c>
      <c r="E2520" s="42">
        <v>27.207000000000001</v>
      </c>
      <c r="F2520" s="64">
        <f t="shared" si="50"/>
        <v>-1.8223152424942213E-2</v>
      </c>
    </row>
    <row r="2521" spans="1:12" x14ac:dyDescent="0.2">
      <c r="A2521" s="32">
        <v>44393</v>
      </c>
      <c r="C2521" s="3">
        <v>37.28</v>
      </c>
      <c r="D2521">
        <v>21.43</v>
      </c>
      <c r="E2521" s="42">
        <v>27.103000000000002</v>
      </c>
      <c r="F2521" s="64">
        <f t="shared" si="50"/>
        <v>-3.8225456683941283E-3</v>
      </c>
    </row>
    <row r="2522" spans="1:12" x14ac:dyDescent="0.2">
      <c r="A2522" s="32">
        <v>44396</v>
      </c>
      <c r="C2522" s="3">
        <v>37.28</v>
      </c>
      <c r="D2522">
        <v>21.94</v>
      </c>
      <c r="E2522">
        <v>27.099</v>
      </c>
      <c r="F2522" s="64">
        <f t="shared" si="50"/>
        <v>-1.4758513817658692E-4</v>
      </c>
    </row>
    <row r="2523" spans="1:12" x14ac:dyDescent="0.2">
      <c r="A2523" s="32">
        <v>44397</v>
      </c>
      <c r="C2523" s="3">
        <v>37.28</v>
      </c>
      <c r="D2523">
        <v>21.94</v>
      </c>
      <c r="E2523">
        <v>27.059000000000001</v>
      </c>
      <c r="F2523" s="64">
        <f t="shared" si="50"/>
        <v>-1.4760692276467591E-3</v>
      </c>
      <c r="G2523" s="80"/>
      <c r="J2523" s="64"/>
    </row>
    <row r="2524" spans="1:12" x14ac:dyDescent="0.2">
      <c r="A2524" s="32">
        <v>44398</v>
      </c>
      <c r="C2524" s="3">
        <v>37.28</v>
      </c>
      <c r="D2524">
        <v>21.94</v>
      </c>
      <c r="E2524">
        <v>27.047000000000001</v>
      </c>
      <c r="F2524" s="64">
        <f t="shared" si="50"/>
        <v>-4.4347536863886816E-4</v>
      </c>
      <c r="G2524" s="80"/>
      <c r="J2524" s="64"/>
    </row>
    <row r="2525" spans="1:12" x14ac:dyDescent="0.2">
      <c r="A2525" s="32">
        <v>44399</v>
      </c>
      <c r="C2525" s="3">
        <v>37.28</v>
      </c>
      <c r="D2525">
        <v>21.94</v>
      </c>
      <c r="E2525">
        <v>27.047000000000001</v>
      </c>
      <c r="F2525" s="64">
        <f t="shared" si="50"/>
        <v>0</v>
      </c>
      <c r="G2525" s="80"/>
      <c r="J2525" s="64"/>
    </row>
    <row r="2526" spans="1:12" x14ac:dyDescent="0.2">
      <c r="A2526" s="32">
        <v>44400</v>
      </c>
      <c r="C2526" s="3">
        <v>37.28</v>
      </c>
      <c r="D2526">
        <v>21.94</v>
      </c>
      <c r="E2526">
        <v>27.298999999999999</v>
      </c>
      <c r="F2526" s="64">
        <f t="shared" si="50"/>
        <v>9.3171146522719184E-3</v>
      </c>
      <c r="G2526" s="80"/>
      <c r="J2526" s="64"/>
      <c r="L2526" s="64"/>
    </row>
    <row r="2527" spans="1:12" x14ac:dyDescent="0.2">
      <c r="A2527" s="32">
        <v>44403</v>
      </c>
      <c r="C2527" s="3">
        <v>37.28</v>
      </c>
      <c r="D2527">
        <v>21.94</v>
      </c>
      <c r="E2527">
        <v>27.495000000000001</v>
      </c>
      <c r="F2527" s="64">
        <f t="shared" si="50"/>
        <v>7.1797501739991887E-3</v>
      </c>
      <c r="G2527" s="80"/>
      <c r="J2527" s="64"/>
      <c r="L2527" s="64"/>
    </row>
    <row r="2528" spans="1:12" x14ac:dyDescent="0.2">
      <c r="A2528" s="32">
        <v>44404</v>
      </c>
      <c r="C2528" s="3">
        <v>37.28</v>
      </c>
      <c r="D2528">
        <v>21.94</v>
      </c>
      <c r="E2528">
        <v>27.495000000000001</v>
      </c>
      <c r="F2528" s="64">
        <f t="shared" si="50"/>
        <v>0</v>
      </c>
      <c r="G2528" s="80"/>
      <c r="J2528" s="64"/>
      <c r="L2528" s="64"/>
    </row>
    <row r="2529" spans="1:13" x14ac:dyDescent="0.2">
      <c r="A2529" s="32">
        <v>44405</v>
      </c>
      <c r="C2529" s="3">
        <v>37.28</v>
      </c>
      <c r="D2529">
        <v>21.94</v>
      </c>
      <c r="E2529">
        <v>27.416</v>
      </c>
      <c r="F2529" s="64">
        <f t="shared" si="50"/>
        <v>-2.8732496817603925E-3</v>
      </c>
      <c r="G2529" s="80"/>
      <c r="L2529" s="64"/>
    </row>
    <row r="2530" spans="1:13" x14ac:dyDescent="0.2">
      <c r="A2530" s="32">
        <v>44406</v>
      </c>
      <c r="C2530" s="3">
        <v>37.28</v>
      </c>
      <c r="D2530">
        <v>22.04</v>
      </c>
      <c r="E2530">
        <v>27.347000000000001</v>
      </c>
      <c r="F2530" s="64">
        <f t="shared" si="50"/>
        <v>-2.5167785234898599E-3</v>
      </c>
      <c r="G2530" s="80"/>
      <c r="L2530" s="64"/>
    </row>
    <row r="2531" spans="1:13" x14ac:dyDescent="0.2">
      <c r="A2531" s="32">
        <v>44407</v>
      </c>
      <c r="C2531" s="3">
        <v>37.28</v>
      </c>
      <c r="D2531">
        <v>22.04</v>
      </c>
      <c r="E2531">
        <v>27.312000000000001</v>
      </c>
      <c r="F2531" s="64">
        <f t="shared" si="50"/>
        <v>-1.2798478809376013E-3</v>
      </c>
      <c r="G2531" s="80"/>
      <c r="L2531" s="64"/>
    </row>
    <row r="2532" spans="1:13" x14ac:dyDescent="0.2">
      <c r="A2532" s="32">
        <v>44410</v>
      </c>
      <c r="C2532" s="3">
        <v>37.28</v>
      </c>
      <c r="D2532">
        <v>22.04</v>
      </c>
      <c r="E2532">
        <v>27.312000000000001</v>
      </c>
      <c r="F2532" s="64">
        <f t="shared" si="50"/>
        <v>0</v>
      </c>
      <c r="G2532" s="80"/>
      <c r="L2532" s="64"/>
    </row>
    <row r="2533" spans="1:13" x14ac:dyDescent="0.2">
      <c r="A2533" s="32">
        <v>44411</v>
      </c>
      <c r="C2533" s="3">
        <v>37.28</v>
      </c>
      <c r="D2533">
        <v>22.04</v>
      </c>
      <c r="E2533">
        <v>27.312000000000001</v>
      </c>
      <c r="F2533" s="64">
        <f t="shared" si="50"/>
        <v>0</v>
      </c>
      <c r="G2533" s="80"/>
      <c r="L2533" s="64"/>
      <c r="M2533" s="32"/>
    </row>
    <row r="2534" spans="1:13" x14ac:dyDescent="0.2">
      <c r="A2534" s="32">
        <v>44412</v>
      </c>
      <c r="C2534" s="3">
        <v>37.28</v>
      </c>
      <c r="D2534">
        <v>22.04</v>
      </c>
      <c r="E2534">
        <v>27.370999999999999</v>
      </c>
      <c r="F2534" s="64">
        <f t="shared" si="50"/>
        <v>2.1602226127708235E-3</v>
      </c>
      <c r="G2534" s="80"/>
      <c r="L2534" s="64"/>
      <c r="M2534" s="32"/>
    </row>
    <row r="2535" spans="1:13" x14ac:dyDescent="0.2">
      <c r="A2535" s="32">
        <v>44413</v>
      </c>
      <c r="C2535" s="3">
        <v>37.28</v>
      </c>
      <c r="D2535">
        <v>22.04</v>
      </c>
      <c r="E2535">
        <v>27.439</v>
      </c>
      <c r="F2535" s="64">
        <f t="shared" si="50"/>
        <v>2.4843812794563824E-3</v>
      </c>
      <c r="G2535" s="80"/>
      <c r="L2535" s="64"/>
    </row>
    <row r="2536" spans="1:13" x14ac:dyDescent="0.2">
      <c r="A2536" s="32">
        <v>44414</v>
      </c>
      <c r="C2536" s="3">
        <v>37.979999999999997</v>
      </c>
      <c r="D2536">
        <v>22.13</v>
      </c>
      <c r="E2536">
        <v>27.713999999999999</v>
      </c>
      <c r="F2536" s="64">
        <f t="shared" si="50"/>
        <v>1.0022231130871972E-2</v>
      </c>
      <c r="G2536" s="80"/>
      <c r="L2536" s="64"/>
    </row>
    <row r="2537" spans="1:13" x14ac:dyDescent="0.2">
      <c r="A2537" s="32">
        <v>44417</v>
      </c>
      <c r="C2537" s="3">
        <v>37.979999999999997</v>
      </c>
      <c r="D2537">
        <v>22.13</v>
      </c>
      <c r="E2537" s="29">
        <v>27.809000000000001</v>
      </c>
      <c r="F2537" s="64">
        <f t="shared" si="50"/>
        <v>3.4278703904164765E-3</v>
      </c>
      <c r="G2537" s="80"/>
      <c r="L2537" s="64"/>
    </row>
    <row r="2538" spans="1:13" x14ac:dyDescent="0.2">
      <c r="A2538" s="32">
        <v>44418</v>
      </c>
      <c r="C2538" s="3">
        <v>37.979999999999997</v>
      </c>
      <c r="D2538">
        <v>22.13</v>
      </c>
      <c r="E2538" s="29">
        <v>27.809000000000001</v>
      </c>
      <c r="F2538" s="64">
        <f t="shared" si="50"/>
        <v>0</v>
      </c>
      <c r="G2538" s="80"/>
      <c r="L2538" s="64"/>
    </row>
    <row r="2539" spans="1:13" x14ac:dyDescent="0.2">
      <c r="A2539" s="32">
        <v>44419</v>
      </c>
      <c r="C2539" s="3">
        <v>37.979999999999997</v>
      </c>
      <c r="D2539">
        <v>22.13</v>
      </c>
      <c r="E2539" s="29">
        <v>27.797000000000001</v>
      </c>
      <c r="F2539" s="64">
        <f t="shared" si="50"/>
        <v>-4.3151497716564791E-4</v>
      </c>
      <c r="G2539" s="80"/>
      <c r="L2539" s="64"/>
    </row>
    <row r="2540" spans="1:13" x14ac:dyDescent="0.2">
      <c r="A2540" s="32">
        <v>44420</v>
      </c>
      <c r="C2540" s="3">
        <v>37.979999999999997</v>
      </c>
      <c r="D2540">
        <v>22.13</v>
      </c>
      <c r="E2540" s="29">
        <v>27.94</v>
      </c>
      <c r="F2540" s="64">
        <f t="shared" si="50"/>
        <v>5.1444400474871532E-3</v>
      </c>
      <c r="G2540" s="80"/>
      <c r="H2540" s="80"/>
      <c r="L2540" s="3"/>
      <c r="M2540" s="64"/>
    </row>
    <row r="2541" spans="1:13" x14ac:dyDescent="0.2">
      <c r="A2541" s="32">
        <v>44421</v>
      </c>
      <c r="C2541" s="3">
        <v>37.979999999999997</v>
      </c>
      <c r="D2541">
        <v>22.13</v>
      </c>
      <c r="E2541" s="29">
        <v>28.077999999999999</v>
      </c>
      <c r="F2541" s="64">
        <f t="shared" si="50"/>
        <v>4.9391553328561599E-3</v>
      </c>
      <c r="H2541" s="80"/>
      <c r="M2541" s="64"/>
    </row>
    <row r="2542" spans="1:13" x14ac:dyDescent="0.2">
      <c r="A2542" s="32">
        <v>44424</v>
      </c>
      <c r="C2542" s="3">
        <v>37.979999999999997</v>
      </c>
      <c r="D2542">
        <v>22.13</v>
      </c>
      <c r="E2542" s="29">
        <v>28.077999999999999</v>
      </c>
      <c r="F2542" s="64">
        <f t="shared" si="50"/>
        <v>0</v>
      </c>
      <c r="H2542" s="80"/>
      <c r="M2542" s="64"/>
    </row>
    <row r="2543" spans="1:13" x14ac:dyDescent="0.2">
      <c r="A2543" s="32">
        <v>44425</v>
      </c>
      <c r="C2543" s="3">
        <v>37.979999999999997</v>
      </c>
      <c r="D2543">
        <v>22.13</v>
      </c>
      <c r="E2543" s="29">
        <v>27.952000000000002</v>
      </c>
      <c r="F2543" s="64">
        <f t="shared" si="50"/>
        <v>-4.4874991096230943E-3</v>
      </c>
      <c r="H2543" s="80"/>
      <c r="M2543" s="64"/>
    </row>
    <row r="2544" spans="1:13" x14ac:dyDescent="0.2">
      <c r="A2544" s="32">
        <v>44426</v>
      </c>
      <c r="C2544" s="3">
        <v>37.979999999999997</v>
      </c>
      <c r="D2544">
        <v>22.13</v>
      </c>
      <c r="E2544" s="29">
        <v>28.007000000000001</v>
      </c>
      <c r="F2544" s="64">
        <f t="shared" si="50"/>
        <v>1.9676588437320675E-3</v>
      </c>
      <c r="H2544" s="80"/>
    </row>
    <row r="2545" spans="1:13" x14ac:dyDescent="0.2">
      <c r="A2545" s="32">
        <v>44427</v>
      </c>
      <c r="C2545" s="3">
        <v>37.979999999999997</v>
      </c>
      <c r="D2545">
        <v>22.13</v>
      </c>
      <c r="E2545" s="29">
        <v>28.016999999999999</v>
      </c>
      <c r="F2545" s="64">
        <f t="shared" ref="F2545:F2608" si="51">E2545/E2544 - 1</f>
        <v>3.5705359374427204E-4</v>
      </c>
      <c r="H2545" s="80"/>
    </row>
    <row r="2546" spans="1:13" x14ac:dyDescent="0.2">
      <c r="A2546" s="32">
        <v>44428</v>
      </c>
      <c r="C2546" s="3">
        <v>37.979999999999997</v>
      </c>
      <c r="D2546">
        <v>22.13</v>
      </c>
      <c r="E2546" s="29">
        <v>28.016999999999999</v>
      </c>
      <c r="F2546" s="64">
        <f t="shared" si="51"/>
        <v>0</v>
      </c>
      <c r="H2546" s="80"/>
    </row>
    <row r="2547" spans="1:13" x14ac:dyDescent="0.2">
      <c r="A2547" s="32">
        <v>44431</v>
      </c>
      <c r="C2547" s="3">
        <v>37.979999999999997</v>
      </c>
      <c r="D2547">
        <v>22.13</v>
      </c>
      <c r="E2547" s="29">
        <v>27.969000000000001</v>
      </c>
      <c r="F2547" s="64">
        <f t="shared" si="51"/>
        <v>-1.7132455294999183E-3</v>
      </c>
      <c r="H2547" s="80"/>
    </row>
    <row r="2548" spans="1:13" x14ac:dyDescent="0.2">
      <c r="A2548" s="32">
        <v>44432</v>
      </c>
      <c r="C2548" s="3">
        <v>37.979999999999997</v>
      </c>
      <c r="D2548">
        <v>22.13</v>
      </c>
      <c r="E2548" s="29">
        <v>27.98</v>
      </c>
      <c r="F2548" s="64">
        <f t="shared" si="51"/>
        <v>3.9329257392117789E-4</v>
      </c>
      <c r="H2548" s="80"/>
      <c r="M2548" s="64"/>
    </row>
    <row r="2549" spans="1:13" x14ac:dyDescent="0.2">
      <c r="A2549" s="32">
        <v>44433</v>
      </c>
      <c r="C2549" s="3">
        <v>37.979999999999997</v>
      </c>
      <c r="D2549">
        <v>22.13</v>
      </c>
      <c r="E2549" s="29">
        <v>28.016999999999999</v>
      </c>
      <c r="F2549" s="64">
        <f t="shared" si="51"/>
        <v>1.3223731236597924E-3</v>
      </c>
      <c r="H2549" s="80"/>
      <c r="M2549" s="64"/>
    </row>
    <row r="2550" spans="1:13" x14ac:dyDescent="0.2">
      <c r="A2550" s="32">
        <v>44434</v>
      </c>
      <c r="C2550" s="3">
        <v>31.68</v>
      </c>
      <c r="D2550">
        <v>23.06</v>
      </c>
      <c r="E2550" s="29">
        <v>27.747</v>
      </c>
      <c r="F2550" s="64">
        <f t="shared" si="51"/>
        <v>-9.6370061034372068E-3</v>
      </c>
      <c r="H2550" s="80"/>
      <c r="M2550" s="64"/>
    </row>
    <row r="2551" spans="1:13" x14ac:dyDescent="0.2">
      <c r="A2551" s="32">
        <v>44435</v>
      </c>
      <c r="C2551" s="3">
        <v>31.68</v>
      </c>
      <c r="D2551">
        <v>23.06</v>
      </c>
      <c r="E2551" s="29">
        <v>27.748999999999999</v>
      </c>
      <c r="F2551" s="64">
        <f t="shared" si="51"/>
        <v>7.2079864489760226E-5</v>
      </c>
      <c r="H2551" s="80"/>
      <c r="M2551" s="64"/>
    </row>
    <row r="2552" spans="1:13" x14ac:dyDescent="0.2">
      <c r="A2552" s="32">
        <v>44438</v>
      </c>
      <c r="C2552" s="3">
        <v>31.19</v>
      </c>
      <c r="D2552">
        <v>23.06</v>
      </c>
      <c r="E2552" s="29">
        <v>27.6</v>
      </c>
      <c r="F2552" s="64">
        <f t="shared" si="51"/>
        <v>-5.3695628671303064E-3</v>
      </c>
      <c r="H2552" s="80"/>
    </row>
    <row r="2553" spans="1:13" x14ac:dyDescent="0.2">
      <c r="A2553" s="32">
        <v>44439</v>
      </c>
      <c r="C2553" s="3">
        <v>31.19</v>
      </c>
      <c r="D2553">
        <v>23.06</v>
      </c>
      <c r="E2553" s="29">
        <v>27.6</v>
      </c>
      <c r="F2553" s="64">
        <f t="shared" si="51"/>
        <v>0</v>
      </c>
    </row>
    <row r="2554" spans="1:13" x14ac:dyDescent="0.2">
      <c r="A2554" s="32">
        <v>44440</v>
      </c>
      <c r="C2554" s="3">
        <v>31.19</v>
      </c>
      <c r="D2554">
        <v>23.06</v>
      </c>
      <c r="E2554" s="29">
        <v>27.527000000000001</v>
      </c>
      <c r="F2554" s="64">
        <f t="shared" si="51"/>
        <v>-2.6449275362319113E-3</v>
      </c>
    </row>
    <row r="2555" spans="1:13" x14ac:dyDescent="0.2">
      <c r="A2555" s="32">
        <v>44441</v>
      </c>
      <c r="C2555" s="3">
        <v>31.19</v>
      </c>
      <c r="D2555">
        <v>23.06</v>
      </c>
      <c r="E2555" s="29">
        <v>27.527000000000001</v>
      </c>
      <c r="F2555" s="64">
        <f t="shared" si="51"/>
        <v>0</v>
      </c>
    </row>
    <row r="2556" spans="1:13" x14ac:dyDescent="0.2">
      <c r="A2556" s="32">
        <v>44442</v>
      </c>
      <c r="C2556" s="3">
        <v>31.19</v>
      </c>
      <c r="D2556">
        <v>23.06</v>
      </c>
      <c r="E2556" s="29">
        <v>27.617000000000001</v>
      </c>
      <c r="F2556" s="64">
        <f t="shared" si="51"/>
        <v>3.2695172012933149E-3</v>
      </c>
    </row>
    <row r="2557" spans="1:13" x14ac:dyDescent="0.2">
      <c r="A2557" s="32">
        <v>44445</v>
      </c>
      <c r="C2557" s="3">
        <v>31.19</v>
      </c>
      <c r="D2557">
        <v>22.59</v>
      </c>
      <c r="E2557" s="29">
        <v>27.53</v>
      </c>
      <c r="F2557" s="64">
        <f t="shared" si="51"/>
        <v>-3.1502335517977764E-3</v>
      </c>
    </row>
    <row r="2558" spans="1:13" x14ac:dyDescent="0.2">
      <c r="A2558" s="32">
        <v>44447</v>
      </c>
      <c r="C2558" s="3">
        <v>31.19</v>
      </c>
      <c r="D2558">
        <v>22.59</v>
      </c>
      <c r="E2558" s="29">
        <v>27.582000000000001</v>
      </c>
      <c r="F2558" s="64">
        <f t="shared" si="51"/>
        <v>1.8888485288774959E-3</v>
      </c>
    </row>
    <row r="2559" spans="1:13" x14ac:dyDescent="0.2">
      <c r="A2559" s="32">
        <v>44448</v>
      </c>
      <c r="C2559" s="3">
        <v>32</v>
      </c>
      <c r="D2559">
        <v>22.59</v>
      </c>
      <c r="E2559" s="29">
        <v>27.611000000000001</v>
      </c>
      <c r="F2559" s="64">
        <f t="shared" si="51"/>
        <v>1.0514103400769415E-3</v>
      </c>
    </row>
    <row r="2560" spans="1:13" x14ac:dyDescent="0.2">
      <c r="A2560" s="32">
        <v>44449</v>
      </c>
      <c r="C2560" s="3">
        <v>33</v>
      </c>
      <c r="D2560">
        <v>22.59</v>
      </c>
      <c r="E2560" s="29">
        <v>27.628</v>
      </c>
      <c r="F2560" s="64">
        <f t="shared" si="51"/>
        <v>6.1569664264249369E-4</v>
      </c>
    </row>
    <row r="2561" spans="1:6" x14ac:dyDescent="0.2">
      <c r="A2561" s="32">
        <v>44452</v>
      </c>
      <c r="C2561" s="3">
        <v>33</v>
      </c>
      <c r="D2561">
        <v>22.59</v>
      </c>
      <c r="E2561" s="29">
        <v>27.547999999999998</v>
      </c>
      <c r="F2561" s="64">
        <f t="shared" si="51"/>
        <v>-2.8956131460837753E-3</v>
      </c>
    </row>
    <row r="2562" spans="1:6" x14ac:dyDescent="0.2">
      <c r="A2562" s="32">
        <v>44453</v>
      </c>
      <c r="C2562" s="3">
        <v>33</v>
      </c>
      <c r="D2562">
        <v>22.12</v>
      </c>
      <c r="E2562" s="29">
        <v>27.530999999999999</v>
      </c>
      <c r="F2562" s="64">
        <f t="shared" si="51"/>
        <v>-6.1710468999565116E-4</v>
      </c>
    </row>
    <row r="2563" spans="1:6" x14ac:dyDescent="0.2">
      <c r="A2563" s="32">
        <v>44454</v>
      </c>
      <c r="C2563" s="3">
        <v>33</v>
      </c>
      <c r="D2563">
        <v>22.12</v>
      </c>
      <c r="E2563" s="29">
        <v>27.477</v>
      </c>
      <c r="F2563" s="64">
        <f t="shared" si="51"/>
        <v>-1.9614253023862993E-3</v>
      </c>
    </row>
    <row r="2564" spans="1:6" x14ac:dyDescent="0.2">
      <c r="A2564" s="32">
        <v>44455</v>
      </c>
      <c r="C2564" s="3">
        <v>37.950000000000003</v>
      </c>
      <c r="D2564">
        <v>22.12</v>
      </c>
      <c r="E2564" s="29">
        <v>27.873000000000001</v>
      </c>
      <c r="F2564" s="64">
        <f t="shared" si="51"/>
        <v>1.441205371765486E-2</v>
      </c>
    </row>
    <row r="2565" spans="1:6" x14ac:dyDescent="0.2">
      <c r="A2565" s="32">
        <v>44456</v>
      </c>
      <c r="C2565" s="3">
        <v>37.04</v>
      </c>
      <c r="D2565">
        <v>22.12</v>
      </c>
      <c r="E2565" s="29">
        <v>27.831</v>
      </c>
      <c r="F2565" s="64">
        <f t="shared" si="51"/>
        <v>-1.5068345710903541E-3</v>
      </c>
    </row>
    <row r="2566" spans="1:6" x14ac:dyDescent="0.2">
      <c r="A2566" s="32">
        <v>44459</v>
      </c>
      <c r="C2566" s="3">
        <v>37.04</v>
      </c>
      <c r="D2566">
        <v>22.12</v>
      </c>
      <c r="E2566" s="29">
        <v>27.795000000000002</v>
      </c>
      <c r="F2566" s="64">
        <f t="shared" si="51"/>
        <v>-1.2935216125902205E-3</v>
      </c>
    </row>
    <row r="2567" spans="1:6" x14ac:dyDescent="0.2">
      <c r="A2567" s="32">
        <v>44460</v>
      </c>
      <c r="C2567" s="3">
        <v>37.04</v>
      </c>
      <c r="D2567">
        <v>22.12</v>
      </c>
      <c r="E2567" s="29">
        <v>27.742000000000001</v>
      </c>
      <c r="F2567" s="64">
        <f t="shared" si="51"/>
        <v>-1.9068177729807401E-3</v>
      </c>
    </row>
    <row r="2568" spans="1:6" x14ac:dyDescent="0.2">
      <c r="A2568" s="32">
        <v>44461</v>
      </c>
      <c r="C2568" s="3">
        <v>37.04</v>
      </c>
      <c r="D2568">
        <v>22.12</v>
      </c>
      <c r="E2568" s="29">
        <v>27.7</v>
      </c>
      <c r="F2568" s="64">
        <f t="shared" si="51"/>
        <v>-1.5139499675582702E-3</v>
      </c>
    </row>
    <row r="2569" spans="1:6" x14ac:dyDescent="0.2">
      <c r="A2569" s="32">
        <v>44462</v>
      </c>
      <c r="C2569" s="3">
        <v>37.04</v>
      </c>
      <c r="D2569">
        <v>22.12</v>
      </c>
      <c r="E2569" s="29">
        <v>27.64</v>
      </c>
      <c r="F2569" s="64">
        <f t="shared" si="51"/>
        <v>-2.1660649819493782E-3</v>
      </c>
    </row>
    <row r="2570" spans="1:6" x14ac:dyDescent="0.2">
      <c r="A2570" s="32">
        <v>44463</v>
      </c>
      <c r="C2570" s="3">
        <v>38.159999999999997</v>
      </c>
      <c r="D2570">
        <v>21.91</v>
      </c>
      <c r="E2570" s="29">
        <v>27.698</v>
      </c>
      <c r="F2570" s="64">
        <f t="shared" si="51"/>
        <v>2.0984081041968139E-3</v>
      </c>
    </row>
    <row r="2571" spans="1:6" x14ac:dyDescent="0.2">
      <c r="A2571" s="32">
        <v>44466</v>
      </c>
      <c r="C2571" s="3">
        <v>38.159999999999997</v>
      </c>
      <c r="D2571">
        <v>21.91</v>
      </c>
      <c r="E2571" s="29">
        <v>27.663</v>
      </c>
      <c r="F2571" s="64">
        <f t="shared" si="51"/>
        <v>-1.2636291428984592E-3</v>
      </c>
    </row>
    <row r="2572" spans="1:6" x14ac:dyDescent="0.2">
      <c r="A2572" s="32">
        <v>44467</v>
      </c>
      <c r="C2572" s="3">
        <v>38.159999999999997</v>
      </c>
      <c r="D2572">
        <v>21.91</v>
      </c>
      <c r="E2572" s="29">
        <v>27.591999999999999</v>
      </c>
      <c r="F2572" s="64">
        <f t="shared" si="51"/>
        <v>-2.5666052127391037E-3</v>
      </c>
    </row>
    <row r="2573" spans="1:6" x14ac:dyDescent="0.2">
      <c r="A2573" s="32">
        <v>44468</v>
      </c>
      <c r="C2573" s="3">
        <v>38.159999999999997</v>
      </c>
      <c r="D2573">
        <v>21.91</v>
      </c>
      <c r="E2573" s="29">
        <v>27.574000000000002</v>
      </c>
      <c r="F2573" s="64">
        <f t="shared" si="51"/>
        <v>-6.523630037691408E-4</v>
      </c>
    </row>
    <row r="2574" spans="1:6" x14ac:dyDescent="0.2">
      <c r="A2574" s="32">
        <v>44469</v>
      </c>
      <c r="C2574" s="3">
        <v>38.159999999999997</v>
      </c>
      <c r="D2574">
        <v>21.44</v>
      </c>
      <c r="E2574" s="29">
        <v>27.558</v>
      </c>
      <c r="F2574" s="64">
        <f t="shared" si="51"/>
        <v>-5.8025676361794787E-4</v>
      </c>
    </row>
    <row r="2575" spans="1:6" x14ac:dyDescent="0.2">
      <c r="A2575" s="32">
        <v>44470</v>
      </c>
      <c r="C2575" s="3">
        <v>37.840000000000003</v>
      </c>
      <c r="D2575">
        <v>21.5</v>
      </c>
      <c r="E2575" s="29">
        <v>27.512</v>
      </c>
      <c r="F2575" s="64">
        <f t="shared" si="51"/>
        <v>-1.6692067639161312E-3</v>
      </c>
    </row>
    <row r="2576" spans="1:6" x14ac:dyDescent="0.2">
      <c r="A2576" s="32">
        <v>44473</v>
      </c>
      <c r="C2576" s="3">
        <v>37.840000000000003</v>
      </c>
      <c r="D2576">
        <v>21.5</v>
      </c>
      <c r="E2576" s="29">
        <v>27.474</v>
      </c>
      <c r="F2576" s="64">
        <f t="shared" si="51"/>
        <v>-1.3812154696132284E-3</v>
      </c>
    </row>
    <row r="2577" spans="1:6" x14ac:dyDescent="0.2">
      <c r="A2577" s="32">
        <v>44474</v>
      </c>
      <c r="C2577" s="3">
        <v>31.83</v>
      </c>
      <c r="D2577">
        <v>21.5</v>
      </c>
      <c r="E2577" s="29">
        <v>26.96</v>
      </c>
      <c r="F2577" s="64">
        <f t="shared" si="51"/>
        <v>-1.8708597219189049E-2</v>
      </c>
    </row>
    <row r="2578" spans="1:6" x14ac:dyDescent="0.2">
      <c r="A2578" s="32">
        <v>44475</v>
      </c>
      <c r="C2578" s="3">
        <v>31.83</v>
      </c>
      <c r="D2578">
        <v>20.75</v>
      </c>
      <c r="E2578" s="29">
        <v>26.91</v>
      </c>
      <c r="F2578" s="64">
        <f t="shared" si="51"/>
        <v>-1.8545994065282123E-3</v>
      </c>
    </row>
    <row r="2579" spans="1:6" x14ac:dyDescent="0.2">
      <c r="A2579" s="32">
        <v>44476</v>
      </c>
      <c r="C2579" s="3">
        <v>31.83</v>
      </c>
      <c r="D2579">
        <v>20.75</v>
      </c>
      <c r="E2579" s="29">
        <v>26.838999999999999</v>
      </c>
      <c r="F2579" s="64">
        <f t="shared" si="51"/>
        <v>-2.6384243775549043E-3</v>
      </c>
    </row>
    <row r="2580" spans="1:6" x14ac:dyDescent="0.2">
      <c r="A2580" s="32">
        <v>44477</v>
      </c>
      <c r="C2580" s="3">
        <v>31.83</v>
      </c>
      <c r="D2580">
        <v>20.75</v>
      </c>
      <c r="E2580" s="29">
        <v>26.651</v>
      </c>
      <c r="F2580" s="64">
        <f t="shared" si="51"/>
        <v>-7.0047319199671998E-3</v>
      </c>
    </row>
    <row r="2581" spans="1:6" x14ac:dyDescent="0.2">
      <c r="A2581" s="32">
        <v>44480</v>
      </c>
      <c r="C2581" s="3">
        <v>31.83</v>
      </c>
      <c r="D2581">
        <v>20.75</v>
      </c>
      <c r="E2581" s="29">
        <v>26.797000000000001</v>
      </c>
      <c r="F2581" s="64">
        <f t="shared" si="51"/>
        <v>5.4782184533412881E-3</v>
      </c>
    </row>
    <row r="2582" spans="1:6" x14ac:dyDescent="0.2">
      <c r="A2582" s="32">
        <v>44482</v>
      </c>
      <c r="C2582" s="3">
        <v>31.83</v>
      </c>
      <c r="D2582">
        <v>20.75</v>
      </c>
      <c r="E2582" s="29">
        <v>26.885000000000002</v>
      </c>
      <c r="F2582" s="64">
        <f t="shared" si="51"/>
        <v>3.2839496958614323E-3</v>
      </c>
    </row>
    <row r="2583" spans="1:6" x14ac:dyDescent="0.2">
      <c r="A2583" s="32">
        <v>44483</v>
      </c>
      <c r="C2583" s="3">
        <v>31.83</v>
      </c>
      <c r="D2583">
        <v>20.75</v>
      </c>
      <c r="E2583" s="29">
        <v>26.797999999999998</v>
      </c>
      <c r="F2583" s="64">
        <f t="shared" si="51"/>
        <v>-3.2360052073647783E-3</v>
      </c>
    </row>
    <row r="2584" spans="1:6" x14ac:dyDescent="0.2">
      <c r="A2584" s="32">
        <v>44484</v>
      </c>
      <c r="C2584" s="3">
        <v>31.83</v>
      </c>
      <c r="D2584">
        <v>20.100000000000001</v>
      </c>
      <c r="E2584" s="29">
        <v>26.722000000000001</v>
      </c>
      <c r="F2584" s="64">
        <f t="shared" si="51"/>
        <v>-2.8360325397416286E-3</v>
      </c>
    </row>
    <row r="2585" spans="1:6" x14ac:dyDescent="0.2">
      <c r="A2585" s="32">
        <v>44487</v>
      </c>
      <c r="C2585" s="3">
        <v>31.83</v>
      </c>
      <c r="D2585">
        <v>20.100000000000001</v>
      </c>
      <c r="E2585" s="29">
        <v>26.622</v>
      </c>
      <c r="F2585" s="64">
        <f t="shared" si="51"/>
        <v>-3.7422348626600099E-3</v>
      </c>
    </row>
    <row r="2586" spans="1:6" x14ac:dyDescent="0.2">
      <c r="A2586" s="32">
        <v>44488</v>
      </c>
      <c r="C2586" s="3">
        <v>31.83</v>
      </c>
      <c r="D2586">
        <v>20.100000000000001</v>
      </c>
      <c r="E2586" s="29">
        <v>26.481000000000002</v>
      </c>
      <c r="F2586" s="64">
        <f t="shared" si="51"/>
        <v>-5.2963714221320179E-3</v>
      </c>
    </row>
    <row r="2587" spans="1:6" x14ac:dyDescent="0.2">
      <c r="A2587" s="32">
        <v>44489</v>
      </c>
      <c r="C2587" s="3">
        <v>31.83</v>
      </c>
      <c r="D2587">
        <v>20.100000000000001</v>
      </c>
      <c r="E2587" s="29">
        <v>26.408000000000001</v>
      </c>
      <c r="F2587" s="64">
        <f t="shared" si="51"/>
        <v>-2.7566934783429531E-3</v>
      </c>
    </row>
    <row r="2588" spans="1:6" x14ac:dyDescent="0.2">
      <c r="A2588" s="32">
        <v>44490</v>
      </c>
      <c r="C2588" s="3">
        <v>31.83</v>
      </c>
      <c r="D2588">
        <v>20.100000000000001</v>
      </c>
      <c r="E2588" s="29">
        <v>26.34</v>
      </c>
      <c r="F2588" s="64">
        <f t="shared" si="51"/>
        <v>-2.5749772796123116E-3</v>
      </c>
    </row>
    <row r="2589" spans="1:6" x14ac:dyDescent="0.2">
      <c r="A2589" s="32">
        <v>44491</v>
      </c>
      <c r="C2589" s="3">
        <v>31.83</v>
      </c>
      <c r="D2589">
        <v>19.63</v>
      </c>
      <c r="E2589" s="29">
        <v>26.323</v>
      </c>
      <c r="F2589" s="64">
        <f t="shared" si="51"/>
        <v>-6.4540622627184963E-4</v>
      </c>
    </row>
    <row r="2590" spans="1:6" x14ac:dyDescent="0.2">
      <c r="A2590" s="32">
        <v>44494</v>
      </c>
      <c r="C2590" s="3">
        <v>31.83</v>
      </c>
      <c r="D2590">
        <v>19.63</v>
      </c>
      <c r="E2590" s="29">
        <v>26.132000000000001</v>
      </c>
      <c r="F2590" s="64">
        <f t="shared" si="51"/>
        <v>-7.2560118527522643E-3</v>
      </c>
    </row>
    <row r="2591" spans="1:6" x14ac:dyDescent="0.2">
      <c r="A2591" s="32">
        <v>44495</v>
      </c>
      <c r="C2591" s="3">
        <v>31.83</v>
      </c>
      <c r="D2591">
        <v>19.63</v>
      </c>
      <c r="E2591" s="29">
        <v>26.128</v>
      </c>
      <c r="F2591" s="64">
        <f t="shared" si="51"/>
        <v>-1.530690341344787E-4</v>
      </c>
    </row>
    <row r="2592" spans="1:6" x14ac:dyDescent="0.2">
      <c r="A2592" s="32">
        <v>44496</v>
      </c>
      <c r="C2592" s="3">
        <v>31.83</v>
      </c>
      <c r="D2592">
        <v>19.63</v>
      </c>
      <c r="E2592" s="29">
        <v>26.056999999999999</v>
      </c>
      <c r="F2592" s="64">
        <f t="shared" si="51"/>
        <v>-2.7173913043478937E-3</v>
      </c>
    </row>
    <row r="2593" spans="1:6" x14ac:dyDescent="0.2">
      <c r="A2593" s="32">
        <v>44497</v>
      </c>
      <c r="C2593" s="3">
        <v>31.83</v>
      </c>
      <c r="D2593">
        <v>19.63</v>
      </c>
      <c r="E2593" s="29">
        <v>25.986999999999998</v>
      </c>
      <c r="F2593" s="64">
        <f t="shared" si="51"/>
        <v>-2.6864182369420453E-3</v>
      </c>
    </row>
    <row r="2594" spans="1:6" x14ac:dyDescent="0.2">
      <c r="A2594" s="32">
        <v>44498</v>
      </c>
      <c r="C2594" s="3">
        <v>33.049999999999997</v>
      </c>
      <c r="D2594">
        <v>19.899999999999999</v>
      </c>
      <c r="E2594" s="29">
        <v>25.934999999999999</v>
      </c>
      <c r="F2594" s="64">
        <f t="shared" si="51"/>
        <v>-2.0010005002500941E-3</v>
      </c>
    </row>
    <row r="2595" spans="1:6" x14ac:dyDescent="0.2">
      <c r="A2595" s="32">
        <v>44501</v>
      </c>
      <c r="C2595" s="3">
        <v>33.35</v>
      </c>
      <c r="D2595">
        <v>19.329999999999998</v>
      </c>
      <c r="E2595" s="29">
        <v>25.988</v>
      </c>
      <c r="F2595" s="64">
        <f t="shared" si="51"/>
        <v>2.0435704646231123E-3</v>
      </c>
    </row>
    <row r="2596" spans="1:6" x14ac:dyDescent="0.2">
      <c r="A2596" s="32">
        <v>44503</v>
      </c>
      <c r="C2596" s="3">
        <v>33.35</v>
      </c>
      <c r="D2596">
        <v>18.87</v>
      </c>
      <c r="E2596" s="29">
        <v>25.972000000000001</v>
      </c>
      <c r="F2596" s="64">
        <f t="shared" si="51"/>
        <v>-6.1566877020158284E-4</v>
      </c>
    </row>
    <row r="2597" spans="1:6" x14ac:dyDescent="0.2">
      <c r="A2597" s="32">
        <v>44504</v>
      </c>
      <c r="C2597" s="3">
        <v>33.35</v>
      </c>
      <c r="D2597">
        <v>18.87</v>
      </c>
      <c r="E2597" s="29">
        <v>25.972000000000001</v>
      </c>
      <c r="F2597" s="64">
        <f t="shared" si="51"/>
        <v>0</v>
      </c>
    </row>
    <row r="2598" spans="1:6" x14ac:dyDescent="0.2">
      <c r="A2598" s="32">
        <v>44505</v>
      </c>
      <c r="C2598" s="3">
        <v>33.35</v>
      </c>
      <c r="D2598">
        <v>18.87</v>
      </c>
      <c r="E2598" s="29">
        <v>25.954999999999998</v>
      </c>
      <c r="F2598" s="64">
        <f t="shared" si="51"/>
        <v>-6.5455105498235522E-4</v>
      </c>
    </row>
    <row r="2599" spans="1:6" x14ac:dyDescent="0.2">
      <c r="A2599" s="32">
        <v>44508</v>
      </c>
      <c r="C2599" s="3">
        <v>33.35</v>
      </c>
      <c r="D2599">
        <v>18.87</v>
      </c>
      <c r="E2599" s="29">
        <v>25.873999999999999</v>
      </c>
      <c r="F2599" s="64">
        <f t="shared" si="51"/>
        <v>-3.1207859757271805E-3</v>
      </c>
    </row>
    <row r="2600" spans="1:6" x14ac:dyDescent="0.2">
      <c r="A2600" s="32">
        <v>44509</v>
      </c>
      <c r="C2600" s="3">
        <v>33.35</v>
      </c>
      <c r="D2600">
        <v>18.87</v>
      </c>
      <c r="E2600" s="29">
        <v>25.791</v>
      </c>
      <c r="F2600" s="64">
        <f t="shared" si="51"/>
        <v>-3.2078534436112971E-3</v>
      </c>
    </row>
    <row r="2601" spans="1:6" x14ac:dyDescent="0.2">
      <c r="A2601" s="32">
        <v>44510</v>
      </c>
      <c r="C2601" s="3">
        <v>33.35</v>
      </c>
      <c r="D2601">
        <v>18.87</v>
      </c>
      <c r="E2601" s="29">
        <v>25.736999999999998</v>
      </c>
      <c r="F2601" s="64">
        <f t="shared" si="51"/>
        <v>-2.0937536349889818E-3</v>
      </c>
    </row>
    <row r="2602" spans="1:6" x14ac:dyDescent="0.2">
      <c r="A2602" s="32">
        <v>44511</v>
      </c>
      <c r="C2602" s="3">
        <v>33.35</v>
      </c>
      <c r="D2602">
        <v>18.87</v>
      </c>
      <c r="E2602" s="29">
        <v>25.634</v>
      </c>
      <c r="F2602" s="64">
        <f t="shared" si="51"/>
        <v>-4.0020204375023072E-3</v>
      </c>
    </row>
    <row r="2603" spans="1:6" x14ac:dyDescent="0.2">
      <c r="A2603" s="32">
        <v>44512</v>
      </c>
      <c r="C2603" s="3">
        <v>33.35</v>
      </c>
      <c r="D2603">
        <v>18.87</v>
      </c>
      <c r="E2603" s="29">
        <v>25.696000000000002</v>
      </c>
      <c r="F2603" s="64">
        <f t="shared" si="51"/>
        <v>2.418662713583597E-3</v>
      </c>
    </row>
    <row r="2604" spans="1:6" x14ac:dyDescent="0.2">
      <c r="A2604" s="32">
        <v>44516</v>
      </c>
      <c r="C2604" s="3">
        <v>33.35</v>
      </c>
      <c r="D2604">
        <v>18.87</v>
      </c>
      <c r="E2604" s="29">
        <v>25.591999999999999</v>
      </c>
      <c r="F2604" s="64">
        <f t="shared" si="51"/>
        <v>-4.0473225404733526E-3</v>
      </c>
    </row>
    <row r="2605" spans="1:6" x14ac:dyDescent="0.2">
      <c r="A2605" s="32">
        <v>44517</v>
      </c>
      <c r="C2605" s="3">
        <v>33.35</v>
      </c>
      <c r="D2605">
        <v>18.87</v>
      </c>
      <c r="E2605" s="29">
        <v>25.591999999999999</v>
      </c>
      <c r="F2605" s="64">
        <f t="shared" si="51"/>
        <v>0</v>
      </c>
    </row>
    <row r="2606" spans="1:6" x14ac:dyDescent="0.2">
      <c r="A2606" s="32">
        <v>44518</v>
      </c>
      <c r="C2606" s="3">
        <v>37.17</v>
      </c>
      <c r="D2606">
        <v>18.87</v>
      </c>
      <c r="E2606" s="29">
        <v>25.875</v>
      </c>
      <c r="F2606" s="64">
        <f t="shared" si="51"/>
        <v>1.105814316974052E-2</v>
      </c>
    </row>
    <row r="2607" spans="1:6" x14ac:dyDescent="0.2">
      <c r="A2607" s="32">
        <v>44519</v>
      </c>
      <c r="C2607" s="3">
        <v>35.61</v>
      </c>
      <c r="D2607">
        <v>18.87</v>
      </c>
      <c r="E2607" s="29">
        <v>25.873999999999999</v>
      </c>
      <c r="F2607" s="64">
        <f t="shared" si="51"/>
        <v>-3.864734299519057E-5</v>
      </c>
    </row>
    <row r="2608" spans="1:6" x14ac:dyDescent="0.2">
      <c r="A2608" s="32">
        <v>44522</v>
      </c>
      <c r="C2608" s="3">
        <v>35.61</v>
      </c>
      <c r="D2608">
        <v>18.87</v>
      </c>
      <c r="E2608" s="29">
        <v>25.943000000000001</v>
      </c>
      <c r="F2608" s="64">
        <f t="shared" si="51"/>
        <v>2.6667697302311666E-3</v>
      </c>
    </row>
    <row r="2609" spans="1:6" x14ac:dyDescent="0.2">
      <c r="A2609" s="32">
        <v>44523</v>
      </c>
      <c r="C2609" s="3">
        <v>35.61</v>
      </c>
      <c r="D2609">
        <v>19.329999999999998</v>
      </c>
      <c r="E2609" s="29">
        <v>26.015000000000001</v>
      </c>
      <c r="F2609" s="64">
        <f t="shared" ref="F2609:F2669" si="52">E2609/E2608 - 1</f>
        <v>2.7753151139036092E-3</v>
      </c>
    </row>
    <row r="2610" spans="1:6" x14ac:dyDescent="0.2">
      <c r="A2610" s="32">
        <v>44524</v>
      </c>
      <c r="C2610" s="3">
        <v>35.61</v>
      </c>
      <c r="D2610">
        <v>19.329999999999998</v>
      </c>
      <c r="E2610" s="29">
        <v>26.048999999999999</v>
      </c>
      <c r="F2610" s="64">
        <f t="shared" si="52"/>
        <v>1.3069383048240901E-3</v>
      </c>
    </row>
    <row r="2611" spans="1:6" x14ac:dyDescent="0.2">
      <c r="A2611" s="32">
        <v>44525</v>
      </c>
      <c r="C2611" s="3">
        <v>35.61</v>
      </c>
      <c r="D2611">
        <v>19.64</v>
      </c>
      <c r="E2611" s="29">
        <v>26.064</v>
      </c>
      <c r="F2611" s="64">
        <f t="shared" si="52"/>
        <v>5.7583784406323169E-4</v>
      </c>
    </row>
    <row r="2612" spans="1:6" x14ac:dyDescent="0.2">
      <c r="A2612" s="32">
        <v>44526</v>
      </c>
      <c r="C2612" s="3">
        <v>33.11</v>
      </c>
      <c r="D2612">
        <v>21.07</v>
      </c>
      <c r="E2612" s="29">
        <v>25.890999999999998</v>
      </c>
      <c r="F2612" s="64">
        <f t="shared" si="52"/>
        <v>-6.6375076734193073E-3</v>
      </c>
    </row>
    <row r="2613" spans="1:6" x14ac:dyDescent="0.2">
      <c r="A2613" s="32">
        <v>44529</v>
      </c>
      <c r="C2613" s="3">
        <v>33.11</v>
      </c>
      <c r="D2613">
        <v>21.07</v>
      </c>
      <c r="E2613" s="29">
        <v>25.652999999999999</v>
      </c>
      <c r="F2613" s="64">
        <f t="shared" si="52"/>
        <v>-9.1923834537097626E-3</v>
      </c>
    </row>
    <row r="2614" spans="1:6" x14ac:dyDescent="0.2">
      <c r="A2614" s="32">
        <v>44530</v>
      </c>
      <c r="C2614" s="3">
        <v>33.11</v>
      </c>
      <c r="D2614">
        <v>21.07</v>
      </c>
      <c r="E2614" s="29">
        <v>25.463000000000001</v>
      </c>
      <c r="F2614" s="64">
        <f t="shared" si="52"/>
        <v>-7.4065411452850505E-3</v>
      </c>
    </row>
    <row r="2615" spans="1:6" x14ac:dyDescent="0.2">
      <c r="A2615" s="32">
        <v>44531</v>
      </c>
      <c r="C2615" s="3">
        <v>31.61</v>
      </c>
      <c r="D2615">
        <v>21.07</v>
      </c>
      <c r="E2615" s="29">
        <v>25.257000000000001</v>
      </c>
      <c r="F2615" s="64">
        <f t="shared" si="52"/>
        <v>-8.0901700506617047E-3</v>
      </c>
    </row>
    <row r="2616" spans="1:6" x14ac:dyDescent="0.2">
      <c r="A2616" s="32">
        <v>44532</v>
      </c>
      <c r="C2616" s="3">
        <v>30.11</v>
      </c>
      <c r="D2616">
        <v>21.07</v>
      </c>
      <c r="E2616" s="29">
        <v>25.067</v>
      </c>
      <c r="F2616" s="64">
        <f t="shared" si="52"/>
        <v>-7.5226669834106419E-3</v>
      </c>
    </row>
    <row r="2617" spans="1:6" x14ac:dyDescent="0.2">
      <c r="A2617" s="32">
        <v>44533</v>
      </c>
      <c r="C2617" s="3">
        <v>29.75</v>
      </c>
      <c r="D2617">
        <v>21.07</v>
      </c>
      <c r="E2617" s="29">
        <v>24.853999999999999</v>
      </c>
      <c r="F2617" s="64">
        <f t="shared" si="52"/>
        <v>-8.4972274304863094E-3</v>
      </c>
    </row>
    <row r="2618" spans="1:6" x14ac:dyDescent="0.2">
      <c r="A2618" s="32">
        <v>44536</v>
      </c>
      <c r="C2618" s="3">
        <v>29.75</v>
      </c>
      <c r="D2618">
        <v>21.07</v>
      </c>
      <c r="E2618" s="29">
        <v>24.870999999999999</v>
      </c>
      <c r="F2618" s="64">
        <f t="shared" si="52"/>
        <v>6.8399452804368543E-4</v>
      </c>
    </row>
    <row r="2619" spans="1:6" x14ac:dyDescent="0.2">
      <c r="A2619" s="32">
        <v>44537</v>
      </c>
      <c r="C2619" s="3">
        <v>29.75</v>
      </c>
      <c r="D2619">
        <v>21.07</v>
      </c>
      <c r="E2619" s="29">
        <v>24.745000000000001</v>
      </c>
      <c r="F2619" s="64">
        <f t="shared" si="52"/>
        <v>-5.0661412890513624E-3</v>
      </c>
    </row>
    <row r="2620" spans="1:6" x14ac:dyDescent="0.2">
      <c r="A2620" s="32">
        <v>44538</v>
      </c>
      <c r="C2620" s="3">
        <v>29.75</v>
      </c>
      <c r="D2620">
        <v>20.51</v>
      </c>
      <c r="E2620" s="29">
        <v>24.535</v>
      </c>
      <c r="F2620" s="64">
        <f t="shared" si="52"/>
        <v>-8.4865629420085575E-3</v>
      </c>
    </row>
    <row r="2621" spans="1:6" x14ac:dyDescent="0.2">
      <c r="A2621" s="32">
        <v>44539</v>
      </c>
      <c r="C2621" s="3">
        <v>29.75</v>
      </c>
      <c r="D2621">
        <v>19.079999999999998</v>
      </c>
      <c r="E2621" s="29">
        <v>24.440999999999999</v>
      </c>
      <c r="F2621" s="64">
        <f t="shared" si="52"/>
        <v>-3.8312614632158848E-3</v>
      </c>
    </row>
    <row r="2622" spans="1:6" x14ac:dyDescent="0.2">
      <c r="A2622" s="32">
        <v>44540</v>
      </c>
      <c r="C2622" s="3">
        <v>29.75</v>
      </c>
      <c r="D2622">
        <v>18.510000000000002</v>
      </c>
      <c r="E2622" s="29">
        <v>24.44</v>
      </c>
      <c r="F2622" s="135">
        <f>E2622/E2621 - 1</f>
        <v>-4.0914856184182113E-5</v>
      </c>
    </row>
    <row r="2623" spans="1:6" x14ac:dyDescent="0.2">
      <c r="A2623" s="32">
        <v>44543</v>
      </c>
      <c r="C2623" s="3">
        <v>29.75</v>
      </c>
      <c r="D2623">
        <v>18.510000000000002</v>
      </c>
      <c r="E2623" s="29">
        <v>24.471</v>
      </c>
      <c r="F2623" s="64">
        <f t="shared" si="52"/>
        <v>1.2684124386250772E-3</v>
      </c>
    </row>
    <row r="2624" spans="1:6" x14ac:dyDescent="0.2">
      <c r="A2624" s="32">
        <v>44544</v>
      </c>
      <c r="C2624" s="3">
        <v>29.75</v>
      </c>
      <c r="D2624">
        <v>18.510000000000002</v>
      </c>
      <c r="E2624" s="29">
        <v>24.423999999999999</v>
      </c>
      <c r="F2624" s="64">
        <f t="shared" si="52"/>
        <v>-1.9206407584487772E-3</v>
      </c>
    </row>
    <row r="2625" spans="1:6" x14ac:dyDescent="0.2">
      <c r="A2625" s="32">
        <v>44545</v>
      </c>
      <c r="C2625" s="3">
        <v>29.75</v>
      </c>
      <c r="D2625">
        <v>18.510000000000002</v>
      </c>
      <c r="E2625" s="29">
        <v>24.44</v>
      </c>
      <c r="F2625" s="64">
        <f t="shared" si="52"/>
        <v>6.5509335080249365E-4</v>
      </c>
    </row>
    <row r="2626" spans="1:6" x14ac:dyDescent="0.2">
      <c r="A2626" s="32">
        <v>44546</v>
      </c>
      <c r="C2626" s="3">
        <v>29.75</v>
      </c>
      <c r="D2626">
        <v>18.510000000000002</v>
      </c>
      <c r="E2626" s="29">
        <v>24.376999999999999</v>
      </c>
      <c r="F2626" s="64">
        <f t="shared" si="52"/>
        <v>-2.5777414075287552E-3</v>
      </c>
    </row>
    <row r="2627" spans="1:6" x14ac:dyDescent="0.2">
      <c r="A2627" s="32">
        <v>44547</v>
      </c>
      <c r="C2627" s="3">
        <v>29.75</v>
      </c>
      <c r="D2627">
        <v>18.510000000000002</v>
      </c>
      <c r="E2627" s="29">
        <v>24.350999999999999</v>
      </c>
      <c r="F2627" s="64">
        <f t="shared" si="52"/>
        <v>-1.066579152479763E-3</v>
      </c>
    </row>
    <row r="2628" spans="1:6" x14ac:dyDescent="0.2">
      <c r="A2628" s="32">
        <v>44550</v>
      </c>
      <c r="C2628" s="3">
        <v>29.75</v>
      </c>
      <c r="D2628">
        <v>19.010000000000002</v>
      </c>
      <c r="E2628" s="29">
        <v>24.366</v>
      </c>
      <c r="F2628" s="64">
        <f t="shared" si="52"/>
        <v>6.1599112972765546E-4</v>
      </c>
    </row>
    <row r="2629" spans="1:6" x14ac:dyDescent="0.2">
      <c r="A2629" s="32">
        <v>44551</v>
      </c>
      <c r="C2629" s="3">
        <v>29.75</v>
      </c>
      <c r="D2629">
        <v>19.010000000000002</v>
      </c>
      <c r="E2629" s="29">
        <v>24.36</v>
      </c>
      <c r="F2629" s="64">
        <f t="shared" si="52"/>
        <v>-2.4624476729873113E-4</v>
      </c>
    </row>
    <row r="2630" spans="1:6" x14ac:dyDescent="0.2">
      <c r="A2630" s="32">
        <v>44552</v>
      </c>
      <c r="C2630" s="3">
        <v>29.75</v>
      </c>
      <c r="D2630">
        <v>19.010000000000002</v>
      </c>
      <c r="E2630" s="29">
        <v>24.344999999999999</v>
      </c>
      <c r="F2630" s="64">
        <f t="shared" si="52"/>
        <v>-6.1576354679804268E-4</v>
      </c>
    </row>
    <row r="2631" spans="1:6" x14ac:dyDescent="0.2">
      <c r="A2631" s="32">
        <v>44553</v>
      </c>
      <c r="C2631" s="3">
        <v>29.75</v>
      </c>
      <c r="D2631">
        <v>19.010000000000002</v>
      </c>
      <c r="E2631" s="29">
        <v>24.312999999999999</v>
      </c>
      <c r="F2631" s="64">
        <f t="shared" si="52"/>
        <v>-1.3144382830150292E-3</v>
      </c>
    </row>
    <row r="2632" spans="1:6" x14ac:dyDescent="0.2">
      <c r="A2632" s="32">
        <v>44557</v>
      </c>
      <c r="C2632" s="3">
        <v>29.75</v>
      </c>
      <c r="D2632">
        <v>19.010000000000002</v>
      </c>
      <c r="E2632" s="29">
        <v>24.393000000000001</v>
      </c>
      <c r="F2632" s="64">
        <f t="shared" si="52"/>
        <v>3.2904207625550352E-3</v>
      </c>
    </row>
    <row r="2633" spans="1:6" x14ac:dyDescent="0.2">
      <c r="A2633" s="32">
        <v>44558</v>
      </c>
      <c r="C2633" s="3">
        <v>29.75</v>
      </c>
      <c r="D2633">
        <v>19.010000000000002</v>
      </c>
      <c r="E2633" s="29">
        <v>24.4285</v>
      </c>
      <c r="F2633" s="64">
        <f t="shared" si="52"/>
        <v>1.4553355470832141E-3</v>
      </c>
    </row>
    <row r="2634" spans="1:6" x14ac:dyDescent="0.2">
      <c r="A2634" s="32">
        <v>44559</v>
      </c>
      <c r="C2634" s="3">
        <v>29.75</v>
      </c>
      <c r="D2634">
        <v>19.010000000000002</v>
      </c>
      <c r="E2634" s="29">
        <v>24.296099999999999</v>
      </c>
      <c r="F2634" s="64">
        <f t="shared" si="52"/>
        <v>-5.4198988885932886E-3</v>
      </c>
    </row>
    <row r="2635" spans="1:6" x14ac:dyDescent="0.2">
      <c r="A2635" s="32">
        <v>44560</v>
      </c>
      <c r="C2635" s="3">
        <v>29.75</v>
      </c>
      <c r="D2635">
        <v>19.010000000000002</v>
      </c>
      <c r="E2635" s="29">
        <v>24.285499999999999</v>
      </c>
      <c r="F2635" s="64">
        <f t="shared" si="52"/>
        <v>-4.3628401266049277E-4</v>
      </c>
    </row>
    <row r="2636" spans="1:6" x14ac:dyDescent="0.2">
      <c r="A2636" s="32">
        <v>44564</v>
      </c>
      <c r="C2636" s="3">
        <v>29.75</v>
      </c>
      <c r="D2636">
        <v>19.010000000000002</v>
      </c>
      <c r="E2636" s="29">
        <v>24.381</v>
      </c>
      <c r="F2636" s="64">
        <f t="shared" si="52"/>
        <v>3.9323876387145074E-3</v>
      </c>
    </row>
    <row r="2637" spans="1:6" x14ac:dyDescent="0.2">
      <c r="A2637" s="32">
        <v>44565</v>
      </c>
      <c r="C2637" s="3">
        <v>29.75</v>
      </c>
      <c r="D2637">
        <v>19.010000000000002</v>
      </c>
      <c r="E2637" s="29">
        <v>24.273</v>
      </c>
      <c r="F2637" s="64">
        <f t="shared" si="52"/>
        <v>-4.4296788482834915E-3</v>
      </c>
    </row>
    <row r="2638" spans="1:6" x14ac:dyDescent="0.2">
      <c r="A2638" s="32">
        <v>44566</v>
      </c>
      <c r="C2638" s="3">
        <v>29.5</v>
      </c>
      <c r="D2638">
        <v>19.010000000000002</v>
      </c>
      <c r="E2638" s="29">
        <v>24.135999999999999</v>
      </c>
      <c r="F2638" s="64">
        <f t="shared" si="52"/>
        <v>-5.6441313393482684E-3</v>
      </c>
    </row>
    <row r="2639" spans="1:6" x14ac:dyDescent="0.2">
      <c r="A2639" s="32">
        <v>44567</v>
      </c>
      <c r="C2639" s="3">
        <v>29.5</v>
      </c>
      <c r="D2639">
        <v>19.010000000000002</v>
      </c>
      <c r="E2639" s="29">
        <v>23.995000000000001</v>
      </c>
      <c r="F2639" s="64">
        <f t="shared" si="52"/>
        <v>-5.8418959231023582E-3</v>
      </c>
    </row>
    <row r="2640" spans="1:6" x14ac:dyDescent="0.2">
      <c r="A2640" s="32">
        <v>44568</v>
      </c>
      <c r="C2640" s="3">
        <v>29.5</v>
      </c>
      <c r="D2640">
        <v>19.010000000000002</v>
      </c>
      <c r="E2640" s="29">
        <v>23.983000000000001</v>
      </c>
      <c r="F2640" s="64">
        <f t="shared" si="52"/>
        <v>-5.0010418837265203E-4</v>
      </c>
    </row>
    <row r="2641" spans="1:6" x14ac:dyDescent="0.2">
      <c r="A2641" s="32">
        <v>44571</v>
      </c>
      <c r="C2641" s="3">
        <v>29.5</v>
      </c>
      <c r="D2641">
        <v>19.010000000000002</v>
      </c>
      <c r="E2641" s="29">
        <v>23.957999999999998</v>
      </c>
      <c r="F2641" s="64">
        <f t="shared" si="52"/>
        <v>-1.0424050369012283E-3</v>
      </c>
    </row>
    <row r="2642" spans="1:6" x14ac:dyDescent="0.2">
      <c r="A2642" s="32">
        <v>44572</v>
      </c>
      <c r="C2642" s="3">
        <v>29.5</v>
      </c>
      <c r="D2642">
        <v>19.010000000000002</v>
      </c>
      <c r="E2642" s="29">
        <v>24.027000000000001</v>
      </c>
      <c r="F2642" s="64">
        <f t="shared" si="52"/>
        <v>2.8800400701227691E-3</v>
      </c>
    </row>
    <row r="2643" spans="1:6" x14ac:dyDescent="0.2">
      <c r="A2643" s="32">
        <v>44573</v>
      </c>
      <c r="C2643" s="3">
        <v>29.5</v>
      </c>
      <c r="D2643">
        <v>19.010000000000002</v>
      </c>
      <c r="E2643" s="29">
        <v>24.027000000000001</v>
      </c>
      <c r="F2643" s="64">
        <f t="shared" si="52"/>
        <v>0</v>
      </c>
    </row>
    <row r="2644" spans="1:6" x14ac:dyDescent="0.2">
      <c r="A2644" s="32">
        <v>44574</v>
      </c>
      <c r="C2644" s="3">
        <v>29.5</v>
      </c>
      <c r="D2644">
        <v>19.010000000000002</v>
      </c>
      <c r="E2644" s="29">
        <v>24.062000000000001</v>
      </c>
      <c r="F2644" s="64">
        <f t="shared" si="52"/>
        <v>1.4566945519622898E-3</v>
      </c>
    </row>
    <row r="2645" spans="1:6" x14ac:dyDescent="0.2">
      <c r="A2645" s="32">
        <v>44575</v>
      </c>
      <c r="C2645" s="3">
        <v>29.5</v>
      </c>
      <c r="D2645">
        <v>18.510000000000002</v>
      </c>
      <c r="E2645" s="29">
        <v>24.044</v>
      </c>
      <c r="F2645" s="64">
        <f t="shared" si="52"/>
        <v>-7.480674923115993E-4</v>
      </c>
    </row>
    <row r="2646" spans="1:6" x14ac:dyDescent="0.2">
      <c r="A2646" s="32">
        <v>44578</v>
      </c>
      <c r="C2646" s="3">
        <v>29.5</v>
      </c>
      <c r="D2646">
        <v>18.510000000000002</v>
      </c>
      <c r="E2646" s="29">
        <v>24</v>
      </c>
      <c r="F2646" s="64">
        <f t="shared" si="52"/>
        <v>-1.8299783729829322E-3</v>
      </c>
    </row>
    <row r="2647" spans="1:6" x14ac:dyDescent="0.2">
      <c r="A2647" s="32">
        <v>44579</v>
      </c>
      <c r="C2647" s="3">
        <v>30</v>
      </c>
      <c r="D2647">
        <v>18.510000000000002</v>
      </c>
      <c r="E2647" s="29">
        <v>24.068999999999999</v>
      </c>
      <c r="F2647" s="64">
        <f t="shared" si="52"/>
        <v>2.8749999999999609E-3</v>
      </c>
    </row>
    <row r="2648" spans="1:6" x14ac:dyDescent="0.2">
      <c r="A2648" s="32">
        <v>44580</v>
      </c>
      <c r="C2648" s="3">
        <v>30</v>
      </c>
      <c r="D2648">
        <v>19.010000000000002</v>
      </c>
      <c r="E2648" s="29">
        <v>24.155000000000001</v>
      </c>
      <c r="F2648" s="64">
        <f t="shared" si="52"/>
        <v>3.5730607835806616E-3</v>
      </c>
    </row>
    <row r="2649" spans="1:6" x14ac:dyDescent="0.2">
      <c r="A2649" s="32">
        <v>44581</v>
      </c>
      <c r="C2649" s="3">
        <v>30</v>
      </c>
      <c r="D2649">
        <v>19.010000000000002</v>
      </c>
      <c r="E2649" s="29">
        <v>24.175999999999998</v>
      </c>
      <c r="F2649" s="64">
        <f t="shared" si="52"/>
        <v>8.6938522045110211E-4</v>
      </c>
    </row>
    <row r="2650" spans="1:6" x14ac:dyDescent="0.2">
      <c r="A2650" s="32">
        <v>44582</v>
      </c>
      <c r="C2650" s="3">
        <v>30</v>
      </c>
      <c r="D2650">
        <v>19.010000000000002</v>
      </c>
      <c r="E2650" s="29">
        <v>24.209</v>
      </c>
      <c r="F2650" s="64">
        <f t="shared" si="52"/>
        <v>1.3649900727994435E-3</v>
      </c>
    </row>
    <row r="2651" spans="1:6" x14ac:dyDescent="0.2">
      <c r="A2651" s="32">
        <v>44585</v>
      </c>
      <c r="C2651" s="3">
        <v>30</v>
      </c>
      <c r="D2651">
        <v>19.010000000000002</v>
      </c>
      <c r="E2651" s="29">
        <v>24.271999999999998</v>
      </c>
      <c r="F2651" s="64">
        <f t="shared" si="52"/>
        <v>2.6023379734809726E-3</v>
      </c>
    </row>
    <row r="2652" spans="1:6" x14ac:dyDescent="0.2">
      <c r="A2652" s="32">
        <v>44586</v>
      </c>
      <c r="C2652" s="3">
        <v>29</v>
      </c>
      <c r="D2652">
        <v>19.010000000000002</v>
      </c>
      <c r="E2652" s="29">
        <v>24.178999999999998</v>
      </c>
      <c r="F2652" s="64">
        <f t="shared" si="52"/>
        <v>-3.8315754779169042E-3</v>
      </c>
    </row>
    <row r="2653" spans="1:6" x14ac:dyDescent="0.2">
      <c r="A2653" s="32">
        <v>44587</v>
      </c>
      <c r="C2653" s="3">
        <v>29</v>
      </c>
      <c r="D2653">
        <v>19.010000000000002</v>
      </c>
      <c r="E2653" s="29">
        <v>24.126999999999999</v>
      </c>
      <c r="F2653" s="64">
        <f t="shared" si="52"/>
        <v>-2.1506265767814448E-3</v>
      </c>
    </row>
    <row r="2654" spans="1:6" x14ac:dyDescent="0.2">
      <c r="A2654" s="32">
        <v>44588</v>
      </c>
      <c r="C2654" s="3">
        <v>29.11</v>
      </c>
      <c r="D2654">
        <v>19.010000000000002</v>
      </c>
      <c r="E2654" s="29">
        <v>24.146000000000001</v>
      </c>
      <c r="F2654" s="64">
        <f t="shared" si="52"/>
        <v>7.8749948190837138E-4</v>
      </c>
    </row>
    <row r="2655" spans="1:6" x14ac:dyDescent="0.2">
      <c r="A2655" s="32">
        <v>44589</v>
      </c>
      <c r="C2655" s="3">
        <v>29.11</v>
      </c>
      <c r="D2655">
        <v>19.010000000000002</v>
      </c>
      <c r="E2655" s="29">
        <v>24.129000000000001</v>
      </c>
      <c r="F2655" s="64">
        <f t="shared" si="52"/>
        <v>-7.0405036030807278E-4</v>
      </c>
    </row>
    <row r="2656" spans="1:6" x14ac:dyDescent="0.2">
      <c r="A2656" s="32">
        <v>44592</v>
      </c>
      <c r="C2656" s="3">
        <v>29.11</v>
      </c>
      <c r="D2656">
        <v>19.510000000000002</v>
      </c>
      <c r="E2656" s="29">
        <v>24.155000000000001</v>
      </c>
      <c r="F2656" s="64">
        <f t="shared" si="52"/>
        <v>1.0775415475154926E-3</v>
      </c>
    </row>
    <row r="2657" spans="1:6" x14ac:dyDescent="0.2">
      <c r="A2657" s="32">
        <v>44593</v>
      </c>
      <c r="C2657" s="3">
        <v>29.11</v>
      </c>
      <c r="D2657">
        <v>19.510000000000002</v>
      </c>
      <c r="E2657" s="29">
        <v>24.170999999999999</v>
      </c>
      <c r="F2657" s="64">
        <f t="shared" si="52"/>
        <v>6.6238873939128418E-4</v>
      </c>
    </row>
    <row r="2658" spans="1:6" x14ac:dyDescent="0.2">
      <c r="A2658" s="32">
        <v>44594</v>
      </c>
      <c r="C2658" s="3">
        <v>29.11</v>
      </c>
      <c r="D2658">
        <v>19.510000000000002</v>
      </c>
      <c r="E2658" s="29">
        <v>24.14</v>
      </c>
      <c r="F2658" s="64">
        <f t="shared" si="52"/>
        <v>-1.2825286500350863E-3</v>
      </c>
    </row>
    <row r="2659" spans="1:6" x14ac:dyDescent="0.2">
      <c r="A2659" s="32">
        <v>44595</v>
      </c>
      <c r="C2659" s="3">
        <v>29.3</v>
      </c>
      <c r="D2659">
        <v>19.510000000000002</v>
      </c>
      <c r="E2659" s="29">
        <v>24.132999999999999</v>
      </c>
      <c r="F2659" s="64">
        <f t="shared" si="52"/>
        <v>-2.8997514498763088E-4</v>
      </c>
    </row>
    <row r="2660" spans="1:6" x14ac:dyDescent="0.2">
      <c r="A2660" s="32">
        <v>44596</v>
      </c>
      <c r="C2660" s="3">
        <v>29.3</v>
      </c>
      <c r="D2660">
        <v>19.510000000000002</v>
      </c>
      <c r="E2660" s="29">
        <v>24.173999999999999</v>
      </c>
      <c r="F2660" s="64">
        <f t="shared" si="52"/>
        <v>1.6989184933493551E-3</v>
      </c>
    </row>
    <row r="2661" spans="1:6" x14ac:dyDescent="0.2">
      <c r="A2661" s="32">
        <v>44599</v>
      </c>
      <c r="C2661" s="3">
        <v>29.3</v>
      </c>
      <c r="D2661">
        <v>19.510000000000002</v>
      </c>
      <c r="E2661" s="29">
        <v>24.138999999999999</v>
      </c>
      <c r="F2661" s="64">
        <f t="shared" si="52"/>
        <v>-1.4478365185737196E-3</v>
      </c>
    </row>
    <row r="2662" spans="1:6" x14ac:dyDescent="0.2">
      <c r="A2662" s="32">
        <v>44600</v>
      </c>
      <c r="C2662" s="3">
        <v>29.3</v>
      </c>
      <c r="D2662">
        <v>19.510000000000002</v>
      </c>
      <c r="E2662" s="29">
        <v>24.122</v>
      </c>
      <c r="F2662" s="64">
        <f t="shared" si="52"/>
        <v>-7.0425452587097315E-4</v>
      </c>
    </row>
    <row r="2663" spans="1:6" x14ac:dyDescent="0.2">
      <c r="A2663" s="32">
        <v>44601</v>
      </c>
      <c r="C2663" s="3">
        <v>29.3</v>
      </c>
      <c r="D2663">
        <v>19.510000000000002</v>
      </c>
      <c r="E2663" s="29">
        <v>24.122</v>
      </c>
      <c r="F2663" s="64">
        <f t="shared" si="52"/>
        <v>0</v>
      </c>
    </row>
    <row r="2664" spans="1:6" x14ac:dyDescent="0.2">
      <c r="A2664" s="32">
        <v>44602</v>
      </c>
      <c r="C2664" s="3">
        <v>29.3</v>
      </c>
      <c r="D2664">
        <v>19.510000000000002</v>
      </c>
      <c r="E2664" s="29">
        <v>24.132000000000001</v>
      </c>
      <c r="F2664" s="64">
        <f t="shared" si="52"/>
        <v>4.1455932343925639E-4</v>
      </c>
    </row>
    <row r="2665" spans="1:6" x14ac:dyDescent="0.2">
      <c r="A2665" s="32">
        <v>44603</v>
      </c>
      <c r="C2665" s="3">
        <v>29.3</v>
      </c>
      <c r="D2665">
        <v>19.579999999999998</v>
      </c>
      <c r="E2665" s="29">
        <v>24.175000000000001</v>
      </c>
      <c r="F2665" s="64">
        <f t="shared" si="52"/>
        <v>1.7818664014586094E-3</v>
      </c>
    </row>
    <row r="2666" spans="1:6" x14ac:dyDescent="0.2">
      <c r="A2666" s="32">
        <v>44606</v>
      </c>
      <c r="C2666" s="3">
        <v>29.3</v>
      </c>
      <c r="D2666">
        <v>19.579999999999998</v>
      </c>
      <c r="E2666" s="29">
        <v>24.172999999999998</v>
      </c>
      <c r="F2666" s="64">
        <f t="shared" si="52"/>
        <v>-8.2730093071470279E-5</v>
      </c>
    </row>
    <row r="2667" spans="1:6" x14ac:dyDescent="0.2">
      <c r="A2667" s="32">
        <v>44607</v>
      </c>
      <c r="C2667" s="3">
        <v>29.3</v>
      </c>
      <c r="D2667">
        <v>19.579999999999998</v>
      </c>
      <c r="E2667" s="29">
        <v>24.192</v>
      </c>
      <c r="F2667" s="64">
        <f t="shared" si="52"/>
        <v>7.8600091010638806E-4</v>
      </c>
    </row>
    <row r="2668" spans="1:6" x14ac:dyDescent="0.2">
      <c r="A2668" s="32">
        <v>44608</v>
      </c>
      <c r="C2668" s="3">
        <v>30.84</v>
      </c>
      <c r="D2668">
        <v>19.579999999999998</v>
      </c>
      <c r="E2668" s="29">
        <v>24.321999999999999</v>
      </c>
      <c r="F2668" s="64">
        <f t="shared" si="52"/>
        <v>5.3736772486772111E-3</v>
      </c>
    </row>
    <row r="2669" spans="1:6" x14ac:dyDescent="0.2">
      <c r="A2669" s="32">
        <v>44609</v>
      </c>
      <c r="C2669" s="3">
        <v>30.73</v>
      </c>
      <c r="D2669">
        <v>19.579999999999998</v>
      </c>
      <c r="E2669" s="29">
        <v>24.402000000000001</v>
      </c>
      <c r="F2669" s="64">
        <f t="shared" si="52"/>
        <v>3.2892031905271679E-3</v>
      </c>
    </row>
    <row r="2670" spans="1:6" x14ac:dyDescent="0.2">
      <c r="A2670" s="32">
        <v>44610</v>
      </c>
      <c r="C2670" s="3">
        <v>30.73</v>
      </c>
      <c r="D2670">
        <v>19.579999999999998</v>
      </c>
      <c r="E2670" s="29">
        <v>24.419</v>
      </c>
      <c r="F2670" s="64">
        <f>E2670/E2669 - 1</f>
        <v>6.9666420785186034E-4</v>
      </c>
    </row>
    <row r="2671" spans="1:6" x14ac:dyDescent="0.2">
      <c r="A2671" s="32">
        <v>44613</v>
      </c>
      <c r="C2671" s="3">
        <v>30.6</v>
      </c>
      <c r="D2671">
        <v>19.579999999999998</v>
      </c>
      <c r="E2671">
        <v>24.466000000000001</v>
      </c>
      <c r="F2671" s="64">
        <f>E2671/E2670 - 1</f>
        <v>1.9247307424545834E-3</v>
      </c>
    </row>
    <row r="2672" spans="1:6" x14ac:dyDescent="0.2">
      <c r="A2672" s="32">
        <v>44614</v>
      </c>
      <c r="C2672" s="3">
        <v>30.48</v>
      </c>
      <c r="D2672">
        <v>19.579999999999998</v>
      </c>
      <c r="E2672" s="29">
        <v>24.478999999999999</v>
      </c>
      <c r="F2672" s="64">
        <f t="shared" ref="F2672:F2737" si="53">E2672/E2671 - 1</f>
        <v>5.3134962805523323E-4</v>
      </c>
    </row>
    <row r="2673" spans="1:6" x14ac:dyDescent="0.2">
      <c r="A2673" s="32">
        <v>44615</v>
      </c>
      <c r="C2673" s="3">
        <v>30.48</v>
      </c>
      <c r="D2673">
        <v>19.579999999999998</v>
      </c>
      <c r="E2673" s="29">
        <v>24.535</v>
      </c>
      <c r="F2673" s="64">
        <f t="shared" si="53"/>
        <v>2.2876751501286208E-3</v>
      </c>
    </row>
    <row r="2674" spans="1:6" x14ac:dyDescent="0.2">
      <c r="A2674" s="32">
        <v>44616</v>
      </c>
      <c r="C2674" s="3">
        <v>30.48</v>
      </c>
      <c r="D2674">
        <v>19.579999999999998</v>
      </c>
      <c r="E2674" s="29">
        <v>24.535</v>
      </c>
      <c r="F2674" s="64">
        <f t="shared" si="53"/>
        <v>0</v>
      </c>
    </row>
    <row r="2675" spans="1:6" x14ac:dyDescent="0.2">
      <c r="A2675" s="32">
        <v>44617</v>
      </c>
      <c r="C2675" s="3">
        <v>30.12</v>
      </c>
      <c r="D2675">
        <v>19.579999999999998</v>
      </c>
      <c r="E2675" s="29">
        <v>24.684999999999999</v>
      </c>
      <c r="F2675" s="64">
        <f t="shared" si="53"/>
        <v>6.1137151008763269E-3</v>
      </c>
    </row>
    <row r="2676" spans="1:6" x14ac:dyDescent="0.2">
      <c r="A2676" s="32">
        <v>44622</v>
      </c>
      <c r="C2676" s="3">
        <v>29.85</v>
      </c>
      <c r="D2676">
        <v>19.59</v>
      </c>
      <c r="E2676" s="29">
        <v>24.667000000000002</v>
      </c>
      <c r="F2676" s="64">
        <f t="shared" si="53"/>
        <v>-7.2918776584962597E-4</v>
      </c>
    </row>
    <row r="2677" spans="1:6" x14ac:dyDescent="0.2">
      <c r="A2677" s="32">
        <v>44623</v>
      </c>
      <c r="C2677" s="3">
        <v>29.85</v>
      </c>
      <c r="D2677">
        <v>19.59</v>
      </c>
      <c r="E2677" s="29">
        <v>24.785</v>
      </c>
      <c r="F2677" s="64">
        <f t="shared" si="53"/>
        <v>4.7837191389303868E-3</v>
      </c>
    </row>
    <row r="2678" spans="1:6" x14ac:dyDescent="0.2">
      <c r="A2678" s="32">
        <v>44624</v>
      </c>
      <c r="C2678" s="3">
        <v>29.85</v>
      </c>
      <c r="D2678">
        <v>19.59</v>
      </c>
      <c r="E2678" s="29">
        <v>24.854199999999999</v>
      </c>
      <c r="F2678" s="64">
        <f t="shared" si="53"/>
        <v>2.7920112971555611E-3</v>
      </c>
    </row>
    <row r="2679" spans="1:6" x14ac:dyDescent="0.2">
      <c r="A2679" s="32">
        <v>44627</v>
      </c>
      <c r="C2679" s="3">
        <v>31.56</v>
      </c>
      <c r="D2679">
        <v>20.59</v>
      </c>
      <c r="E2679" s="29">
        <v>25.066099999999999</v>
      </c>
      <c r="F2679" s="64">
        <f t="shared" si="53"/>
        <v>8.5257220107668452E-3</v>
      </c>
    </row>
    <row r="2680" spans="1:6" x14ac:dyDescent="0.2">
      <c r="A2680" s="32">
        <v>44628</v>
      </c>
      <c r="C2680" s="3">
        <v>31.56</v>
      </c>
      <c r="D2680">
        <v>20.59</v>
      </c>
      <c r="E2680" s="29">
        <v>25.015000000000001</v>
      </c>
      <c r="F2680" s="64">
        <f t="shared" si="53"/>
        <v>-2.0386099153836268E-3</v>
      </c>
    </row>
    <row r="2681" spans="1:6" x14ac:dyDescent="0.2">
      <c r="A2681" s="32">
        <v>44629</v>
      </c>
      <c r="C2681" s="3">
        <v>31.56</v>
      </c>
      <c r="D2681">
        <v>20.59</v>
      </c>
      <c r="E2681" s="29">
        <v>25.0199</v>
      </c>
      <c r="F2681" s="64">
        <f t="shared" si="53"/>
        <v>1.9588247051771646E-4</v>
      </c>
    </row>
    <row r="2682" spans="1:6" x14ac:dyDescent="0.2">
      <c r="A2682" s="32">
        <v>44630</v>
      </c>
      <c r="C2682" s="3">
        <v>31.56</v>
      </c>
      <c r="D2682">
        <v>20.59</v>
      </c>
      <c r="E2682" s="29">
        <v>25.256900000000002</v>
      </c>
      <c r="F2682" s="64">
        <f t="shared" si="53"/>
        <v>9.4724599219022654E-3</v>
      </c>
    </row>
    <row r="2683" spans="1:6" x14ac:dyDescent="0.2">
      <c r="A2683" s="32">
        <v>44631</v>
      </c>
      <c r="C2683" s="3">
        <v>31.56</v>
      </c>
      <c r="D2683">
        <v>20.59</v>
      </c>
      <c r="E2683" s="29">
        <v>25.256900000000002</v>
      </c>
      <c r="F2683" s="64">
        <f t="shared" si="53"/>
        <v>0</v>
      </c>
    </row>
    <row r="2684" spans="1:6" x14ac:dyDescent="0.2">
      <c r="A2684" s="32">
        <v>44634</v>
      </c>
      <c r="C2684" s="3">
        <v>31.56</v>
      </c>
      <c r="D2684">
        <v>20.59</v>
      </c>
      <c r="E2684" s="29">
        <v>25.557700000000001</v>
      </c>
      <c r="F2684" s="64">
        <f t="shared" si="53"/>
        <v>1.1909616777989296E-2</v>
      </c>
    </row>
    <row r="2685" spans="1:6" x14ac:dyDescent="0.2">
      <c r="A2685" s="32">
        <v>44635</v>
      </c>
      <c r="C2685" s="3">
        <v>31.56</v>
      </c>
      <c r="D2685">
        <v>20.59</v>
      </c>
      <c r="E2685" s="29">
        <v>25.640499999999999</v>
      </c>
      <c r="F2685" s="64">
        <f t="shared" si="53"/>
        <v>3.2397281445513126E-3</v>
      </c>
    </row>
    <row r="2686" spans="1:6" x14ac:dyDescent="0.2">
      <c r="A2686" s="32">
        <v>44636</v>
      </c>
      <c r="C2686" s="3">
        <v>31.56</v>
      </c>
      <c r="D2686">
        <v>21.01</v>
      </c>
      <c r="E2686" s="29">
        <v>26.001999999999999</v>
      </c>
      <c r="F2686" s="64">
        <f t="shared" si="53"/>
        <v>1.4098789025174918E-2</v>
      </c>
    </row>
    <row r="2687" spans="1:6" x14ac:dyDescent="0.2">
      <c r="A2687" s="32">
        <v>44637</v>
      </c>
      <c r="C2687" s="3">
        <v>31.56</v>
      </c>
      <c r="D2687">
        <v>21.01</v>
      </c>
      <c r="E2687" s="29">
        <v>26.43</v>
      </c>
      <c r="F2687" s="64">
        <f t="shared" si="53"/>
        <v>1.6460272286747291E-2</v>
      </c>
    </row>
    <row r="2688" spans="1:6" x14ac:dyDescent="0.2">
      <c r="A2688" s="32">
        <v>44638</v>
      </c>
      <c r="C2688" s="3">
        <v>31.57</v>
      </c>
      <c r="D2688">
        <v>21.01</v>
      </c>
      <c r="E2688" s="29">
        <v>26.831099999999999</v>
      </c>
      <c r="F2688" s="64">
        <f t="shared" si="53"/>
        <v>1.5175936435868342E-2</v>
      </c>
    </row>
    <row r="2689" spans="1:6" x14ac:dyDescent="0.2">
      <c r="A2689" s="32">
        <v>44641</v>
      </c>
      <c r="C2689" s="3">
        <v>31.57</v>
      </c>
      <c r="D2689">
        <v>21.01</v>
      </c>
      <c r="E2689" s="29">
        <v>27.358799999999999</v>
      </c>
      <c r="F2689" s="64">
        <f t="shared" si="53"/>
        <v>1.9667475429631986E-2</v>
      </c>
    </row>
    <row r="2690" spans="1:6" x14ac:dyDescent="0.2">
      <c r="A2690" s="32">
        <v>44642</v>
      </c>
      <c r="C2690" s="3">
        <v>31.57</v>
      </c>
      <c r="D2690">
        <v>21.01</v>
      </c>
      <c r="E2690" s="29">
        <v>27.8858</v>
      </c>
      <c r="F2690" s="64">
        <f t="shared" si="53"/>
        <v>1.9262540754711566E-2</v>
      </c>
    </row>
    <row r="2691" spans="1:6" x14ac:dyDescent="0.2">
      <c r="A2691" s="32">
        <v>44643</v>
      </c>
      <c r="C2691" s="3">
        <v>31.57</v>
      </c>
      <c r="D2691">
        <v>22.32</v>
      </c>
      <c r="E2691" s="29">
        <v>28.514299999999999</v>
      </c>
      <c r="F2691" s="64">
        <f t="shared" si="53"/>
        <v>2.2538352853423538E-2</v>
      </c>
    </row>
    <row r="2692" spans="1:6" x14ac:dyDescent="0.2">
      <c r="A2692" s="32">
        <v>44644</v>
      </c>
      <c r="C2692" s="3">
        <v>32.92</v>
      </c>
      <c r="D2692">
        <v>22.32</v>
      </c>
      <c r="E2692" s="29">
        <v>28.880500000000001</v>
      </c>
      <c r="F2692" s="64">
        <f t="shared" si="53"/>
        <v>1.284267893653368E-2</v>
      </c>
    </row>
    <row r="2693" spans="1:6" x14ac:dyDescent="0.2">
      <c r="A2693" s="32">
        <v>44645</v>
      </c>
      <c r="C2693" s="3">
        <v>32.92</v>
      </c>
      <c r="D2693">
        <v>22.32</v>
      </c>
      <c r="E2693" s="29">
        <v>29.137699999999999</v>
      </c>
      <c r="F2693" s="64">
        <f t="shared" si="53"/>
        <v>8.9056629905990281E-3</v>
      </c>
    </row>
    <row r="2694" spans="1:6" x14ac:dyDescent="0.2">
      <c r="A2694" s="32">
        <v>44648</v>
      </c>
      <c r="C2694" s="3">
        <v>35.369999999999997</v>
      </c>
      <c r="D2694">
        <v>22.32</v>
      </c>
      <c r="E2694" s="29">
        <v>29.418399999999998</v>
      </c>
      <c r="F2694" s="64">
        <f t="shared" si="53"/>
        <v>9.6335675087602102E-3</v>
      </c>
    </row>
    <row r="2695" spans="1:6" x14ac:dyDescent="0.2">
      <c r="A2695" s="32">
        <v>44649</v>
      </c>
      <c r="C2695" s="3">
        <v>35.369999999999997</v>
      </c>
      <c r="D2695">
        <v>22.32</v>
      </c>
      <c r="E2695" s="29">
        <v>29.405000000000001</v>
      </c>
      <c r="F2695" s="64">
        <f t="shared" si="53"/>
        <v>-4.5549723982263313E-4</v>
      </c>
    </row>
    <row r="2696" spans="1:6" x14ac:dyDescent="0.2">
      <c r="A2696" s="32">
        <v>44650</v>
      </c>
      <c r="C2696" s="3">
        <v>35.369999999999997</v>
      </c>
      <c r="D2696">
        <v>22.32</v>
      </c>
      <c r="E2696" s="29">
        <v>29.297999999999998</v>
      </c>
      <c r="F2696" s="64">
        <f t="shared" si="53"/>
        <v>-3.6388369324945602E-3</v>
      </c>
    </row>
    <row r="2697" spans="1:6" x14ac:dyDescent="0.2">
      <c r="A2697" s="32">
        <v>44651</v>
      </c>
      <c r="C2697" s="3">
        <v>35.369999999999997</v>
      </c>
      <c r="D2697">
        <v>22.32</v>
      </c>
      <c r="E2697" s="29">
        <v>29.347999999999999</v>
      </c>
      <c r="F2697" s="64">
        <f t="shared" si="53"/>
        <v>1.7066011331832165E-3</v>
      </c>
    </row>
    <row r="2698" spans="1:6" x14ac:dyDescent="0.2">
      <c r="A2698" s="32">
        <v>44652</v>
      </c>
      <c r="C2698" s="3">
        <v>36.729999999999997</v>
      </c>
      <c r="D2698">
        <v>22.31</v>
      </c>
      <c r="E2698" s="29">
        <v>29.645800000000001</v>
      </c>
      <c r="F2698" s="64">
        <f t="shared" si="53"/>
        <v>1.0147199127708895E-2</v>
      </c>
    </row>
    <row r="2699" spans="1:6" x14ac:dyDescent="0.2">
      <c r="A2699" s="32">
        <v>44655</v>
      </c>
      <c r="C2699" s="3">
        <v>36.729999999999997</v>
      </c>
      <c r="D2699">
        <v>22.31</v>
      </c>
      <c r="E2699" s="29">
        <v>29.9</v>
      </c>
      <c r="F2699" s="64">
        <f t="shared" si="53"/>
        <v>8.5745704281887658E-3</v>
      </c>
    </row>
    <row r="2700" spans="1:6" x14ac:dyDescent="0.2">
      <c r="A2700" s="32">
        <v>44656</v>
      </c>
      <c r="C2700" s="3">
        <v>35.35</v>
      </c>
      <c r="D2700">
        <v>26.12</v>
      </c>
      <c r="E2700" s="29">
        <v>30.719000000000001</v>
      </c>
      <c r="F2700" s="64">
        <f t="shared" si="53"/>
        <v>2.7391304347826217E-2</v>
      </c>
    </row>
    <row r="2701" spans="1:6" x14ac:dyDescent="0.2">
      <c r="A2701" s="32">
        <v>44657</v>
      </c>
      <c r="C2701" s="3">
        <v>35.35</v>
      </c>
      <c r="D2701">
        <v>26.12</v>
      </c>
      <c r="E2701" s="29">
        <v>30.821999999999999</v>
      </c>
      <c r="F2701" s="64">
        <f t="shared" si="53"/>
        <v>3.3529737296136286E-3</v>
      </c>
    </row>
    <row r="2702" spans="1:6" x14ac:dyDescent="0.2">
      <c r="A2702" s="32">
        <v>44658</v>
      </c>
      <c r="C2702" s="3">
        <v>35.25</v>
      </c>
      <c r="D2702">
        <v>26.12</v>
      </c>
      <c r="E2702" s="29">
        <v>30.763999999999999</v>
      </c>
      <c r="F2702" s="64">
        <f t="shared" si="53"/>
        <v>-1.8817727597171263E-3</v>
      </c>
    </row>
    <row r="2703" spans="1:6" x14ac:dyDescent="0.2">
      <c r="A2703" s="32">
        <v>44659</v>
      </c>
      <c r="C2703" s="3">
        <v>35.25</v>
      </c>
      <c r="D2703">
        <v>26.12</v>
      </c>
      <c r="E2703" s="29">
        <v>30.875</v>
      </c>
      <c r="F2703" s="64">
        <f t="shared" si="53"/>
        <v>3.6081133792744691E-3</v>
      </c>
    </row>
    <row r="2704" spans="1:6" x14ac:dyDescent="0.2">
      <c r="A2704" s="32">
        <v>44662</v>
      </c>
      <c r="C2704" s="3">
        <v>37.07</v>
      </c>
      <c r="D2704">
        <v>26.12</v>
      </c>
      <c r="E2704" s="29">
        <v>31.006</v>
      </c>
      <c r="F2704" s="64">
        <f t="shared" si="53"/>
        <v>4.2429149797571508E-3</v>
      </c>
    </row>
    <row r="2705" spans="1:7" x14ac:dyDescent="0.2">
      <c r="A2705" s="32">
        <v>44663</v>
      </c>
      <c r="C2705" s="3">
        <v>37.020000000000003</v>
      </c>
      <c r="D2705">
        <v>26.12</v>
      </c>
      <c r="E2705" s="29">
        <v>30.745999999999999</v>
      </c>
      <c r="F2705" s="64">
        <f t="shared" si="53"/>
        <v>-8.3854737792685707E-3</v>
      </c>
    </row>
    <row r="2706" spans="1:7" x14ac:dyDescent="0.2">
      <c r="A2706" s="32">
        <v>44664</v>
      </c>
      <c r="C2706" s="3">
        <v>38.21</v>
      </c>
      <c r="D2706">
        <v>22.6</v>
      </c>
      <c r="E2706" s="29">
        <v>30.61</v>
      </c>
      <c r="F2706" s="64">
        <f t="shared" si="53"/>
        <v>-4.4233396214141685E-3</v>
      </c>
    </row>
    <row r="2707" spans="1:7" x14ac:dyDescent="0.2">
      <c r="A2707" s="32">
        <v>44665</v>
      </c>
      <c r="C2707" s="3">
        <v>38.89</v>
      </c>
      <c r="D2707">
        <v>22.31</v>
      </c>
      <c r="E2707" s="29">
        <v>30.370999999999999</v>
      </c>
      <c r="F2707" s="64">
        <f t="shared" si="53"/>
        <v>-7.8079059131003214E-3</v>
      </c>
    </row>
    <row r="2708" spans="1:7" x14ac:dyDescent="0.2">
      <c r="A2708" s="32">
        <v>44669</v>
      </c>
      <c r="C2708" s="3">
        <v>36.74</v>
      </c>
      <c r="D2708">
        <v>22.6</v>
      </c>
      <c r="E2708" s="29">
        <v>30.446999999999999</v>
      </c>
      <c r="F2708" s="64">
        <f t="shared" si="53"/>
        <v>2.5023871456324454E-3</v>
      </c>
    </row>
    <row r="2709" spans="1:7" x14ac:dyDescent="0.2">
      <c r="A2709" s="32">
        <v>44670</v>
      </c>
      <c r="C2709" s="3">
        <v>36.28</v>
      </c>
      <c r="D2709">
        <v>26.12</v>
      </c>
      <c r="E2709" s="29">
        <v>30.344000000000001</v>
      </c>
      <c r="F2709" s="64">
        <f t="shared" si="53"/>
        <v>-3.3829277104475697E-3</v>
      </c>
    </row>
    <row r="2710" spans="1:7" x14ac:dyDescent="0.2">
      <c r="A2710" s="32">
        <v>44671</v>
      </c>
      <c r="C2710" s="3">
        <v>35.93</v>
      </c>
      <c r="D2710">
        <v>26.12</v>
      </c>
      <c r="E2710" s="29">
        <v>30.332999999999998</v>
      </c>
      <c r="F2710" s="64">
        <f t="shared" si="53"/>
        <v>-3.6250988663333317E-4</v>
      </c>
    </row>
    <row r="2711" spans="1:7" x14ac:dyDescent="0.2">
      <c r="A2711" s="32">
        <v>44673</v>
      </c>
      <c r="C2711" s="3">
        <v>36.18</v>
      </c>
      <c r="D2711">
        <v>26.02</v>
      </c>
      <c r="E2711" s="29">
        <v>30.175999999999998</v>
      </c>
      <c r="F2711" s="64">
        <f t="shared" si="53"/>
        <v>-5.1758810536379762E-3</v>
      </c>
    </row>
    <row r="2712" spans="1:7" x14ac:dyDescent="0.2">
      <c r="A2712" s="32">
        <v>44676</v>
      </c>
      <c r="C2712" s="3">
        <v>35.96</v>
      </c>
      <c r="D2712">
        <v>26.02</v>
      </c>
      <c r="E2712" s="29">
        <v>30.379000000000001</v>
      </c>
      <c r="F2712" s="64">
        <f t="shared" si="53"/>
        <v>6.7272004241782923E-3</v>
      </c>
    </row>
    <row r="2713" spans="1:7" x14ac:dyDescent="0.2">
      <c r="A2713" s="32">
        <v>44677</v>
      </c>
      <c r="C2713" s="3">
        <v>35.96</v>
      </c>
      <c r="D2713" s="3">
        <v>26.02</v>
      </c>
      <c r="E2713" s="3">
        <v>30.395</v>
      </c>
      <c r="F2713" s="64">
        <f t="shared" si="53"/>
        <v>5.2667961420715947E-4</v>
      </c>
    </row>
    <row r="2714" spans="1:7" x14ac:dyDescent="0.2">
      <c r="A2714" s="32">
        <v>44678</v>
      </c>
      <c r="C2714" s="3">
        <v>36.06</v>
      </c>
      <c r="D2714" s="3">
        <v>26.02</v>
      </c>
      <c r="E2714" s="3">
        <v>30.239000000000001</v>
      </c>
      <c r="F2714" s="64">
        <f t="shared" si="53"/>
        <v>-5.132423095903893E-3</v>
      </c>
      <c r="G2714" s="64"/>
    </row>
    <row r="2715" spans="1:7" x14ac:dyDescent="0.2">
      <c r="A2715" s="32">
        <v>44679</v>
      </c>
      <c r="C2715" s="3">
        <v>36.36</v>
      </c>
      <c r="D2715" s="3">
        <v>26.02</v>
      </c>
      <c r="E2715" s="3">
        <v>30.408000000000001</v>
      </c>
      <c r="F2715" s="64">
        <f t="shared" si="53"/>
        <v>5.588809153741936E-3</v>
      </c>
    </row>
    <row r="2716" spans="1:7" x14ac:dyDescent="0.2">
      <c r="A2716" s="32">
        <v>44680</v>
      </c>
      <c r="C2716" s="3">
        <v>36.56</v>
      </c>
      <c r="D2716" s="3">
        <v>26.02</v>
      </c>
      <c r="E2716" s="3">
        <v>30.414000000000001</v>
      </c>
      <c r="F2716" s="64">
        <f t="shared" si="53"/>
        <v>1.9731649565901677E-4</v>
      </c>
    </row>
    <row r="2717" spans="1:7" x14ac:dyDescent="0.2">
      <c r="A2717" s="32">
        <v>44683</v>
      </c>
      <c r="C2717" s="3">
        <v>36.770000000000003</v>
      </c>
      <c r="D2717" s="3">
        <v>26.02</v>
      </c>
      <c r="E2717" s="3">
        <v>30.422000000000001</v>
      </c>
      <c r="F2717" s="64">
        <f t="shared" si="53"/>
        <v>2.63036759386992E-4</v>
      </c>
    </row>
    <row r="2718" spans="1:7" x14ac:dyDescent="0.2">
      <c r="A2718" s="32">
        <v>44684</v>
      </c>
      <c r="C2718" s="3">
        <v>35.9</v>
      </c>
      <c r="D2718" s="3">
        <v>26.02</v>
      </c>
      <c r="E2718" s="3">
        <v>30.042000000000002</v>
      </c>
      <c r="F2718" s="64">
        <f t="shared" si="53"/>
        <v>-1.2490960489119685E-2</v>
      </c>
    </row>
    <row r="2719" spans="1:7" x14ac:dyDescent="0.2">
      <c r="A2719" s="32">
        <v>44685</v>
      </c>
      <c r="C2719" s="3">
        <v>35</v>
      </c>
      <c r="D2719" s="3">
        <v>26.13</v>
      </c>
      <c r="E2719" s="3">
        <v>29.870999999999999</v>
      </c>
      <c r="F2719" s="64">
        <f t="shared" si="53"/>
        <v>-5.6920311563811721E-3</v>
      </c>
    </row>
    <row r="2720" spans="1:7" x14ac:dyDescent="0.2">
      <c r="A2720" s="32">
        <v>44686</v>
      </c>
      <c r="C2720" s="3">
        <v>35</v>
      </c>
      <c r="D2720" s="3">
        <v>26.13</v>
      </c>
      <c r="E2720" s="3">
        <v>29.870999999999999</v>
      </c>
      <c r="F2720" s="64">
        <f t="shared" si="53"/>
        <v>0</v>
      </c>
    </row>
    <row r="2721" spans="1:6" x14ac:dyDescent="0.2">
      <c r="A2721" s="32">
        <v>44687</v>
      </c>
      <c r="C2721" s="3">
        <v>35</v>
      </c>
      <c r="D2721" s="3">
        <v>26.14</v>
      </c>
      <c r="E2721" s="3">
        <v>29.922000000000001</v>
      </c>
      <c r="F2721" s="64">
        <f t="shared" si="53"/>
        <v>1.707341568745635E-3</v>
      </c>
    </row>
    <row r="2722" spans="1:6" x14ac:dyDescent="0.2">
      <c r="A2722" s="32">
        <v>44690</v>
      </c>
      <c r="C2722" s="3">
        <v>35</v>
      </c>
      <c r="D2722" s="3">
        <v>26.14</v>
      </c>
      <c r="E2722" s="3">
        <v>29.971</v>
      </c>
      <c r="F2722" s="64">
        <f t="shared" si="53"/>
        <v>1.6375910701156293E-3</v>
      </c>
    </row>
    <row r="2723" spans="1:6" x14ac:dyDescent="0.2">
      <c r="A2723" s="32">
        <v>44691</v>
      </c>
      <c r="C2723" s="3">
        <v>35</v>
      </c>
      <c r="D2723" s="3">
        <v>26.14</v>
      </c>
      <c r="E2723" s="3">
        <v>30.138999999999999</v>
      </c>
      <c r="F2723" s="64">
        <f t="shared" si="53"/>
        <v>5.605418571285492E-3</v>
      </c>
    </row>
    <row r="2724" spans="1:6" x14ac:dyDescent="0.2">
      <c r="A2724" s="32">
        <v>44692</v>
      </c>
      <c r="C2724" s="3">
        <v>35</v>
      </c>
      <c r="D2724" s="3">
        <v>26.14</v>
      </c>
      <c r="E2724" s="3">
        <v>30.193999999999999</v>
      </c>
      <c r="F2724" s="64">
        <f t="shared" si="53"/>
        <v>1.8248780649656737E-3</v>
      </c>
    </row>
    <row r="2725" spans="1:6" x14ac:dyDescent="0.2">
      <c r="A2725" s="32">
        <v>44693</v>
      </c>
      <c r="C2725" s="3">
        <v>35</v>
      </c>
      <c r="D2725" s="3">
        <v>26.14</v>
      </c>
      <c r="E2725" s="3">
        <v>30.193999999999999</v>
      </c>
      <c r="F2725" s="64">
        <f t="shared" si="53"/>
        <v>0</v>
      </c>
    </row>
    <row r="2726" spans="1:6" x14ac:dyDescent="0.2">
      <c r="A2726" s="32">
        <v>44694</v>
      </c>
      <c r="C2726" s="3">
        <v>35</v>
      </c>
      <c r="D2726" s="3">
        <v>26.14</v>
      </c>
      <c r="E2726" s="3">
        <v>30.184000000000001</v>
      </c>
      <c r="F2726" s="64">
        <f t="shared" si="53"/>
        <v>-3.3119162747563546E-4</v>
      </c>
    </row>
    <row r="2727" spans="1:6" x14ac:dyDescent="0.2">
      <c r="A2727" s="32">
        <v>44697</v>
      </c>
      <c r="C2727" s="3">
        <v>35</v>
      </c>
      <c r="D2727" s="3">
        <v>26.14</v>
      </c>
      <c r="E2727" s="3">
        <v>30.460999999999999</v>
      </c>
      <c r="F2727" s="64">
        <f t="shared" si="53"/>
        <v>9.1770474423533699E-3</v>
      </c>
    </row>
    <row r="2728" spans="1:6" x14ac:dyDescent="0.2">
      <c r="A2728" s="32">
        <v>44698</v>
      </c>
      <c r="C2728" s="3">
        <v>35</v>
      </c>
      <c r="D2728" s="3">
        <v>26.14</v>
      </c>
      <c r="E2728" s="3">
        <v>30.524999999999999</v>
      </c>
      <c r="F2728" s="64">
        <f t="shared" si="53"/>
        <v>2.1010472407341219E-3</v>
      </c>
    </row>
    <row r="2729" spans="1:6" x14ac:dyDescent="0.2">
      <c r="A2729" s="32">
        <v>44699</v>
      </c>
      <c r="C2729" s="3">
        <v>36.4</v>
      </c>
      <c r="D2729" s="3">
        <v>26.14</v>
      </c>
      <c r="E2729" s="3">
        <v>30.8444</v>
      </c>
      <c r="F2729" s="64">
        <f t="shared" si="53"/>
        <v>1.0463554463554514E-2</v>
      </c>
    </row>
    <row r="2730" spans="1:6" x14ac:dyDescent="0.2">
      <c r="A2730" s="32">
        <v>44700</v>
      </c>
      <c r="C2730" s="3">
        <v>36.9</v>
      </c>
      <c r="D2730" s="3">
        <v>26.14</v>
      </c>
      <c r="E2730" s="3">
        <v>31.2805</v>
      </c>
      <c r="F2730" s="64">
        <f t="shared" si="53"/>
        <v>1.4138709133586724E-2</v>
      </c>
    </row>
    <row r="2731" spans="1:6" x14ac:dyDescent="0.2">
      <c r="A2731" s="32">
        <v>44701</v>
      </c>
      <c r="C2731" s="3">
        <v>36.9</v>
      </c>
      <c r="D2731" s="3">
        <v>26.14</v>
      </c>
      <c r="E2731" s="3">
        <v>31.494</v>
      </c>
      <c r="F2731" s="64">
        <f t="shared" si="53"/>
        <v>6.8253384696537189E-3</v>
      </c>
    </row>
    <row r="2732" spans="1:6" x14ac:dyDescent="0.2">
      <c r="A2732" s="32">
        <v>44704</v>
      </c>
      <c r="C2732" s="3">
        <v>36.9</v>
      </c>
      <c r="D2732" s="3">
        <v>26.14</v>
      </c>
      <c r="E2732" s="3">
        <v>31.600999999999999</v>
      </c>
      <c r="F2732" s="64">
        <f t="shared" si="53"/>
        <v>3.397472534450996E-3</v>
      </c>
    </row>
    <row r="2733" spans="1:6" x14ac:dyDescent="0.2">
      <c r="A2733" s="32">
        <v>44705</v>
      </c>
      <c r="C2733" s="3">
        <v>38</v>
      </c>
      <c r="D2733" s="3">
        <v>26.14</v>
      </c>
      <c r="E2733" s="3">
        <v>32.145000000000003</v>
      </c>
      <c r="F2733" s="64">
        <f t="shared" si="53"/>
        <v>1.7214645106167659E-2</v>
      </c>
    </row>
    <row r="2734" spans="1:6" x14ac:dyDescent="0.2">
      <c r="A2734" s="32">
        <v>44706</v>
      </c>
      <c r="C2734" s="3">
        <v>38.880000000000003</v>
      </c>
      <c r="D2734" s="3">
        <v>26.14</v>
      </c>
      <c r="E2734" s="3">
        <v>32.215000000000003</v>
      </c>
      <c r="F2734" s="64">
        <f t="shared" si="53"/>
        <v>2.1776326022708847E-3</v>
      </c>
    </row>
    <row r="2735" spans="1:6" x14ac:dyDescent="0.2">
      <c r="A2735" s="32">
        <v>44707</v>
      </c>
      <c r="C2735" s="3">
        <v>39.380000000000003</v>
      </c>
      <c r="D2735" s="3">
        <v>22.62</v>
      </c>
      <c r="E2735" s="3">
        <v>32.128</v>
      </c>
      <c r="F2735" s="64">
        <f t="shared" si="53"/>
        <v>-2.7006053080863568E-3</v>
      </c>
    </row>
    <row r="2736" spans="1:6" x14ac:dyDescent="0.2">
      <c r="A2736" s="32">
        <v>44708</v>
      </c>
      <c r="C2736" s="3">
        <v>39.380000000000003</v>
      </c>
      <c r="D2736" s="3">
        <v>26.14</v>
      </c>
      <c r="E2736" s="3">
        <v>32.57</v>
      </c>
      <c r="F2736" s="64">
        <f t="shared" ref="F2736:F2799" si="54">E2736/E2735 - 1</f>
        <v>1.3757470119521997E-2</v>
      </c>
    </row>
    <row r="2737" spans="1:6" x14ac:dyDescent="0.2">
      <c r="A2737" s="32">
        <v>44711</v>
      </c>
      <c r="C2737" s="3">
        <v>38.380000000000003</v>
      </c>
      <c r="D2737" s="3">
        <v>26.94</v>
      </c>
      <c r="E2737" s="3">
        <v>32.661000000000001</v>
      </c>
      <c r="F2737" s="64">
        <f t="shared" si="53"/>
        <v>2.7939821922013941E-3</v>
      </c>
    </row>
    <row r="2738" spans="1:6" x14ac:dyDescent="0.2">
      <c r="A2738" s="32">
        <v>44712</v>
      </c>
      <c r="C2738" s="3">
        <v>39.380000000000003</v>
      </c>
      <c r="D2738" s="3">
        <v>26.94</v>
      </c>
      <c r="E2738" s="3">
        <v>32.993000000000002</v>
      </c>
      <c r="F2738" s="64">
        <f t="shared" si="54"/>
        <v>1.0165028627415085E-2</v>
      </c>
    </row>
    <row r="2739" spans="1:6" x14ac:dyDescent="0.2">
      <c r="A2739" s="32">
        <v>44713</v>
      </c>
      <c r="C2739" s="3">
        <v>39.380000000000003</v>
      </c>
      <c r="D2739" s="3">
        <v>26.94</v>
      </c>
      <c r="E2739" s="3">
        <v>33.042999999999999</v>
      </c>
      <c r="F2739" s="64">
        <f t="shared" si="54"/>
        <v>1.5154729791166943E-3</v>
      </c>
    </row>
    <row r="2740" spans="1:6" x14ac:dyDescent="0.2">
      <c r="A2740" s="32">
        <v>44714</v>
      </c>
      <c r="C2740" s="3">
        <v>39.380000000000003</v>
      </c>
      <c r="D2740" s="3">
        <v>26.94</v>
      </c>
      <c r="E2740" s="3">
        <v>33.212000000000003</v>
      </c>
      <c r="F2740" s="64">
        <f t="shared" si="54"/>
        <v>5.1145477105591919E-3</v>
      </c>
    </row>
    <row r="2741" spans="1:6" x14ac:dyDescent="0.2">
      <c r="A2741" s="32">
        <v>44715</v>
      </c>
      <c r="C2741" s="3">
        <v>39.380000000000003</v>
      </c>
      <c r="D2741" s="3">
        <v>28.67</v>
      </c>
      <c r="E2741" s="3">
        <v>33.607999999999997</v>
      </c>
      <c r="F2741" s="64">
        <f t="shared" si="54"/>
        <v>1.1923401180296E-2</v>
      </c>
    </row>
    <row r="2742" spans="1:6" x14ac:dyDescent="0.2">
      <c r="A2742" s="32">
        <v>44718</v>
      </c>
      <c r="C2742" s="3">
        <v>39.630000000000003</v>
      </c>
      <c r="D2742" s="3">
        <v>29</v>
      </c>
      <c r="E2742" s="3">
        <v>33.86</v>
      </c>
      <c r="F2742" s="64">
        <f t="shared" si="54"/>
        <v>7.4982147107831576E-3</v>
      </c>
    </row>
    <row r="2743" spans="1:6" x14ac:dyDescent="0.2">
      <c r="A2743" s="32">
        <v>44719</v>
      </c>
      <c r="C2743" s="3">
        <v>41.23</v>
      </c>
      <c r="D2743" s="3">
        <v>29</v>
      </c>
      <c r="E2743" s="3">
        <v>34.651000000000003</v>
      </c>
      <c r="F2743" s="64">
        <f t="shared" si="54"/>
        <v>2.3360897814530546E-2</v>
      </c>
    </row>
    <row r="2744" spans="1:6" x14ac:dyDescent="0.2">
      <c r="A2744" s="32">
        <v>44720</v>
      </c>
      <c r="C2744" s="3">
        <v>41.23</v>
      </c>
      <c r="D2744" s="3">
        <v>29</v>
      </c>
      <c r="E2744" s="3">
        <v>35.125</v>
      </c>
      <c r="F2744" s="64">
        <f t="shared" si="54"/>
        <v>1.367925889584698E-2</v>
      </c>
    </row>
    <row r="2745" spans="1:6" x14ac:dyDescent="0.2">
      <c r="A2745" s="32">
        <v>44721</v>
      </c>
      <c r="C2745" s="3">
        <v>41.23</v>
      </c>
      <c r="D2745" s="3">
        <v>29</v>
      </c>
      <c r="E2745" s="3">
        <v>35.408000000000001</v>
      </c>
      <c r="F2745" s="64">
        <f t="shared" si="54"/>
        <v>8.0569395017793255E-3</v>
      </c>
    </row>
    <row r="2746" spans="1:6" x14ac:dyDescent="0.2">
      <c r="A2746" s="32">
        <v>44722</v>
      </c>
      <c r="C2746" s="3">
        <v>41.73</v>
      </c>
      <c r="D2746" s="3">
        <v>29</v>
      </c>
      <c r="E2746" s="3">
        <v>35.601999999999997</v>
      </c>
      <c r="F2746" s="64">
        <f t="shared" si="54"/>
        <v>5.4789877993672853E-3</v>
      </c>
    </row>
    <row r="2747" spans="1:6" x14ac:dyDescent="0.2">
      <c r="A2747" s="32">
        <v>44725</v>
      </c>
      <c r="C2747" s="3">
        <v>41.73</v>
      </c>
      <c r="D2747" s="3">
        <v>29</v>
      </c>
      <c r="E2747" s="3">
        <v>35.616</v>
      </c>
      <c r="F2747" s="64">
        <f t="shared" si="54"/>
        <v>3.9323633503740574E-4</v>
      </c>
    </row>
    <row r="2748" spans="1:6" x14ac:dyDescent="0.2">
      <c r="A2748" s="32">
        <v>44726</v>
      </c>
      <c r="C2748" s="3">
        <v>41.73</v>
      </c>
      <c r="D2748" s="3">
        <v>29</v>
      </c>
      <c r="E2748" s="3">
        <v>35.709000000000003</v>
      </c>
      <c r="F2748" s="64">
        <f t="shared" si="54"/>
        <v>2.6111859838275908E-3</v>
      </c>
    </row>
    <row r="2749" spans="1:6" x14ac:dyDescent="0.2">
      <c r="A2749" s="32">
        <v>44727</v>
      </c>
      <c r="C2749" s="3">
        <v>41.73</v>
      </c>
      <c r="D2749" s="3">
        <v>27.9</v>
      </c>
      <c r="E2749" s="3">
        <v>35.591999999999999</v>
      </c>
      <c r="F2749" s="64">
        <f t="shared" si="54"/>
        <v>-3.2764849197682855E-3</v>
      </c>
    </row>
    <row r="2750" spans="1:6" x14ac:dyDescent="0.2">
      <c r="A2750" s="32">
        <v>44729</v>
      </c>
      <c r="C2750" s="3">
        <v>41.91</v>
      </c>
      <c r="D2750" s="3">
        <v>27.9</v>
      </c>
      <c r="E2750" s="3">
        <v>35.826000000000001</v>
      </c>
      <c r="F2750" s="64">
        <f t="shared" si="54"/>
        <v>6.5745111260957501E-3</v>
      </c>
    </row>
    <row r="2751" spans="1:6" x14ac:dyDescent="0.2">
      <c r="A2751" s="32">
        <v>44732</v>
      </c>
      <c r="C2751" s="3">
        <v>45.76</v>
      </c>
      <c r="D2751" s="3">
        <v>29.76</v>
      </c>
      <c r="E2751" s="3">
        <v>36.938000000000002</v>
      </c>
      <c r="F2751" s="64">
        <f t="shared" si="54"/>
        <v>3.1038910288617272E-2</v>
      </c>
    </row>
    <row r="2752" spans="1:6" x14ac:dyDescent="0.2">
      <c r="A2752" s="32">
        <v>44733</v>
      </c>
      <c r="C2752" s="3">
        <v>45.76</v>
      </c>
      <c r="D2752" s="3">
        <v>30.16</v>
      </c>
      <c r="E2752" s="3">
        <v>37.645099999999999</v>
      </c>
      <c r="F2752" s="64">
        <f t="shared" si="54"/>
        <v>1.9142888082733123E-2</v>
      </c>
    </row>
    <row r="2753" spans="1:6" x14ac:dyDescent="0.2">
      <c r="A2753" s="32">
        <v>44734</v>
      </c>
      <c r="C2753" s="3">
        <v>45.66</v>
      </c>
      <c r="D2753" s="3">
        <v>30.97</v>
      </c>
      <c r="E2753" s="3">
        <v>38.749000000000002</v>
      </c>
      <c r="F2753" s="64">
        <f t="shared" si="54"/>
        <v>2.9323869507585476E-2</v>
      </c>
    </row>
    <row r="2754" spans="1:6" x14ac:dyDescent="0.2">
      <c r="A2754" s="32">
        <v>44735</v>
      </c>
      <c r="C2754" s="3">
        <v>45.76</v>
      </c>
      <c r="D2754" s="3">
        <v>30.97</v>
      </c>
      <c r="E2754" s="3">
        <v>38.752000000000002</v>
      </c>
      <c r="F2754" s="64">
        <f t="shared" si="54"/>
        <v>7.7421352809192712E-5</v>
      </c>
    </row>
    <row r="2755" spans="1:6" x14ac:dyDescent="0.2">
      <c r="A2755" s="32">
        <v>44736</v>
      </c>
      <c r="C2755" s="3">
        <v>45.76</v>
      </c>
      <c r="D2755" s="3">
        <v>30.97</v>
      </c>
      <c r="E2755" s="3">
        <v>38.89</v>
      </c>
      <c r="F2755" s="64">
        <f t="shared" si="54"/>
        <v>3.561106523534141E-3</v>
      </c>
    </row>
    <row r="2756" spans="1:6" x14ac:dyDescent="0.2">
      <c r="A2756" s="32">
        <v>44739</v>
      </c>
      <c r="C2756" s="3">
        <v>47.1</v>
      </c>
      <c r="D2756" s="3">
        <v>30.97</v>
      </c>
      <c r="E2756" s="3">
        <v>39.057000000000002</v>
      </c>
      <c r="F2756" s="64">
        <f t="shared" si="54"/>
        <v>4.2941630239137218E-3</v>
      </c>
    </row>
    <row r="2757" spans="1:6" x14ac:dyDescent="0.2">
      <c r="A2757" s="32">
        <v>44740</v>
      </c>
      <c r="C2757" s="3">
        <v>48.8</v>
      </c>
      <c r="D2757" s="3">
        <v>30.97</v>
      </c>
      <c r="E2757" s="3">
        <v>39.497</v>
      </c>
      <c r="F2757" s="64">
        <f t="shared" si="54"/>
        <v>1.1265586194536104E-2</v>
      </c>
    </row>
    <row r="2758" spans="1:6" x14ac:dyDescent="0.2">
      <c r="A2758" s="32">
        <v>44741</v>
      </c>
      <c r="C2758" s="3">
        <v>49.79</v>
      </c>
      <c r="D2758" s="3">
        <v>30.97</v>
      </c>
      <c r="E2758" s="3">
        <v>40.286000000000001</v>
      </c>
      <c r="F2758" s="64">
        <f t="shared" si="54"/>
        <v>1.9976200724105775E-2</v>
      </c>
    </row>
    <row r="2759" spans="1:6" x14ac:dyDescent="0.2">
      <c r="A2759" s="32">
        <v>44742</v>
      </c>
      <c r="C2759" s="3">
        <v>49.79</v>
      </c>
      <c r="D2759" s="3">
        <v>30.97</v>
      </c>
      <c r="E2759" s="3">
        <v>40.595999999999997</v>
      </c>
      <c r="F2759" s="64">
        <f t="shared" si="54"/>
        <v>7.6949808866602076E-3</v>
      </c>
    </row>
    <row r="2760" spans="1:6" x14ac:dyDescent="0.2">
      <c r="A2760" s="32">
        <v>44743</v>
      </c>
      <c r="C2760" s="3">
        <v>49.77</v>
      </c>
      <c r="D2760" s="3">
        <v>31.96</v>
      </c>
      <c r="E2760" s="3">
        <v>41.658999999999999</v>
      </c>
      <c r="F2760" s="64">
        <f t="shared" si="54"/>
        <v>2.6184845797615486E-2</v>
      </c>
    </row>
    <row r="2761" spans="1:6" x14ac:dyDescent="0.2">
      <c r="A2761" s="32">
        <v>44746</v>
      </c>
      <c r="C2761" s="3">
        <v>50</v>
      </c>
      <c r="D2761" s="3">
        <v>34.520000000000003</v>
      </c>
      <c r="E2761" s="3">
        <v>42.838999999999999</v>
      </c>
      <c r="F2761" s="64">
        <f t="shared" si="54"/>
        <v>2.8325211838978293E-2</v>
      </c>
    </row>
    <row r="2762" spans="1:6" x14ac:dyDescent="0.2">
      <c r="A2762" s="32">
        <v>44747</v>
      </c>
      <c r="C2762" s="3">
        <v>50</v>
      </c>
      <c r="D2762" s="3">
        <v>34.520000000000003</v>
      </c>
      <c r="E2762" s="3">
        <v>43.064</v>
      </c>
      <c r="F2762" s="64">
        <f t="shared" si="54"/>
        <v>5.2522234412568647E-3</v>
      </c>
    </row>
    <row r="2763" spans="1:6" x14ac:dyDescent="0.2">
      <c r="A2763" s="32">
        <v>44748</v>
      </c>
      <c r="C2763" s="3">
        <v>50</v>
      </c>
      <c r="D2763" s="3">
        <v>34.520000000000003</v>
      </c>
      <c r="E2763" s="3">
        <v>43.064</v>
      </c>
      <c r="F2763" s="64">
        <f t="shared" si="54"/>
        <v>0</v>
      </c>
    </row>
    <row r="2764" spans="1:6" x14ac:dyDescent="0.2">
      <c r="A2764" s="32">
        <v>44749</v>
      </c>
      <c r="C2764" s="3">
        <v>50</v>
      </c>
      <c r="D2764" s="3">
        <v>34.520000000000003</v>
      </c>
      <c r="E2764" s="3">
        <v>43.250999999999998</v>
      </c>
      <c r="F2764" s="64">
        <f t="shared" si="54"/>
        <v>4.3423741408135097E-3</v>
      </c>
    </row>
    <row r="2765" spans="1:6" x14ac:dyDescent="0.2">
      <c r="A2765" s="32">
        <v>44750</v>
      </c>
      <c r="C2765" s="3">
        <v>50</v>
      </c>
      <c r="D2765" s="3">
        <v>34.520000000000003</v>
      </c>
      <c r="E2765" s="3">
        <v>43.280999999999999</v>
      </c>
      <c r="F2765" s="64">
        <f t="shared" si="54"/>
        <v>6.9362558091135007E-4</v>
      </c>
    </row>
    <row r="2766" spans="1:6" x14ac:dyDescent="0.2">
      <c r="A2766" s="32">
        <v>44753</v>
      </c>
      <c r="C2766" s="3">
        <v>50</v>
      </c>
      <c r="D2766" s="3">
        <v>34.520000000000003</v>
      </c>
      <c r="E2766" s="3">
        <v>43.762</v>
      </c>
      <c r="F2766" s="64">
        <f t="shared" si="54"/>
        <v>1.1113421593770934E-2</v>
      </c>
    </row>
    <row r="2767" spans="1:6" x14ac:dyDescent="0.2">
      <c r="A2767" s="32">
        <v>44754</v>
      </c>
      <c r="C2767" s="3">
        <v>50</v>
      </c>
      <c r="D2767" s="3">
        <v>35.020000000000003</v>
      </c>
      <c r="E2767" s="3">
        <v>44.2</v>
      </c>
      <c r="F2767" s="64">
        <f t="shared" si="54"/>
        <v>1.0008683332571655E-2</v>
      </c>
    </row>
    <row r="2768" spans="1:6" x14ac:dyDescent="0.2">
      <c r="A2768" s="32">
        <v>44755</v>
      </c>
      <c r="C2768" s="3">
        <v>50</v>
      </c>
      <c r="D2768" s="3">
        <v>35.520000000000003</v>
      </c>
      <c r="E2768" s="3">
        <v>44.631999999999998</v>
      </c>
      <c r="F2768" s="64">
        <f t="shared" si="54"/>
        <v>9.7737556561083849E-3</v>
      </c>
    </row>
    <row r="2769" spans="1:6" x14ac:dyDescent="0.2">
      <c r="A2769" s="32">
        <v>44756</v>
      </c>
      <c r="C2769" s="3">
        <v>50</v>
      </c>
      <c r="D2769" s="3">
        <v>35.520000000000003</v>
      </c>
      <c r="E2769" s="3">
        <v>44.837000000000003</v>
      </c>
      <c r="F2769" s="64">
        <f t="shared" si="54"/>
        <v>4.5931170460657977E-3</v>
      </c>
    </row>
    <row r="2770" spans="1:6" x14ac:dyDescent="0.2">
      <c r="A2770" s="32">
        <v>44757</v>
      </c>
      <c r="C2770" s="3">
        <v>50</v>
      </c>
      <c r="D2770" s="3">
        <v>35.020000000000003</v>
      </c>
      <c r="E2770" s="3">
        <v>44.377000000000002</v>
      </c>
      <c r="F2770" s="64">
        <f t="shared" si="54"/>
        <v>-1.0259383990900428E-2</v>
      </c>
    </row>
    <row r="2771" spans="1:6" x14ac:dyDescent="0.2">
      <c r="A2771" s="32">
        <v>44760</v>
      </c>
      <c r="C2771" s="3">
        <v>50</v>
      </c>
      <c r="D2771" s="3">
        <v>35.020000000000003</v>
      </c>
      <c r="E2771" s="3">
        <v>44.478000000000002</v>
      </c>
      <c r="F2771" s="64">
        <f t="shared" si="54"/>
        <v>2.2759537598304735E-3</v>
      </c>
    </row>
    <row r="2772" spans="1:6" x14ac:dyDescent="0.2">
      <c r="A2772" s="32">
        <v>44761</v>
      </c>
      <c r="C2772" s="3">
        <v>50</v>
      </c>
      <c r="D2772" s="3">
        <v>35.020000000000003</v>
      </c>
      <c r="E2772" s="3">
        <v>44.521999999999998</v>
      </c>
      <c r="F2772" s="64">
        <f t="shared" si="54"/>
        <v>9.8925311389885806E-4</v>
      </c>
    </row>
    <row r="2773" spans="1:6" x14ac:dyDescent="0.2">
      <c r="A2773" s="32">
        <v>44762</v>
      </c>
      <c r="C2773" s="3">
        <v>50</v>
      </c>
      <c r="D2773" s="3">
        <v>35.020000000000003</v>
      </c>
      <c r="E2773" s="3">
        <v>44.427999999999997</v>
      </c>
      <c r="F2773" s="64">
        <f t="shared" si="54"/>
        <v>-2.1113157540092464E-3</v>
      </c>
    </row>
    <row r="2774" spans="1:6" x14ac:dyDescent="0.2">
      <c r="A2774" s="32">
        <v>44763</v>
      </c>
      <c r="C2774" s="3">
        <v>50</v>
      </c>
      <c r="D2774" s="3">
        <v>37.03</v>
      </c>
      <c r="E2774" s="3">
        <v>44.32</v>
      </c>
      <c r="F2774" s="64">
        <f t="shared" si="54"/>
        <v>-2.4308994327900679E-3</v>
      </c>
    </row>
    <row r="2775" spans="1:6" x14ac:dyDescent="0.2">
      <c r="A2775" s="32">
        <v>44764</v>
      </c>
      <c r="C2775" s="3">
        <v>50</v>
      </c>
      <c r="D2775" s="3">
        <v>37.93</v>
      </c>
      <c r="E2775" s="3">
        <v>44.258000000000003</v>
      </c>
      <c r="F2775" s="64">
        <f t="shared" si="54"/>
        <v>-1.3989169675089341E-3</v>
      </c>
    </row>
    <row r="2776" spans="1:6" x14ac:dyDescent="0.2">
      <c r="A2776" s="32">
        <v>44767</v>
      </c>
      <c r="C2776" s="3">
        <v>50</v>
      </c>
      <c r="D2776" s="3">
        <v>37.93</v>
      </c>
      <c r="E2776" s="3">
        <v>44.012999999999998</v>
      </c>
      <c r="F2776" s="64">
        <f t="shared" si="54"/>
        <v>-5.5357223552805479E-3</v>
      </c>
    </row>
    <row r="2777" spans="1:6" x14ac:dyDescent="0.2">
      <c r="A2777" s="32">
        <v>44768</v>
      </c>
      <c r="C2777" s="3">
        <v>50</v>
      </c>
      <c r="D2777" s="3">
        <v>36.479999999999997</v>
      </c>
      <c r="E2777" s="3">
        <v>43.802</v>
      </c>
      <c r="F2777" s="64">
        <f t="shared" si="54"/>
        <v>-4.7940381250993758E-3</v>
      </c>
    </row>
    <row r="2778" spans="1:6" x14ac:dyDescent="0.2">
      <c r="A2778" s="32">
        <v>44769</v>
      </c>
      <c r="C2778" s="3">
        <v>50</v>
      </c>
      <c r="D2778" s="3">
        <v>36.479999999999997</v>
      </c>
      <c r="E2778" s="3">
        <v>43.652000000000001</v>
      </c>
      <c r="F2778" s="64">
        <f t="shared" si="54"/>
        <v>-3.4245011643303513E-3</v>
      </c>
    </row>
    <row r="2779" spans="1:6" x14ac:dyDescent="0.2">
      <c r="A2779" s="32">
        <v>44770</v>
      </c>
      <c r="C2779" s="3">
        <v>50</v>
      </c>
      <c r="D2779" s="3">
        <v>36.479999999999997</v>
      </c>
      <c r="E2779" s="3">
        <v>43.472000000000001</v>
      </c>
      <c r="F2779" s="64">
        <f t="shared" si="54"/>
        <v>-4.123522404471669E-3</v>
      </c>
    </row>
    <row r="2780" spans="1:6" x14ac:dyDescent="0.2">
      <c r="A2780" s="32">
        <v>44771</v>
      </c>
      <c r="C2780" s="3">
        <v>50</v>
      </c>
      <c r="D2780" s="3">
        <v>36.479999999999997</v>
      </c>
      <c r="E2780" s="3">
        <v>43.387</v>
      </c>
      <c r="F2780" s="64">
        <f t="shared" si="54"/>
        <v>-1.9552815605446972E-3</v>
      </c>
    </row>
    <row r="2781" spans="1:6" x14ac:dyDescent="0.2">
      <c r="A2781" s="32">
        <v>44774</v>
      </c>
      <c r="C2781" s="3">
        <v>50</v>
      </c>
      <c r="D2781" s="3">
        <v>35.93</v>
      </c>
      <c r="E2781" s="3">
        <v>43.02</v>
      </c>
      <c r="F2781" s="64">
        <f t="shared" si="54"/>
        <v>-8.4587549265908724E-3</v>
      </c>
    </row>
    <row r="2782" spans="1:6" x14ac:dyDescent="0.2">
      <c r="A2782" s="32">
        <v>44775</v>
      </c>
      <c r="C2782" s="3">
        <v>50</v>
      </c>
      <c r="D2782" s="3">
        <v>35.93</v>
      </c>
      <c r="E2782" s="3">
        <v>43.094000000000001</v>
      </c>
      <c r="F2782" s="64">
        <f t="shared" si="54"/>
        <v>1.7201301720128903E-3</v>
      </c>
    </row>
    <row r="2783" spans="1:6" x14ac:dyDescent="0.2">
      <c r="A2783" s="32">
        <v>44776</v>
      </c>
      <c r="C2783" s="3">
        <v>50</v>
      </c>
      <c r="D2783" s="3">
        <v>35.93</v>
      </c>
      <c r="E2783" s="3">
        <v>42.747</v>
      </c>
      <c r="F2783" s="64">
        <f t="shared" si="54"/>
        <v>-8.0521650345756202E-3</v>
      </c>
    </row>
    <row r="2784" spans="1:6" x14ac:dyDescent="0.2">
      <c r="A2784" s="32">
        <v>44777</v>
      </c>
      <c r="C2784" s="3">
        <v>50</v>
      </c>
      <c r="D2784" s="3">
        <v>35.93</v>
      </c>
      <c r="E2784" s="3">
        <v>42.408999999999999</v>
      </c>
      <c r="F2784" s="64">
        <f t="shared" si="54"/>
        <v>-7.9069876248626381E-3</v>
      </c>
    </row>
    <row r="2785" spans="1:6" x14ac:dyDescent="0.2">
      <c r="A2785" s="32">
        <v>44778</v>
      </c>
      <c r="C2785" s="3">
        <v>49.48</v>
      </c>
      <c r="D2785" s="3">
        <v>35.93</v>
      </c>
      <c r="E2785" s="3">
        <v>41.826999999999998</v>
      </c>
      <c r="F2785" s="64">
        <f t="shared" si="54"/>
        <v>-1.372350208682116E-2</v>
      </c>
    </row>
    <row r="2786" spans="1:6" x14ac:dyDescent="0.2">
      <c r="A2786" s="32">
        <f>Leite_UHT_diario!A3090</f>
        <v>44781</v>
      </c>
      <c r="C2786" s="3">
        <v>49.48</v>
      </c>
      <c r="D2786" s="3">
        <v>35.93</v>
      </c>
      <c r="E2786" s="3">
        <v>41.395000000000003</v>
      </c>
      <c r="F2786" s="64">
        <f t="shared" si="54"/>
        <v>-1.0328256867573438E-2</v>
      </c>
    </row>
    <row r="2787" spans="1:6" x14ac:dyDescent="0.2">
      <c r="A2787" s="32">
        <f>Leite_UHT_diario!A3091</f>
        <v>44782</v>
      </c>
      <c r="C2787" s="3">
        <v>50</v>
      </c>
      <c r="D2787" s="3">
        <v>32.99</v>
      </c>
      <c r="E2787" s="3">
        <v>40.65</v>
      </c>
      <c r="F2787" s="64">
        <f t="shared" si="54"/>
        <v>-1.7997342674236139E-2</v>
      </c>
    </row>
    <row r="2788" spans="1:6" x14ac:dyDescent="0.2">
      <c r="A2788" s="32">
        <f>Leite_UHT_diario!A3092</f>
        <v>44783</v>
      </c>
      <c r="C2788" s="3">
        <v>50</v>
      </c>
      <c r="D2788" s="3">
        <v>29.02</v>
      </c>
      <c r="E2788" s="3">
        <v>40.125999999999998</v>
      </c>
      <c r="F2788" s="64">
        <f t="shared" si="54"/>
        <v>-1.2890528905289078E-2</v>
      </c>
    </row>
    <row r="2789" spans="1:6" x14ac:dyDescent="0.2">
      <c r="A2789" s="32">
        <f>Leite_UHT_diario!A3093</f>
        <v>44784</v>
      </c>
      <c r="C2789" s="3">
        <v>50</v>
      </c>
      <c r="D2789" s="3">
        <v>29.02</v>
      </c>
      <c r="E2789" s="3">
        <v>40.005000000000003</v>
      </c>
      <c r="F2789" s="64">
        <f t="shared" si="54"/>
        <v>-3.0155011713102198E-3</v>
      </c>
    </row>
    <row r="2790" spans="1:6" x14ac:dyDescent="0.2">
      <c r="A2790" s="32">
        <f>Leite_UHT_diario!A3094</f>
        <v>44785</v>
      </c>
      <c r="C2790" s="3">
        <v>50</v>
      </c>
      <c r="D2790" s="3">
        <v>29.02</v>
      </c>
      <c r="E2790" s="3">
        <v>39.853000000000002</v>
      </c>
      <c r="F2790" s="64">
        <f t="shared" si="54"/>
        <v>-3.7995250593676477E-3</v>
      </c>
    </row>
    <row r="2791" spans="1:6" x14ac:dyDescent="0.2">
      <c r="A2791" s="32">
        <v>44788</v>
      </c>
      <c r="C2791" s="3">
        <v>50</v>
      </c>
      <c r="D2791" s="3">
        <v>29.02</v>
      </c>
      <c r="E2791" s="3">
        <v>39.637999999999998</v>
      </c>
      <c r="F2791" s="64">
        <f t="shared" si="54"/>
        <v>-5.3948259854967873E-3</v>
      </c>
    </row>
    <row r="2792" spans="1:6" x14ac:dyDescent="0.2">
      <c r="A2792" s="32">
        <v>44789</v>
      </c>
      <c r="C2792" s="3">
        <v>50</v>
      </c>
      <c r="D2792" s="3">
        <v>29.02</v>
      </c>
      <c r="E2792" s="3">
        <v>39.4</v>
      </c>
      <c r="F2792" s="64">
        <f t="shared" si="54"/>
        <v>-6.0043392703971188E-3</v>
      </c>
    </row>
    <row r="2793" spans="1:6" x14ac:dyDescent="0.2">
      <c r="A2793" s="32">
        <v>44790</v>
      </c>
      <c r="C2793" s="3">
        <v>48.04</v>
      </c>
      <c r="D2793" s="3">
        <v>29.02</v>
      </c>
      <c r="E2793" s="3">
        <v>38.880000000000003</v>
      </c>
      <c r="F2793" s="64">
        <f t="shared" si="54"/>
        <v>-1.3197969543147114E-2</v>
      </c>
    </row>
    <row r="2794" spans="1:6" x14ac:dyDescent="0.2">
      <c r="A2794" s="32">
        <v>44791</v>
      </c>
      <c r="C2794" s="3">
        <v>48.04</v>
      </c>
      <c r="D2794" s="3">
        <v>29.37</v>
      </c>
      <c r="E2794" s="3">
        <v>38.290999999999997</v>
      </c>
      <c r="F2794" s="64">
        <f t="shared" si="54"/>
        <v>-1.5149176954732613E-2</v>
      </c>
    </row>
    <row r="2795" spans="1:6" x14ac:dyDescent="0.2">
      <c r="A2795" s="32">
        <v>44792</v>
      </c>
      <c r="C2795" s="3">
        <v>48.04</v>
      </c>
      <c r="D2795" s="3">
        <v>29.02</v>
      </c>
      <c r="E2795" s="3">
        <v>38.280999999999999</v>
      </c>
      <c r="F2795" s="64">
        <f t="shared" si="54"/>
        <v>-2.6115797445869227E-4</v>
      </c>
    </row>
    <row r="2796" spans="1:6" x14ac:dyDescent="0.2">
      <c r="A2796" s="32">
        <v>44795</v>
      </c>
      <c r="C2796" s="3">
        <v>48.04</v>
      </c>
      <c r="D2796" s="3">
        <v>30</v>
      </c>
      <c r="E2796" s="3">
        <v>38.381</v>
      </c>
      <c r="F2796" s="64">
        <f t="shared" si="54"/>
        <v>2.6122619576292028E-3</v>
      </c>
    </row>
    <row r="2797" spans="1:6" x14ac:dyDescent="0.2">
      <c r="A2797" s="32">
        <v>44796</v>
      </c>
      <c r="C2797" s="3">
        <v>45</v>
      </c>
      <c r="D2797" s="3">
        <v>29.02</v>
      </c>
      <c r="E2797" s="3">
        <v>37.555</v>
      </c>
      <c r="F2797" s="64">
        <f t="shared" si="54"/>
        <v>-2.152106511034102E-2</v>
      </c>
    </row>
    <row r="2798" spans="1:6" x14ac:dyDescent="0.2">
      <c r="A2798" s="32">
        <v>44797</v>
      </c>
      <c r="C2798" s="3">
        <v>47.33</v>
      </c>
      <c r="D2798" s="3">
        <v>29.02</v>
      </c>
      <c r="E2798" s="3">
        <v>37.469000000000001</v>
      </c>
      <c r="F2798" s="64">
        <f t="shared" si="54"/>
        <v>-2.2899747037677942E-3</v>
      </c>
    </row>
    <row r="2799" spans="1:6" x14ac:dyDescent="0.2">
      <c r="A2799" s="32">
        <v>44798</v>
      </c>
      <c r="C2799" s="3">
        <v>44.67</v>
      </c>
      <c r="D2799" s="3">
        <v>29.02</v>
      </c>
      <c r="E2799" s="3">
        <v>37.17</v>
      </c>
      <c r="F2799" s="64">
        <f t="shared" si="54"/>
        <v>-7.9799300755291069E-3</v>
      </c>
    </row>
    <row r="2800" spans="1:6" x14ac:dyDescent="0.2">
      <c r="A2800" s="32">
        <v>44799</v>
      </c>
      <c r="C2800" s="3">
        <v>43.77</v>
      </c>
      <c r="D2800" s="3">
        <v>29.02</v>
      </c>
      <c r="E2800" s="3">
        <v>36.914999999999999</v>
      </c>
      <c r="F2800" s="64">
        <f t="shared" ref="F2800:F2863" si="55">E2800/E2799 - 1</f>
        <v>-6.8603712671509998E-3</v>
      </c>
    </row>
    <row r="2801" spans="1:6" x14ac:dyDescent="0.2">
      <c r="A2801" s="32">
        <v>44802</v>
      </c>
      <c r="C2801" s="3">
        <v>42.03</v>
      </c>
      <c r="D2801" s="3">
        <v>29.02</v>
      </c>
      <c r="E2801" s="3">
        <v>36.152999999999999</v>
      </c>
      <c r="F2801" s="64">
        <f t="shared" si="55"/>
        <v>-2.0642015440877737E-2</v>
      </c>
    </row>
    <row r="2802" spans="1:6" x14ac:dyDescent="0.2">
      <c r="A2802" s="32">
        <v>44803</v>
      </c>
      <c r="C2802" s="3">
        <v>42</v>
      </c>
      <c r="D2802" s="3">
        <v>29.02</v>
      </c>
      <c r="E2802" s="3">
        <v>35.365000000000002</v>
      </c>
      <c r="F2802" s="64">
        <f t="shared" si="55"/>
        <v>-2.1796254805963478E-2</v>
      </c>
    </row>
    <row r="2803" spans="1:6" x14ac:dyDescent="0.2">
      <c r="A2803" s="32">
        <v>44804</v>
      </c>
      <c r="C2803" s="3">
        <v>42</v>
      </c>
      <c r="D2803" s="3">
        <v>28.86</v>
      </c>
      <c r="E2803" s="3">
        <v>34.316000000000003</v>
      </c>
      <c r="F2803" s="64">
        <f t="shared" si="55"/>
        <v>-2.9662095291955293E-2</v>
      </c>
    </row>
    <row r="2804" spans="1:6" x14ac:dyDescent="0.2">
      <c r="A2804" s="32">
        <v>44805</v>
      </c>
      <c r="C2804" s="3">
        <v>42</v>
      </c>
      <c r="D2804" s="3">
        <v>25.26</v>
      </c>
      <c r="E2804" s="3">
        <v>33.9</v>
      </c>
      <c r="F2804" s="64">
        <f t="shared" si="55"/>
        <v>-1.212262501457062E-2</v>
      </c>
    </row>
    <row r="2805" spans="1:6" x14ac:dyDescent="0.2">
      <c r="A2805" s="32">
        <v>44806</v>
      </c>
      <c r="C2805" s="3">
        <v>42</v>
      </c>
      <c r="D2805" s="3">
        <v>26</v>
      </c>
      <c r="E2805" s="3">
        <v>33.884700000000002</v>
      </c>
      <c r="F2805" s="64">
        <f t="shared" si="55"/>
        <v>-4.5132743362819028E-4</v>
      </c>
    </row>
    <row r="2806" spans="1:6" x14ac:dyDescent="0.2">
      <c r="A2806" s="32">
        <v>44809</v>
      </c>
      <c r="C2806" s="3">
        <v>42</v>
      </c>
      <c r="D2806" s="3">
        <v>26.02</v>
      </c>
      <c r="E2806" s="3">
        <v>33.9</v>
      </c>
      <c r="F2806" s="64">
        <f t="shared" si="55"/>
        <v>4.515312220558787E-4</v>
      </c>
    </row>
    <row r="2807" spans="1:6" x14ac:dyDescent="0.2">
      <c r="A2807" s="32">
        <v>44810</v>
      </c>
      <c r="C2807" s="3">
        <v>41.48</v>
      </c>
      <c r="D2807" s="3">
        <v>26.02</v>
      </c>
      <c r="E2807" s="3">
        <v>33.048999999999999</v>
      </c>
      <c r="F2807" s="64">
        <f t="shared" si="55"/>
        <v>-2.5103244837758054E-2</v>
      </c>
    </row>
    <row r="2808" spans="1:6" x14ac:dyDescent="0.2">
      <c r="A2808" s="32">
        <v>44812</v>
      </c>
      <c r="C2808" s="3">
        <v>39.39</v>
      </c>
      <c r="D2808" s="3">
        <v>25.45</v>
      </c>
      <c r="E2808" s="3">
        <v>32.887</v>
      </c>
      <c r="F2808" s="64">
        <f t="shared" si="55"/>
        <v>-4.9018124602862034E-3</v>
      </c>
    </row>
    <row r="2809" spans="1:6" x14ac:dyDescent="0.2">
      <c r="A2809" s="32">
        <v>44813</v>
      </c>
      <c r="C2809" s="3">
        <v>39.39</v>
      </c>
      <c r="D2809" s="3">
        <v>25.02</v>
      </c>
      <c r="E2809" s="3">
        <v>32.960999999999999</v>
      </c>
      <c r="F2809" s="64">
        <f t="shared" si="55"/>
        <v>2.250129230394915E-3</v>
      </c>
    </row>
    <row r="2810" spans="1:6" x14ac:dyDescent="0.2">
      <c r="A2810" s="32">
        <v>44816</v>
      </c>
      <c r="C2810" s="3">
        <v>38.03</v>
      </c>
      <c r="D2810" s="3">
        <v>25.02</v>
      </c>
      <c r="E2810" s="3">
        <v>32.396999999999998</v>
      </c>
      <c r="F2810" s="64">
        <f t="shared" si="55"/>
        <v>-1.711113133703468E-2</v>
      </c>
    </row>
    <row r="2811" spans="1:6" x14ac:dyDescent="0.2">
      <c r="A2811" s="32">
        <v>44817</v>
      </c>
      <c r="C2811" s="3">
        <v>41.25</v>
      </c>
      <c r="D2811" s="3">
        <v>25.02</v>
      </c>
      <c r="E2811" s="3">
        <v>32.39</v>
      </c>
      <c r="F2811" s="64">
        <f t="shared" si="55"/>
        <v>-2.1606938914087159E-4</v>
      </c>
    </row>
    <row r="2812" spans="1:6" x14ac:dyDescent="0.2">
      <c r="A2812" s="32">
        <v>44818</v>
      </c>
      <c r="C2812" s="3">
        <v>39.130000000000003</v>
      </c>
      <c r="D2812" s="3">
        <v>25.02</v>
      </c>
      <c r="E2812" s="3">
        <v>31.67</v>
      </c>
      <c r="F2812" s="64">
        <f t="shared" si="55"/>
        <v>-2.2229083050324117E-2</v>
      </c>
    </row>
    <row r="2813" spans="1:6" x14ac:dyDescent="0.2">
      <c r="A2813" s="32">
        <v>44819</v>
      </c>
      <c r="C2813" s="3">
        <v>39.130000000000003</v>
      </c>
      <c r="D2813" s="3">
        <v>25.02</v>
      </c>
      <c r="E2813" s="3">
        <v>31.411999999999999</v>
      </c>
      <c r="F2813" s="64">
        <f t="shared" si="55"/>
        <v>-8.1465108935901975E-3</v>
      </c>
    </row>
    <row r="2814" spans="1:6" x14ac:dyDescent="0.2">
      <c r="A2814" s="32">
        <v>44820</v>
      </c>
      <c r="C2814" s="3">
        <v>39.130000000000003</v>
      </c>
      <c r="D2814" s="3">
        <v>25.95</v>
      </c>
      <c r="E2814" s="3">
        <v>31.503</v>
      </c>
      <c r="F2814" s="64">
        <f t="shared" si="55"/>
        <v>2.8969820450783779E-3</v>
      </c>
    </row>
    <row r="2815" spans="1:6" x14ac:dyDescent="0.2">
      <c r="A2815" s="32">
        <v>44823</v>
      </c>
      <c r="C2815" s="3">
        <v>39.130000000000003</v>
      </c>
      <c r="D2815" s="3">
        <v>25.95</v>
      </c>
      <c r="E2815" s="3">
        <v>31.251000000000001</v>
      </c>
      <c r="F2815" s="64">
        <f t="shared" si="55"/>
        <v>-7.9992381677934654E-3</v>
      </c>
    </row>
    <row r="2816" spans="1:6" x14ac:dyDescent="0.2">
      <c r="A2816" s="32">
        <v>44824</v>
      </c>
      <c r="C2816" s="3">
        <v>39.49</v>
      </c>
      <c r="D2816" s="3">
        <v>25.95</v>
      </c>
      <c r="E2816" s="3">
        <v>31.265999999999998</v>
      </c>
      <c r="F2816" s="64">
        <f t="shared" si="55"/>
        <v>4.7998464049148204E-4</v>
      </c>
    </row>
    <row r="2817" spans="1:6" x14ac:dyDescent="0.2">
      <c r="A2817" s="32">
        <v>44825</v>
      </c>
      <c r="C2817" s="3">
        <v>39.130000000000003</v>
      </c>
      <c r="D2817" s="3">
        <v>25.95</v>
      </c>
      <c r="E2817" s="3">
        <v>31.283999999999999</v>
      </c>
      <c r="F2817" s="64">
        <f t="shared" si="55"/>
        <v>5.7570523891770087E-4</v>
      </c>
    </row>
    <row r="2818" spans="1:6" x14ac:dyDescent="0.2">
      <c r="A2818" s="32">
        <v>44826</v>
      </c>
      <c r="C2818" s="3">
        <v>39.130000000000003</v>
      </c>
      <c r="D2818" s="3">
        <v>25.95</v>
      </c>
      <c r="E2818" s="3">
        <v>31.364999999999998</v>
      </c>
      <c r="F2818" s="64">
        <f t="shared" si="55"/>
        <v>2.5891829689297374E-3</v>
      </c>
    </row>
    <row r="2819" spans="1:6" x14ac:dyDescent="0.2">
      <c r="A2819" s="32">
        <v>44827</v>
      </c>
      <c r="C2819" s="3">
        <v>39.07</v>
      </c>
      <c r="D2819" s="3">
        <v>25.95</v>
      </c>
      <c r="E2819" s="3">
        <v>31.465</v>
      </c>
      <c r="F2819" s="64">
        <f t="shared" si="55"/>
        <v>3.1882671767895499E-3</v>
      </c>
    </row>
    <row r="2820" spans="1:6" x14ac:dyDescent="0.2">
      <c r="A2820" s="32">
        <v>44830</v>
      </c>
      <c r="C2820" s="3">
        <v>41.25</v>
      </c>
      <c r="D2820" s="3">
        <v>25.95</v>
      </c>
      <c r="E2820" s="3">
        <v>31.905999999999999</v>
      </c>
      <c r="F2820" s="64">
        <f t="shared" si="55"/>
        <v>1.4015572858731895E-2</v>
      </c>
    </row>
    <row r="2821" spans="1:6" x14ac:dyDescent="0.2">
      <c r="A2821" s="32">
        <v>44831</v>
      </c>
      <c r="C2821" s="3">
        <v>41.25</v>
      </c>
      <c r="D2821" s="3">
        <v>25.95</v>
      </c>
      <c r="E2821" s="3">
        <v>32.018000000000001</v>
      </c>
      <c r="F2821" s="64">
        <f t="shared" si="55"/>
        <v>3.5103115401493579E-3</v>
      </c>
    </row>
    <row r="2822" spans="1:6" x14ac:dyDescent="0.2">
      <c r="A2822" s="32">
        <v>44832</v>
      </c>
      <c r="C2822">
        <v>39.130000000000003</v>
      </c>
      <c r="D2822" s="3">
        <v>26.45</v>
      </c>
      <c r="E2822" s="3">
        <v>31.92</v>
      </c>
      <c r="F2822" s="64">
        <f t="shared" si="55"/>
        <v>-3.0607783121993082E-3</v>
      </c>
    </row>
    <row r="2823" spans="1:6" x14ac:dyDescent="0.2">
      <c r="A2823" s="32">
        <v>44833</v>
      </c>
      <c r="C2823">
        <v>39.130000000000003</v>
      </c>
      <c r="D2823" s="3">
        <v>26.45</v>
      </c>
      <c r="E2823">
        <v>31.92</v>
      </c>
      <c r="F2823" s="64">
        <f t="shared" si="55"/>
        <v>0</v>
      </c>
    </row>
    <row r="2824" spans="1:6" x14ac:dyDescent="0.2">
      <c r="A2824" s="32">
        <v>44834</v>
      </c>
      <c r="C2824">
        <v>39.130000000000003</v>
      </c>
      <c r="D2824" s="3">
        <v>26.45</v>
      </c>
      <c r="E2824">
        <v>31.861000000000001</v>
      </c>
      <c r="F2824" s="64">
        <f t="shared" si="55"/>
        <v>-1.8483709273183768E-3</v>
      </c>
    </row>
    <row r="2825" spans="1:6" x14ac:dyDescent="0.2">
      <c r="A2825" s="32">
        <v>44837</v>
      </c>
      <c r="C2825">
        <v>39.119999999999997</v>
      </c>
      <c r="D2825" s="3">
        <v>26.45</v>
      </c>
      <c r="E2825" s="29">
        <v>31.960999999999999</v>
      </c>
      <c r="F2825" s="64">
        <f t="shared" si="55"/>
        <v>3.1386334390006709E-3</v>
      </c>
    </row>
    <row r="2826" spans="1:6" x14ac:dyDescent="0.2">
      <c r="A2826" s="32">
        <v>44838</v>
      </c>
      <c r="C2826">
        <v>39.119999999999997</v>
      </c>
      <c r="D2826" s="3">
        <v>26.45</v>
      </c>
      <c r="E2826">
        <v>31.632000000000001</v>
      </c>
      <c r="F2826" s="64">
        <f t="shared" si="55"/>
        <v>-1.0293795563342756E-2</v>
      </c>
    </row>
    <row r="2827" spans="1:6" x14ac:dyDescent="0.2">
      <c r="A2827" s="32">
        <v>44839</v>
      </c>
      <c r="C2827">
        <v>39.119999999999997</v>
      </c>
      <c r="D2827" s="3">
        <v>25.95</v>
      </c>
      <c r="E2827">
        <v>31.472000000000001</v>
      </c>
      <c r="F2827" s="64">
        <f t="shared" si="55"/>
        <v>-5.0581689428427223E-3</v>
      </c>
    </row>
    <row r="2828" spans="1:6" x14ac:dyDescent="0.2">
      <c r="A2828" s="32">
        <v>44840</v>
      </c>
      <c r="C2828">
        <v>39.119999999999997</v>
      </c>
      <c r="D2828" s="3">
        <v>25.95</v>
      </c>
      <c r="E2828">
        <v>31.382000000000001</v>
      </c>
      <c r="F2828" s="64">
        <f t="shared" si="55"/>
        <v>-2.8596847991865237E-3</v>
      </c>
    </row>
    <row r="2829" spans="1:6" x14ac:dyDescent="0.2">
      <c r="A2829" s="32">
        <v>44841</v>
      </c>
      <c r="C2829">
        <v>39.119999999999997</v>
      </c>
      <c r="D2829" s="3">
        <v>25.95</v>
      </c>
      <c r="E2829">
        <v>31.183</v>
      </c>
      <c r="F2829" s="64">
        <f t="shared" si="55"/>
        <v>-6.3412147090688986E-3</v>
      </c>
    </row>
    <row r="2830" spans="1:6" x14ac:dyDescent="0.2">
      <c r="A2830" s="32">
        <v>44844</v>
      </c>
      <c r="C2830">
        <v>41.23</v>
      </c>
      <c r="D2830" s="3">
        <v>25.95</v>
      </c>
      <c r="E2830">
        <v>31.099</v>
      </c>
      <c r="F2830" s="64">
        <f t="shared" si="55"/>
        <v>-2.6937754545746095E-3</v>
      </c>
    </row>
    <row r="2831" spans="1:6" x14ac:dyDescent="0.2">
      <c r="A2831" s="32">
        <v>44845</v>
      </c>
      <c r="C2831">
        <v>41.23</v>
      </c>
      <c r="D2831" s="3">
        <v>25.95</v>
      </c>
      <c r="E2831">
        <v>31.13</v>
      </c>
      <c r="F2831" s="64">
        <f t="shared" si="55"/>
        <v>9.9681661789774445E-4</v>
      </c>
    </row>
    <row r="2832" spans="1:6" x14ac:dyDescent="0.2">
      <c r="A2832" s="32">
        <v>44847</v>
      </c>
      <c r="C2832">
        <v>41.23</v>
      </c>
      <c r="D2832" s="3">
        <v>25.95</v>
      </c>
      <c r="E2832">
        <v>31.13</v>
      </c>
      <c r="F2832" s="64">
        <f t="shared" si="55"/>
        <v>0</v>
      </c>
    </row>
    <row r="2833" spans="1:6" x14ac:dyDescent="0.2">
      <c r="A2833" s="32">
        <v>44848</v>
      </c>
      <c r="C2833">
        <v>45.38</v>
      </c>
      <c r="D2833" s="3">
        <v>25.95</v>
      </c>
      <c r="E2833">
        <v>31.497</v>
      </c>
      <c r="F2833" s="64">
        <f t="shared" si="55"/>
        <v>1.1789270799871465E-2</v>
      </c>
    </row>
    <row r="2834" spans="1:6" x14ac:dyDescent="0.2">
      <c r="A2834" s="32">
        <v>44851</v>
      </c>
      <c r="C2834">
        <v>42.01</v>
      </c>
      <c r="D2834" s="3">
        <v>25.95</v>
      </c>
      <c r="E2834">
        <v>31.398</v>
      </c>
      <c r="F2834" s="64">
        <f t="shared" si="55"/>
        <v>-3.1431564910944232E-3</v>
      </c>
    </row>
    <row r="2835" spans="1:6" x14ac:dyDescent="0.2">
      <c r="A2835" s="32">
        <v>44852</v>
      </c>
      <c r="C2835">
        <v>42.01</v>
      </c>
      <c r="D2835" s="3">
        <v>25.95</v>
      </c>
      <c r="E2835">
        <v>31.31</v>
      </c>
      <c r="F2835" s="64">
        <f t="shared" si="55"/>
        <v>-2.8027262882986959E-3</v>
      </c>
    </row>
    <row r="2836" spans="1:6" x14ac:dyDescent="0.2">
      <c r="A2836" s="32">
        <v>44853</v>
      </c>
      <c r="C2836">
        <v>41.44</v>
      </c>
      <c r="D2836">
        <v>25.96</v>
      </c>
      <c r="E2836">
        <v>31.343</v>
      </c>
      <c r="F2836" s="64">
        <f t="shared" si="55"/>
        <v>1.0539763653785172E-3</v>
      </c>
    </row>
    <row r="2837" spans="1:6" x14ac:dyDescent="0.2">
      <c r="A2837" s="32">
        <v>44854</v>
      </c>
      <c r="C2837">
        <v>41.23</v>
      </c>
      <c r="D2837">
        <v>24.96</v>
      </c>
      <c r="E2837">
        <v>31.364000000000001</v>
      </c>
      <c r="F2837" s="64">
        <f t="shared" si="55"/>
        <v>6.7000606195954937E-4</v>
      </c>
    </row>
    <row r="2838" spans="1:6" x14ac:dyDescent="0.2">
      <c r="A2838" s="32">
        <v>44855</v>
      </c>
      <c r="C2838">
        <v>41.23</v>
      </c>
      <c r="D2838">
        <v>24.96</v>
      </c>
      <c r="E2838">
        <v>31.256</v>
      </c>
      <c r="F2838" s="64">
        <f t="shared" si="55"/>
        <v>-3.4434383369468247E-3</v>
      </c>
    </row>
    <row r="2839" spans="1:6" x14ac:dyDescent="0.2">
      <c r="A2839" s="32">
        <v>44858</v>
      </c>
      <c r="C2839">
        <v>41.23</v>
      </c>
      <c r="D2839">
        <v>24.96</v>
      </c>
      <c r="E2839">
        <v>31.111999999999998</v>
      </c>
      <c r="F2839" s="64">
        <f t="shared" si="55"/>
        <v>-4.6071154338367393E-3</v>
      </c>
    </row>
    <row r="2840" spans="1:6" x14ac:dyDescent="0.2">
      <c r="A2840" s="32">
        <v>44859</v>
      </c>
      <c r="C2840">
        <v>41.23</v>
      </c>
      <c r="D2840">
        <v>24.96</v>
      </c>
      <c r="E2840">
        <v>31</v>
      </c>
      <c r="F2840" s="64">
        <f t="shared" si="55"/>
        <v>-3.5998971457957829E-3</v>
      </c>
    </row>
    <row r="2841" spans="1:6" x14ac:dyDescent="0.2">
      <c r="A2841" s="32">
        <v>44860</v>
      </c>
      <c r="C2841">
        <v>41.23</v>
      </c>
      <c r="D2841">
        <v>24.96</v>
      </c>
      <c r="E2841">
        <v>31.152000000000001</v>
      </c>
      <c r="F2841" s="64">
        <f t="shared" si="55"/>
        <v>4.9032258064516387E-3</v>
      </c>
    </row>
    <row r="2842" spans="1:6" x14ac:dyDescent="0.2">
      <c r="A2842" s="32">
        <v>44861</v>
      </c>
      <c r="C2842">
        <v>41.23</v>
      </c>
      <c r="D2842">
        <v>24.96</v>
      </c>
      <c r="E2842">
        <v>31.363</v>
      </c>
      <c r="F2842" s="64">
        <f t="shared" si="55"/>
        <v>6.7732408834102475E-3</v>
      </c>
    </row>
    <row r="2843" spans="1:6" x14ac:dyDescent="0.2">
      <c r="A2843" s="32">
        <v>44862</v>
      </c>
      <c r="C2843">
        <v>41.23</v>
      </c>
      <c r="D2843">
        <v>24.96</v>
      </c>
      <c r="E2843">
        <v>31.597000000000001</v>
      </c>
      <c r="F2843" s="64">
        <f t="shared" si="55"/>
        <v>7.4610209482510736E-3</v>
      </c>
    </row>
    <row r="2844" spans="1:6" x14ac:dyDescent="0.2">
      <c r="A2844" s="32">
        <v>44865</v>
      </c>
      <c r="C2844">
        <v>41.23</v>
      </c>
      <c r="D2844">
        <v>24.96</v>
      </c>
      <c r="E2844">
        <v>31.446999999999999</v>
      </c>
      <c r="F2844" s="64">
        <f t="shared" si="55"/>
        <v>-4.7472861347597206E-3</v>
      </c>
    </row>
    <row r="2845" spans="1:6" x14ac:dyDescent="0.2">
      <c r="A2845" s="138">
        <v>44866</v>
      </c>
      <c r="C2845">
        <v>41.25</v>
      </c>
      <c r="D2845">
        <v>24.95</v>
      </c>
      <c r="E2845">
        <v>31.466999999999999</v>
      </c>
      <c r="F2845" s="64">
        <f t="shared" si="55"/>
        <v>6.3599071453546152E-4</v>
      </c>
    </row>
    <row r="2846" spans="1:6" x14ac:dyDescent="0.2">
      <c r="A2846" s="138">
        <v>44868</v>
      </c>
      <c r="C2846">
        <v>41.25</v>
      </c>
      <c r="D2846">
        <v>24.02</v>
      </c>
      <c r="E2846">
        <v>30.977</v>
      </c>
      <c r="F2846" s="64">
        <f t="shared" si="55"/>
        <v>-1.5571868942066192E-2</v>
      </c>
    </row>
    <row r="2847" spans="1:6" x14ac:dyDescent="0.2">
      <c r="A2847" s="138">
        <v>44869</v>
      </c>
      <c r="C2847">
        <v>41.25</v>
      </c>
      <c r="D2847">
        <v>24.02</v>
      </c>
      <c r="E2847">
        <v>30.876000000000001</v>
      </c>
      <c r="F2847" s="64">
        <f t="shared" si="55"/>
        <v>-3.2604835845949642E-3</v>
      </c>
    </row>
    <row r="2848" spans="1:6" x14ac:dyDescent="0.2">
      <c r="A2848" s="32">
        <v>44872</v>
      </c>
      <c r="C2848">
        <v>39.130000000000003</v>
      </c>
      <c r="D2848">
        <v>24.02</v>
      </c>
      <c r="E2848">
        <v>30.625</v>
      </c>
      <c r="F2848" s="64">
        <f t="shared" si="55"/>
        <v>-8.1292913589843252E-3</v>
      </c>
    </row>
    <row r="2849" spans="1:6" x14ac:dyDescent="0.2">
      <c r="A2849" s="32">
        <v>44873</v>
      </c>
      <c r="C2849">
        <v>39.130000000000003</v>
      </c>
      <c r="D2849">
        <v>24.96</v>
      </c>
      <c r="E2849">
        <v>30.882999999999999</v>
      </c>
      <c r="F2849" s="64">
        <f t="shared" si="55"/>
        <v>8.4244897959182552E-3</v>
      </c>
    </row>
    <row r="2850" spans="1:6" x14ac:dyDescent="0.2">
      <c r="A2850" s="32">
        <v>44874</v>
      </c>
      <c r="C2850">
        <v>39.130000000000003</v>
      </c>
      <c r="D2850">
        <v>24.02</v>
      </c>
      <c r="E2850">
        <v>30.872</v>
      </c>
      <c r="F2850" s="64">
        <f t="shared" si="55"/>
        <v>-3.5618301330830882E-4</v>
      </c>
    </row>
    <row r="2851" spans="1:6" x14ac:dyDescent="0.2">
      <c r="A2851" s="32">
        <v>44875</v>
      </c>
      <c r="C2851">
        <v>39.130000000000003</v>
      </c>
      <c r="D2851">
        <v>24.02</v>
      </c>
      <c r="E2851">
        <v>30.65</v>
      </c>
      <c r="F2851" s="64">
        <f t="shared" si="55"/>
        <v>-7.1909821197201351E-3</v>
      </c>
    </row>
    <row r="2852" spans="1:6" x14ac:dyDescent="0.2">
      <c r="A2852" s="32">
        <v>44876</v>
      </c>
      <c r="C2852">
        <v>39.130000000000003</v>
      </c>
      <c r="D2852">
        <v>24.02</v>
      </c>
      <c r="E2852">
        <v>30.585000000000001</v>
      </c>
      <c r="F2852" s="64">
        <f t="shared" si="55"/>
        <v>-2.120717781402881E-3</v>
      </c>
    </row>
    <row r="2853" spans="1:6" x14ac:dyDescent="0.2">
      <c r="A2853" s="32">
        <v>44879</v>
      </c>
      <c r="C2853">
        <v>41.25</v>
      </c>
      <c r="D2853">
        <v>24.02</v>
      </c>
      <c r="E2853">
        <v>30.81</v>
      </c>
      <c r="F2853" s="64">
        <f t="shared" si="55"/>
        <v>7.356547327121099E-3</v>
      </c>
    </row>
    <row r="2854" spans="1:6" x14ac:dyDescent="0.2">
      <c r="A2854" s="32">
        <v>44881</v>
      </c>
      <c r="C2854">
        <v>41.25</v>
      </c>
      <c r="D2854">
        <v>24.02</v>
      </c>
      <c r="E2854">
        <v>30.138000000000002</v>
      </c>
      <c r="F2854" s="64">
        <f t="shared" si="55"/>
        <v>-2.1811100292112862E-2</v>
      </c>
    </row>
    <row r="2855" spans="1:6" x14ac:dyDescent="0.2">
      <c r="A2855" s="32">
        <v>44882</v>
      </c>
      <c r="C2855">
        <v>41.25</v>
      </c>
      <c r="D2855">
        <v>24.02</v>
      </c>
      <c r="E2855">
        <v>30.286999999999999</v>
      </c>
      <c r="F2855" s="64">
        <f t="shared" si="55"/>
        <v>4.9439246134448389E-3</v>
      </c>
    </row>
    <row r="2856" spans="1:6" x14ac:dyDescent="0.2">
      <c r="A2856" s="32">
        <v>44883</v>
      </c>
      <c r="C2856">
        <v>41.25</v>
      </c>
      <c r="D2856">
        <v>24.02</v>
      </c>
      <c r="E2856">
        <v>30.273</v>
      </c>
      <c r="F2856" s="64">
        <f t="shared" si="55"/>
        <v>-4.6224452735499355E-4</v>
      </c>
    </row>
    <row r="2857" spans="1:6" x14ac:dyDescent="0.2">
      <c r="A2857" s="32">
        <v>44886</v>
      </c>
      <c r="C2857">
        <v>41.25</v>
      </c>
      <c r="D2857">
        <v>24.02</v>
      </c>
      <c r="E2857">
        <v>30.241</v>
      </c>
      <c r="F2857" s="64">
        <f t="shared" si="55"/>
        <v>-1.0570475341062924E-3</v>
      </c>
    </row>
    <row r="2858" spans="1:6" x14ac:dyDescent="0.2">
      <c r="A2858" s="32">
        <v>44887</v>
      </c>
      <c r="C2858">
        <v>41.25</v>
      </c>
      <c r="D2858">
        <v>24.02</v>
      </c>
      <c r="E2858">
        <v>30.129000000000001</v>
      </c>
      <c r="F2858" s="64">
        <f t="shared" si="55"/>
        <v>-3.7035812307792959E-3</v>
      </c>
    </row>
    <row r="2859" spans="1:6" x14ac:dyDescent="0.2">
      <c r="A2859" s="32">
        <v>44888</v>
      </c>
      <c r="C2859">
        <v>41.25</v>
      </c>
      <c r="D2859">
        <v>24.02</v>
      </c>
      <c r="E2859">
        <v>30.119</v>
      </c>
      <c r="F2859" s="64">
        <f t="shared" si="55"/>
        <v>-3.3190613694455973E-4</v>
      </c>
    </row>
    <row r="2860" spans="1:6" x14ac:dyDescent="0.2">
      <c r="A2860" s="32">
        <v>44889</v>
      </c>
      <c r="C2860">
        <v>41.25</v>
      </c>
      <c r="D2860">
        <v>24.02</v>
      </c>
      <c r="E2860">
        <v>29.939</v>
      </c>
      <c r="F2860" s="64">
        <f t="shared" si="55"/>
        <v>-5.9762940336663961E-3</v>
      </c>
    </row>
    <row r="2861" spans="1:6" x14ac:dyDescent="0.2">
      <c r="A2861" s="32">
        <v>44890</v>
      </c>
      <c r="C2861">
        <v>39.130000000000003</v>
      </c>
      <c r="D2861">
        <v>24.02</v>
      </c>
      <c r="E2861">
        <v>29.404</v>
      </c>
      <c r="F2861" s="64">
        <f t="shared" si="55"/>
        <v>-1.7869668325595334E-2</v>
      </c>
    </row>
    <row r="2862" spans="1:6" x14ac:dyDescent="0.2">
      <c r="A2862" s="32">
        <v>44893</v>
      </c>
      <c r="C2862">
        <v>39.130000000000003</v>
      </c>
      <c r="D2862">
        <v>24.02</v>
      </c>
      <c r="E2862">
        <v>29.369</v>
      </c>
      <c r="F2862" s="64">
        <f t="shared" si="55"/>
        <v>-1.1903142429601221E-3</v>
      </c>
    </row>
    <row r="2863" spans="1:6" x14ac:dyDescent="0.2">
      <c r="A2863" s="32">
        <v>44894</v>
      </c>
      <c r="C2863">
        <v>39.47</v>
      </c>
      <c r="D2863">
        <v>24.02</v>
      </c>
      <c r="E2863">
        <v>29.364999999999998</v>
      </c>
      <c r="F2863" s="64">
        <f t="shared" si="55"/>
        <v>-1.3619803193853919E-4</v>
      </c>
    </row>
    <row r="2864" spans="1:6" x14ac:dyDescent="0.2">
      <c r="A2864" s="32">
        <v>44895</v>
      </c>
      <c r="C2864">
        <v>39.130000000000003</v>
      </c>
      <c r="D2864">
        <v>24.02</v>
      </c>
      <c r="E2864">
        <v>29.146000000000001</v>
      </c>
      <c r="F2864" s="64">
        <f t="shared" ref="F2864:F2927" si="56">E2864/E2863 - 1</f>
        <v>-7.4578579942107259E-3</v>
      </c>
    </row>
    <row r="2865" spans="1:6" x14ac:dyDescent="0.2">
      <c r="A2865" s="32">
        <v>44896</v>
      </c>
      <c r="C2865">
        <v>39.130000000000003</v>
      </c>
      <c r="D2865">
        <v>24.02</v>
      </c>
      <c r="E2865">
        <v>29.257000000000001</v>
      </c>
      <c r="F2865" s="64">
        <f t="shared" si="56"/>
        <v>3.8084128182254151E-3</v>
      </c>
    </row>
    <row r="2866" spans="1:6" x14ac:dyDescent="0.2">
      <c r="A2866" s="32">
        <v>44897</v>
      </c>
      <c r="C2866">
        <v>40.24</v>
      </c>
      <c r="D2866">
        <v>24.02</v>
      </c>
      <c r="E2866">
        <v>29.638999999999999</v>
      </c>
      <c r="F2866" s="64">
        <f t="shared" si="56"/>
        <v>1.305670437843931E-2</v>
      </c>
    </row>
    <row r="2867" spans="1:6" x14ac:dyDescent="0.2">
      <c r="A2867" s="32">
        <v>44900</v>
      </c>
      <c r="E2867">
        <v>29.228999999999999</v>
      </c>
      <c r="F2867" s="64">
        <f t="shared" si="56"/>
        <v>-1.3833125274132052E-2</v>
      </c>
    </row>
    <row r="2868" spans="1:6" x14ac:dyDescent="0.2">
      <c r="A2868" s="32">
        <v>44901</v>
      </c>
      <c r="E2868">
        <v>28.852</v>
      </c>
      <c r="F2868" s="64">
        <f t="shared" si="56"/>
        <v>-1.2898149098498068E-2</v>
      </c>
    </row>
    <row r="2869" spans="1:6" x14ac:dyDescent="0.2">
      <c r="A2869" s="32">
        <v>44902</v>
      </c>
      <c r="E2869">
        <v>28.361000000000001</v>
      </c>
      <c r="F2869" s="64">
        <f t="shared" si="56"/>
        <v>-1.7017884375433279E-2</v>
      </c>
    </row>
    <row r="2870" spans="1:6" x14ac:dyDescent="0.2">
      <c r="A2870" s="32">
        <v>44903</v>
      </c>
      <c r="E2870">
        <v>28.613</v>
      </c>
      <c r="F2870" s="64">
        <f t="shared" si="56"/>
        <v>8.8854412749903577E-3</v>
      </c>
    </row>
    <row r="2871" spans="1:6" x14ac:dyDescent="0.2">
      <c r="A2871" s="32">
        <v>44904</v>
      </c>
      <c r="E2871">
        <v>28.390999999999998</v>
      </c>
      <c r="F2871" s="64">
        <f t="shared" si="56"/>
        <v>-7.7587110753853938E-3</v>
      </c>
    </row>
    <row r="2872" spans="1:6" x14ac:dyDescent="0.2">
      <c r="A2872" s="32">
        <v>44907</v>
      </c>
      <c r="C2872">
        <v>38.07</v>
      </c>
      <c r="D2872">
        <v>22.02</v>
      </c>
      <c r="E2872">
        <v>28.274000000000001</v>
      </c>
      <c r="F2872" s="64">
        <f t="shared" si="56"/>
        <v>-4.1210242682538922E-3</v>
      </c>
    </row>
    <row r="2873" spans="1:6" x14ac:dyDescent="0.2">
      <c r="A2873" s="32">
        <v>44908</v>
      </c>
      <c r="C2873">
        <v>37.5</v>
      </c>
      <c r="D2873">
        <v>22.02</v>
      </c>
      <c r="E2873">
        <v>28.068999999999999</v>
      </c>
      <c r="F2873" s="64">
        <f t="shared" si="56"/>
        <v>-7.2504774704675867E-3</v>
      </c>
    </row>
    <row r="2874" spans="1:6" x14ac:dyDescent="0.2">
      <c r="A2874" s="32">
        <v>44909</v>
      </c>
      <c r="C2874">
        <v>36.42</v>
      </c>
      <c r="D2874">
        <v>22.02</v>
      </c>
      <c r="E2874">
        <v>28.029</v>
      </c>
      <c r="F2874" s="64">
        <f t="shared" si="56"/>
        <v>-1.4250596743737853E-3</v>
      </c>
    </row>
    <row r="2875" spans="1:6" x14ac:dyDescent="0.2">
      <c r="A2875" s="32">
        <v>44910</v>
      </c>
      <c r="C2875">
        <v>36.42</v>
      </c>
      <c r="D2875">
        <v>22.02</v>
      </c>
      <c r="E2875">
        <v>27.931999999999999</v>
      </c>
      <c r="F2875" s="64">
        <f t="shared" si="56"/>
        <v>-3.4607014163902106E-3</v>
      </c>
    </row>
    <row r="2876" spans="1:6" x14ac:dyDescent="0.2">
      <c r="A2876" s="32">
        <v>44911</v>
      </c>
      <c r="C2876">
        <v>36.42</v>
      </c>
      <c r="D2876">
        <v>22.02</v>
      </c>
      <c r="E2876">
        <v>27.849</v>
      </c>
      <c r="F2876" s="64">
        <f t="shared" si="56"/>
        <v>-2.9715022196763474E-3</v>
      </c>
    </row>
    <row r="2877" spans="1:6" x14ac:dyDescent="0.2">
      <c r="A2877" s="32">
        <v>44914</v>
      </c>
      <c r="C2877">
        <v>36.42</v>
      </c>
      <c r="D2877">
        <v>22.02</v>
      </c>
      <c r="E2877">
        <v>27.905000000000001</v>
      </c>
      <c r="F2877" s="64">
        <f t="shared" si="56"/>
        <v>2.0108441954829193E-3</v>
      </c>
    </row>
    <row r="2878" spans="1:6" x14ac:dyDescent="0.2">
      <c r="A2878" s="32">
        <v>44915</v>
      </c>
      <c r="C2878">
        <v>38.229999999999997</v>
      </c>
      <c r="D2878">
        <v>22.02</v>
      </c>
      <c r="E2878">
        <v>28.341000000000001</v>
      </c>
      <c r="F2878" s="64">
        <f t="shared" si="56"/>
        <v>1.5624440064504475E-2</v>
      </c>
    </row>
    <row r="2879" spans="1:6" x14ac:dyDescent="0.2">
      <c r="A2879" s="32">
        <v>44916</v>
      </c>
      <c r="C2879">
        <v>38.229999999999997</v>
      </c>
      <c r="D2879">
        <v>22.02</v>
      </c>
      <c r="E2879">
        <v>28.751000000000001</v>
      </c>
      <c r="F2879" s="64">
        <f t="shared" si="56"/>
        <v>1.4466673723580792E-2</v>
      </c>
    </row>
    <row r="2880" spans="1:6" x14ac:dyDescent="0.2">
      <c r="A2880" s="32">
        <v>44917</v>
      </c>
      <c r="C2880">
        <v>38.229999999999997</v>
      </c>
      <c r="D2880">
        <v>22.02</v>
      </c>
      <c r="E2880">
        <v>28.754999999999999</v>
      </c>
      <c r="F2880" s="64">
        <f t="shared" si="56"/>
        <v>1.3912559563133975E-4</v>
      </c>
    </row>
    <row r="2881" spans="1:6" x14ac:dyDescent="0.2">
      <c r="A2881" s="32">
        <v>44918</v>
      </c>
      <c r="C2881">
        <v>38.229999999999997</v>
      </c>
      <c r="D2881">
        <v>22.02</v>
      </c>
      <c r="E2881">
        <v>28.739000000000001</v>
      </c>
      <c r="F2881" s="64">
        <f t="shared" si="56"/>
        <v>-5.5642496957042376E-4</v>
      </c>
    </row>
    <row r="2882" spans="1:6" x14ac:dyDescent="0.2">
      <c r="A2882" s="32">
        <v>44921</v>
      </c>
      <c r="C2882">
        <v>38.5</v>
      </c>
      <c r="D2882">
        <v>22.02</v>
      </c>
      <c r="E2882">
        <v>28.792000000000002</v>
      </c>
      <c r="F2882" s="64">
        <f t="shared" si="56"/>
        <v>1.8441838616514161E-3</v>
      </c>
    </row>
    <row r="2883" spans="1:6" x14ac:dyDescent="0.2">
      <c r="A2883" s="32">
        <v>44922</v>
      </c>
      <c r="C2883">
        <v>38.5</v>
      </c>
      <c r="D2883">
        <v>22.02</v>
      </c>
      <c r="E2883">
        <v>28.870999999999999</v>
      </c>
      <c r="F2883" s="64">
        <f t="shared" si="56"/>
        <v>2.7438177271463804E-3</v>
      </c>
    </row>
    <row r="2884" spans="1:6" x14ac:dyDescent="0.2">
      <c r="A2884" s="32">
        <v>44923</v>
      </c>
      <c r="C2884">
        <v>38.32</v>
      </c>
      <c r="D2884">
        <v>22.02</v>
      </c>
      <c r="E2884">
        <v>28.838999999999999</v>
      </c>
      <c r="F2884" s="64">
        <f t="shared" si="56"/>
        <v>-1.1083786498562453E-3</v>
      </c>
    </row>
    <row r="2885" spans="1:6" x14ac:dyDescent="0.2">
      <c r="A2885" s="32">
        <v>44924</v>
      </c>
      <c r="C2885">
        <v>38.5</v>
      </c>
      <c r="D2885">
        <v>22.02</v>
      </c>
      <c r="E2885">
        <v>28.867999999999999</v>
      </c>
      <c r="F2885" s="64">
        <f t="shared" si="56"/>
        <v>1.005582717847453E-3</v>
      </c>
    </row>
    <row r="2886" spans="1:6" x14ac:dyDescent="0.2">
      <c r="A2886" s="32">
        <v>44925</v>
      </c>
      <c r="C2886">
        <v>38.5</v>
      </c>
      <c r="D2886">
        <v>22.02</v>
      </c>
      <c r="E2886">
        <v>28.867999999999999</v>
      </c>
      <c r="F2886" s="64">
        <f t="shared" si="56"/>
        <v>0</v>
      </c>
    </row>
    <row r="2887" spans="1:6" x14ac:dyDescent="0.2">
      <c r="A2887" s="32">
        <v>44928</v>
      </c>
      <c r="E2887">
        <v>28.8428</v>
      </c>
      <c r="F2887" s="64">
        <f t="shared" si="56"/>
        <v>-8.7293889427730864E-4</v>
      </c>
    </row>
    <row r="2888" spans="1:6" x14ac:dyDescent="0.2">
      <c r="A2888" s="32">
        <v>44929</v>
      </c>
      <c r="E2888">
        <v>28.7959</v>
      </c>
      <c r="F2888" s="64">
        <f t="shared" si="56"/>
        <v>-1.6260557227454342E-3</v>
      </c>
    </row>
    <row r="2889" spans="1:6" x14ac:dyDescent="0.2">
      <c r="A2889" s="32">
        <v>44930</v>
      </c>
      <c r="E2889">
        <v>28.595500000000001</v>
      </c>
      <c r="F2889" s="64">
        <f t="shared" si="56"/>
        <v>-6.9593240704405313E-3</v>
      </c>
    </row>
    <row r="2890" spans="1:6" x14ac:dyDescent="0.2">
      <c r="A2890" s="32">
        <v>44931</v>
      </c>
      <c r="E2890">
        <v>28.613900000000001</v>
      </c>
      <c r="F2890" s="64">
        <f t="shared" si="56"/>
        <v>6.4345788673048077E-4</v>
      </c>
    </row>
    <row r="2891" spans="1:6" x14ac:dyDescent="0.2">
      <c r="A2891" s="32">
        <v>44932</v>
      </c>
      <c r="E2891">
        <v>28.668199999999999</v>
      </c>
      <c r="F2891" s="64">
        <f t="shared" si="56"/>
        <v>1.8976791000178128E-3</v>
      </c>
    </row>
    <row r="2892" spans="1:6" x14ac:dyDescent="0.2">
      <c r="A2892" s="32">
        <v>44935</v>
      </c>
      <c r="E2892">
        <v>28.648399999999999</v>
      </c>
      <c r="F2892" s="64">
        <f t="shared" si="56"/>
        <v>-6.9066073210033441E-4</v>
      </c>
    </row>
    <row r="2893" spans="1:6" x14ac:dyDescent="0.2">
      <c r="A2893" s="32">
        <v>44936</v>
      </c>
      <c r="E2893">
        <v>29.052700000000002</v>
      </c>
      <c r="F2893" s="64">
        <f t="shared" si="56"/>
        <v>1.4112480976250064E-2</v>
      </c>
    </row>
    <row r="2894" spans="1:6" x14ac:dyDescent="0.2">
      <c r="A2894" s="32">
        <v>44937</v>
      </c>
      <c r="E2894">
        <v>29.107299999999999</v>
      </c>
      <c r="F2894" s="64">
        <f t="shared" si="56"/>
        <v>1.8793434000969889E-3</v>
      </c>
    </row>
    <row r="2895" spans="1:6" x14ac:dyDescent="0.2">
      <c r="A2895" s="32">
        <v>44938</v>
      </c>
      <c r="E2895">
        <v>29.145299999999999</v>
      </c>
      <c r="F2895" s="64">
        <f t="shared" si="56"/>
        <v>1.3055144242166694E-3</v>
      </c>
    </row>
    <row r="2896" spans="1:6" x14ac:dyDescent="0.2">
      <c r="A2896" s="32">
        <v>44939</v>
      </c>
      <c r="E2896">
        <v>29.146799999999999</v>
      </c>
      <c r="F2896" s="64">
        <f t="shared" si="56"/>
        <v>5.146627415064664E-5</v>
      </c>
    </row>
    <row r="2897" spans="1:9" x14ac:dyDescent="0.2">
      <c r="A2897" s="32">
        <v>44942</v>
      </c>
      <c r="E2897">
        <v>29.412099999999999</v>
      </c>
      <c r="F2897" s="64">
        <f t="shared" si="56"/>
        <v>9.1021998984450736E-3</v>
      </c>
    </row>
    <row r="2898" spans="1:9" x14ac:dyDescent="0.2">
      <c r="A2898" s="32">
        <v>44943</v>
      </c>
      <c r="E2898">
        <v>29.5855</v>
      </c>
      <c r="F2898" s="64">
        <f t="shared" si="56"/>
        <v>5.89553279092625E-3</v>
      </c>
    </row>
    <row r="2899" spans="1:9" x14ac:dyDescent="0.2">
      <c r="A2899" s="32">
        <v>44944</v>
      </c>
      <c r="E2899">
        <v>29.879100000000001</v>
      </c>
      <c r="F2899" s="64">
        <f t="shared" si="56"/>
        <v>9.9237802301803679E-3</v>
      </c>
    </row>
    <row r="2900" spans="1:9" x14ac:dyDescent="0.2">
      <c r="A2900" s="32">
        <v>44945</v>
      </c>
      <c r="E2900">
        <v>30.076000000000001</v>
      </c>
      <c r="F2900" s="64">
        <f t="shared" si="56"/>
        <v>6.5898905924208773E-3</v>
      </c>
    </row>
    <row r="2901" spans="1:9" x14ac:dyDescent="0.2">
      <c r="A2901" s="32">
        <v>44946</v>
      </c>
      <c r="E2901">
        <v>30.319299999999998</v>
      </c>
      <c r="F2901" s="64">
        <f t="shared" si="56"/>
        <v>8.0895065833221924E-3</v>
      </c>
      <c r="H2901">
        <f>E2901/E2886</f>
        <v>1.0502736594152695</v>
      </c>
      <c r="I2901">
        <f>E2901-E2886</f>
        <v>1.4512999999999998</v>
      </c>
    </row>
    <row r="2902" spans="1:9" x14ac:dyDescent="0.2">
      <c r="A2902" s="18">
        <v>44949</v>
      </c>
      <c r="E2902">
        <v>30.337499999999999</v>
      </c>
      <c r="F2902" s="64">
        <f t="shared" si="56"/>
        <v>6.0027771089710136E-4</v>
      </c>
    </row>
    <row r="2903" spans="1:9" x14ac:dyDescent="0.2">
      <c r="A2903" s="18">
        <v>44950</v>
      </c>
      <c r="E2903">
        <v>30.4937</v>
      </c>
      <c r="F2903" s="64">
        <f t="shared" si="56"/>
        <v>5.1487433044912212E-3</v>
      </c>
    </row>
    <row r="2904" spans="1:9" x14ac:dyDescent="0.2">
      <c r="A2904" s="18">
        <v>44951</v>
      </c>
      <c r="E2904">
        <v>30.524899999999999</v>
      </c>
      <c r="F2904" s="64">
        <f t="shared" si="56"/>
        <v>1.0231621613643327E-3</v>
      </c>
    </row>
    <row r="2905" spans="1:9" x14ac:dyDescent="0.2">
      <c r="A2905" s="18">
        <v>44952</v>
      </c>
      <c r="E2905">
        <v>30.597200000000001</v>
      </c>
      <c r="F2905" s="64">
        <f t="shared" si="56"/>
        <v>2.3685581279546675E-3</v>
      </c>
    </row>
    <row r="2906" spans="1:9" x14ac:dyDescent="0.2">
      <c r="A2906" s="18">
        <v>44953</v>
      </c>
      <c r="E2906">
        <v>30.930700000000002</v>
      </c>
      <c r="F2906" s="64">
        <f t="shared" si="56"/>
        <v>1.0899690167727849E-2</v>
      </c>
    </row>
    <row r="2907" spans="1:9" x14ac:dyDescent="0.2">
      <c r="A2907" s="18">
        <v>44956</v>
      </c>
      <c r="E2907">
        <v>31.1724</v>
      </c>
      <c r="F2907" s="64">
        <f t="shared" si="56"/>
        <v>7.814242807307803E-3</v>
      </c>
    </row>
    <row r="2908" spans="1:9" x14ac:dyDescent="0.2">
      <c r="A2908" s="18">
        <v>44957</v>
      </c>
      <c r="E2908">
        <v>31.4117</v>
      </c>
      <c r="F2908" s="64">
        <f t="shared" si="56"/>
        <v>7.676662688788749E-3</v>
      </c>
    </row>
    <row r="2909" spans="1:9" x14ac:dyDescent="0.2">
      <c r="A2909" s="18">
        <v>44958</v>
      </c>
      <c r="E2909">
        <v>31.348099999999999</v>
      </c>
      <c r="F2909" s="64">
        <f t="shared" si="56"/>
        <v>-2.0247232719019514E-3</v>
      </c>
    </row>
    <row r="2910" spans="1:9" x14ac:dyDescent="0.2">
      <c r="A2910" s="18">
        <v>44959</v>
      </c>
      <c r="E2910">
        <v>31.3642</v>
      </c>
      <c r="F2910" s="64">
        <f t="shared" si="56"/>
        <v>5.1358774534993046E-4</v>
      </c>
    </row>
    <row r="2911" spans="1:9" x14ac:dyDescent="0.2">
      <c r="A2911" s="18">
        <v>44960</v>
      </c>
      <c r="E2911">
        <v>31.395499999999998</v>
      </c>
      <c r="F2911" s="64">
        <f t="shared" si="56"/>
        <v>9.9795308026351393E-4</v>
      </c>
    </row>
    <row r="2912" spans="1:9" x14ac:dyDescent="0.2">
      <c r="A2912" s="18">
        <v>44963</v>
      </c>
      <c r="E2912">
        <v>31.448699999999999</v>
      </c>
      <c r="F2912" s="64">
        <f t="shared" si="56"/>
        <v>1.694510359764978E-3</v>
      </c>
    </row>
    <row r="2913" spans="1:8" x14ac:dyDescent="0.2">
      <c r="A2913" s="18">
        <v>44964</v>
      </c>
      <c r="E2913">
        <v>31.448699999999999</v>
      </c>
      <c r="F2913" s="64">
        <f t="shared" si="56"/>
        <v>0</v>
      </c>
    </row>
    <row r="2914" spans="1:8" x14ac:dyDescent="0.2">
      <c r="A2914" s="18">
        <v>44965</v>
      </c>
      <c r="E2914">
        <v>31.314499999999999</v>
      </c>
      <c r="F2914" s="64">
        <f t="shared" si="56"/>
        <v>-4.2672670094471288E-3</v>
      </c>
    </row>
    <row r="2915" spans="1:8" x14ac:dyDescent="0.2">
      <c r="A2915" s="18">
        <v>44966</v>
      </c>
      <c r="E2915">
        <v>31.1496</v>
      </c>
      <c r="F2915" s="64">
        <f t="shared" si="56"/>
        <v>-5.2659311181720847E-3</v>
      </c>
    </row>
    <row r="2916" spans="1:8" x14ac:dyDescent="0.2">
      <c r="A2916" s="18">
        <v>44967</v>
      </c>
      <c r="E2916">
        <v>31.2699</v>
      </c>
      <c r="F2916" s="64">
        <f t="shared" si="56"/>
        <v>3.862007858848937E-3</v>
      </c>
    </row>
    <row r="2917" spans="1:8" x14ac:dyDescent="0.2">
      <c r="A2917" s="18">
        <v>44970</v>
      </c>
      <c r="E2917">
        <v>31.416399999999999</v>
      </c>
      <c r="F2917" s="64">
        <f t="shared" si="56"/>
        <v>4.6850165814409372E-3</v>
      </c>
    </row>
    <row r="2918" spans="1:8" x14ac:dyDescent="0.2">
      <c r="A2918" s="18">
        <v>44971</v>
      </c>
      <c r="E2918">
        <v>31.416399999999999</v>
      </c>
      <c r="F2918" s="64">
        <f t="shared" si="56"/>
        <v>0</v>
      </c>
    </row>
    <row r="2919" spans="1:8" x14ac:dyDescent="0.2">
      <c r="A2919" s="18">
        <v>44972</v>
      </c>
      <c r="E2919">
        <v>31.636199999999999</v>
      </c>
      <c r="F2919" s="64">
        <f t="shared" si="56"/>
        <v>6.9963458575774684E-3</v>
      </c>
    </row>
    <row r="2920" spans="1:8" x14ac:dyDescent="0.2">
      <c r="A2920" s="18">
        <v>44973</v>
      </c>
      <c r="E2920">
        <v>32.103200000000001</v>
      </c>
      <c r="F2920" s="64">
        <f t="shared" si="56"/>
        <v>1.4761570605825058E-2</v>
      </c>
    </row>
    <row r="2921" spans="1:8" x14ac:dyDescent="0.2">
      <c r="A2921" s="18">
        <v>44974</v>
      </c>
      <c r="E2921">
        <v>31.807500000000001</v>
      </c>
      <c r="F2921" s="64">
        <f t="shared" si="56"/>
        <v>-9.2109197836975909E-3</v>
      </c>
    </row>
    <row r="2922" spans="1:8" x14ac:dyDescent="0.2">
      <c r="A2922" s="32">
        <v>44979</v>
      </c>
      <c r="E2922">
        <v>31.007100000000001</v>
      </c>
      <c r="F2922" s="64">
        <f t="shared" si="56"/>
        <v>-2.516387644423479E-2</v>
      </c>
    </row>
    <row r="2923" spans="1:8" x14ac:dyDescent="0.2">
      <c r="A2923" s="32">
        <v>44980</v>
      </c>
      <c r="E2923">
        <v>31.078499999999998</v>
      </c>
      <c r="F2923" s="64">
        <f t="shared" si="56"/>
        <v>2.3026984142340279E-3</v>
      </c>
    </row>
    <row r="2924" spans="1:8" x14ac:dyDescent="0.2">
      <c r="A2924" s="32">
        <v>44981</v>
      </c>
      <c r="E2924">
        <v>30.7911</v>
      </c>
      <c r="F2924" s="64">
        <f t="shared" si="56"/>
        <v>-9.2475505574592942E-3</v>
      </c>
    </row>
    <row r="2925" spans="1:8" x14ac:dyDescent="0.2">
      <c r="A2925" s="32">
        <v>44984</v>
      </c>
      <c r="E2925">
        <v>30.7911</v>
      </c>
      <c r="F2925" s="64">
        <f t="shared" si="56"/>
        <v>0</v>
      </c>
    </row>
    <row r="2926" spans="1:8" x14ac:dyDescent="0.2">
      <c r="A2926" s="32">
        <v>44985</v>
      </c>
      <c r="E2926">
        <v>30.640699999999999</v>
      </c>
      <c r="F2926" s="64">
        <f t="shared" si="56"/>
        <v>-4.8845283214955515E-3</v>
      </c>
      <c r="G2926" s="10">
        <f>AVERAGE(E2909:E2926)</f>
        <v>31.301522222222225</v>
      </c>
      <c r="H2926" s="11"/>
    </row>
    <row r="2927" spans="1:8" x14ac:dyDescent="0.2">
      <c r="A2927" s="32">
        <v>44986</v>
      </c>
      <c r="E2927">
        <v>30.8812</v>
      </c>
      <c r="F2927" s="64">
        <f t="shared" si="56"/>
        <v>7.8490373914434919E-3</v>
      </c>
      <c r="G2927" s="10"/>
      <c r="H2927" s="11"/>
    </row>
    <row r="2928" spans="1:8" x14ac:dyDescent="0.2">
      <c r="A2928" s="32">
        <v>44987</v>
      </c>
      <c r="E2928">
        <v>30.2834</v>
      </c>
      <c r="F2928" s="64">
        <f t="shared" ref="F2928:F2992" si="57">E2928/E2927 - 1</f>
        <v>-1.9358056034091908E-2</v>
      </c>
      <c r="G2928" s="10"/>
      <c r="H2928" s="11"/>
    </row>
    <row r="2929" spans="1:8" x14ac:dyDescent="0.2">
      <c r="A2929" s="32">
        <v>44988</v>
      </c>
      <c r="E2929">
        <v>30.151900000000001</v>
      </c>
      <c r="F2929" s="64">
        <f t="shared" si="57"/>
        <v>-4.3423129503291635E-3</v>
      </c>
      <c r="G2929" s="10"/>
      <c r="H2929" s="11"/>
    </row>
    <row r="2930" spans="1:8" x14ac:dyDescent="0.2">
      <c r="A2930" s="32">
        <v>44991</v>
      </c>
      <c r="E2930">
        <v>29.758199999999999</v>
      </c>
      <c r="F2930" s="64">
        <f t="shared" si="57"/>
        <v>-1.3057220274675929E-2</v>
      </c>
      <c r="G2930" s="10"/>
      <c r="H2930" s="11"/>
    </row>
    <row r="2931" spans="1:8" x14ac:dyDescent="0.2">
      <c r="A2931" s="32">
        <v>44992</v>
      </c>
      <c r="E2931">
        <v>29.701899999999998</v>
      </c>
      <c r="F2931" s="64">
        <f t="shared" si="57"/>
        <v>-1.891915505642161E-3</v>
      </c>
      <c r="G2931" s="10"/>
      <c r="H2931" s="11"/>
    </row>
    <row r="2932" spans="1:8" x14ac:dyDescent="0.2">
      <c r="A2932" s="32">
        <v>44993</v>
      </c>
      <c r="E2932">
        <v>29.711500000000001</v>
      </c>
      <c r="F2932" s="64">
        <f t="shared" si="57"/>
        <v>3.2321164639315114E-4</v>
      </c>
      <c r="G2932" s="10"/>
      <c r="H2932" s="11"/>
    </row>
    <row r="2933" spans="1:8" x14ac:dyDescent="0.2">
      <c r="A2933" s="32">
        <v>44994</v>
      </c>
      <c r="E2933">
        <v>29.690300000000001</v>
      </c>
      <c r="F2933" s="64">
        <f t="shared" si="57"/>
        <v>-7.1352843175198633E-4</v>
      </c>
      <c r="G2933" s="10"/>
      <c r="H2933" s="11"/>
    </row>
    <row r="2934" spans="1:8" x14ac:dyDescent="0.2">
      <c r="A2934" s="32">
        <v>44995</v>
      </c>
      <c r="E2934">
        <v>29.6831</v>
      </c>
      <c r="F2934" s="64">
        <f t="shared" si="57"/>
        <v>-2.425034438857665E-4</v>
      </c>
      <c r="G2934" s="10"/>
      <c r="H2934" s="11"/>
    </row>
    <row r="2935" spans="1:8" x14ac:dyDescent="0.2">
      <c r="A2935" s="32">
        <v>44998</v>
      </c>
      <c r="E2935">
        <v>29.7395</v>
      </c>
      <c r="F2935" s="64">
        <f t="shared" si="57"/>
        <v>1.9000710842196344E-3</v>
      </c>
      <c r="G2935" s="10"/>
      <c r="H2935" s="11"/>
    </row>
    <row r="2936" spans="1:8" x14ac:dyDescent="0.2">
      <c r="A2936" s="32">
        <v>44999</v>
      </c>
      <c r="E2936">
        <v>29.718499999999999</v>
      </c>
      <c r="F2936" s="64">
        <f t="shared" si="57"/>
        <v>-7.0613157585031061E-4</v>
      </c>
      <c r="G2936" s="10"/>
      <c r="H2936" s="11"/>
    </row>
    <row r="2937" spans="1:8" x14ac:dyDescent="0.2">
      <c r="A2937" s="32">
        <v>45000</v>
      </c>
      <c r="E2937">
        <v>29.881900000000002</v>
      </c>
      <c r="F2937" s="64">
        <f t="shared" si="57"/>
        <v>5.4982586604304107E-3</v>
      </c>
      <c r="G2937" s="10"/>
      <c r="H2937" s="11"/>
    </row>
    <row r="2938" spans="1:8" x14ac:dyDescent="0.2">
      <c r="A2938" s="32">
        <v>45001</v>
      </c>
      <c r="E2938">
        <v>29.881900000000002</v>
      </c>
      <c r="F2938" s="64">
        <f t="shared" si="57"/>
        <v>0</v>
      </c>
      <c r="G2938" s="10"/>
      <c r="H2938" s="11"/>
    </row>
    <row r="2939" spans="1:8" x14ac:dyDescent="0.2">
      <c r="A2939" s="32">
        <v>45002</v>
      </c>
      <c r="E2939">
        <v>30.333400000000001</v>
      </c>
      <c r="F2939" s="64">
        <f t="shared" si="57"/>
        <v>1.5109480990164625E-2</v>
      </c>
      <c r="G2939" s="10"/>
      <c r="H2939" s="11"/>
    </row>
    <row r="2940" spans="1:8" x14ac:dyDescent="0.2">
      <c r="A2940" s="32">
        <v>45005</v>
      </c>
      <c r="E2940">
        <v>29.866</v>
      </c>
      <c r="F2940" s="64">
        <f t="shared" si="57"/>
        <v>-1.5408757343390533E-2</v>
      </c>
      <c r="G2940" s="10"/>
      <c r="H2940" s="11"/>
    </row>
    <row r="2941" spans="1:8" x14ac:dyDescent="0.2">
      <c r="A2941" s="32">
        <v>45006</v>
      </c>
      <c r="E2941">
        <v>30.270399999999999</v>
      </c>
      <c r="F2941" s="64">
        <f t="shared" si="57"/>
        <v>1.3540480814303812E-2</v>
      </c>
      <c r="G2941" s="10"/>
      <c r="H2941" s="11"/>
    </row>
    <row r="2942" spans="1:8" x14ac:dyDescent="0.2">
      <c r="A2942" s="32">
        <v>45007</v>
      </c>
      <c r="E2942">
        <v>30.247399999999999</v>
      </c>
      <c r="F2942" s="64">
        <f t="shared" si="57"/>
        <v>-7.5981817220782677E-4</v>
      </c>
      <c r="G2942" s="10"/>
      <c r="H2942" s="11"/>
    </row>
    <row r="2943" spans="1:8" x14ac:dyDescent="0.2">
      <c r="A2943" s="32">
        <v>45008</v>
      </c>
      <c r="E2943">
        <v>30.309799999999999</v>
      </c>
      <c r="F2943" s="64">
        <f t="shared" si="57"/>
        <v>2.0629872319604114E-3</v>
      </c>
      <c r="G2943" s="10"/>
      <c r="H2943" s="158"/>
    </row>
    <row r="2944" spans="1:8" x14ac:dyDescent="0.2">
      <c r="A2944" s="32">
        <v>45009</v>
      </c>
      <c r="E2944">
        <v>30.3278</v>
      </c>
      <c r="F2944" s="64">
        <f t="shared" si="57"/>
        <v>5.9386733003852221E-4</v>
      </c>
      <c r="G2944" s="10">
        <f>AVERAGE(E2927:E2944)</f>
        <v>30.024338888888888</v>
      </c>
      <c r="H2944" s="159">
        <f>((G2944/G2926)-1)</f>
        <v>-4.0802594974969408E-2</v>
      </c>
    </row>
    <row r="2945" spans="1:6" x14ac:dyDescent="0.2">
      <c r="A2945" s="32">
        <v>45012</v>
      </c>
      <c r="E2945">
        <v>30.4985</v>
      </c>
      <c r="F2945" s="64">
        <f t="shared" si="57"/>
        <v>5.6284992647011034E-3</v>
      </c>
    </row>
    <row r="2946" spans="1:6" x14ac:dyDescent="0.2">
      <c r="A2946" s="32">
        <v>45013</v>
      </c>
      <c r="E2946">
        <v>30.4985</v>
      </c>
      <c r="F2946" s="64">
        <f t="shared" si="57"/>
        <v>0</v>
      </c>
    </row>
    <row r="2947" spans="1:6" x14ac:dyDescent="0.2">
      <c r="A2947" s="32">
        <v>45014</v>
      </c>
      <c r="E2947">
        <v>30.480399999999999</v>
      </c>
      <c r="F2947" s="64">
        <f t="shared" si="57"/>
        <v>-5.9347181008906347E-4</v>
      </c>
    </row>
    <row r="2948" spans="1:6" x14ac:dyDescent="0.2">
      <c r="A2948" s="32">
        <v>45015</v>
      </c>
      <c r="E2948">
        <v>30.786000000000001</v>
      </c>
      <c r="F2948" s="64">
        <f t="shared" si="57"/>
        <v>1.0026115142846015E-2</v>
      </c>
    </row>
    <row r="2949" spans="1:6" x14ac:dyDescent="0.2">
      <c r="A2949" s="32">
        <v>45016</v>
      </c>
      <c r="E2949">
        <v>30.749300000000002</v>
      </c>
      <c r="F2949" s="64">
        <f t="shared" si="57"/>
        <v>-1.1921003053335655E-3</v>
      </c>
    </row>
    <row r="2950" spans="1:6" x14ac:dyDescent="0.2">
      <c r="A2950" s="18">
        <v>45019</v>
      </c>
      <c r="E2950">
        <v>30.744599999999998</v>
      </c>
      <c r="F2950" s="64">
        <f t="shared" si="57"/>
        <v>-1.5284900794498846E-4</v>
      </c>
    </row>
    <row r="2951" spans="1:6" x14ac:dyDescent="0.2">
      <c r="A2951" s="18">
        <v>45020</v>
      </c>
      <c r="E2951">
        <v>30.6831</v>
      </c>
      <c r="F2951" s="64">
        <f t="shared" si="57"/>
        <v>-2.0003512812005741E-3</v>
      </c>
    </row>
    <row r="2952" spans="1:6" x14ac:dyDescent="0.2">
      <c r="A2952" s="18">
        <v>45021</v>
      </c>
      <c r="E2952">
        <v>30.909199999999998</v>
      </c>
      <c r="F2952" s="64">
        <f t="shared" si="57"/>
        <v>7.3688773298656862E-3</v>
      </c>
    </row>
    <row r="2953" spans="1:6" x14ac:dyDescent="0.2">
      <c r="A2953" s="18">
        <v>45022</v>
      </c>
      <c r="E2953">
        <v>31.2302</v>
      </c>
      <c r="F2953" s="64">
        <f t="shared" si="57"/>
        <v>1.0385257463797259E-2</v>
      </c>
    </row>
    <row r="2954" spans="1:6" x14ac:dyDescent="0.2">
      <c r="A2954" s="18">
        <v>45026</v>
      </c>
      <c r="E2954">
        <v>31.255600000000001</v>
      </c>
      <c r="F2954" s="64">
        <f t="shared" si="57"/>
        <v>8.1331531658457301E-4</v>
      </c>
    </row>
    <row r="2955" spans="1:6" x14ac:dyDescent="0.2">
      <c r="A2955" s="18">
        <v>45027</v>
      </c>
      <c r="E2955">
        <v>31.6358</v>
      </c>
      <c r="F2955" s="64">
        <f t="shared" si="57"/>
        <v>1.2164220171745121E-2</v>
      </c>
    </row>
    <row r="2956" spans="1:6" x14ac:dyDescent="0.2">
      <c r="A2956" s="18">
        <v>45028</v>
      </c>
      <c r="E2956">
        <v>31.639399999999998</v>
      </c>
      <c r="F2956" s="64">
        <f t="shared" si="57"/>
        <v>1.1379513083276116E-4</v>
      </c>
    </row>
    <row r="2957" spans="1:6" x14ac:dyDescent="0.2">
      <c r="A2957" s="18">
        <v>45029</v>
      </c>
      <c r="E2957">
        <v>31.698699999999999</v>
      </c>
      <c r="F2957" s="64">
        <f t="shared" si="57"/>
        <v>1.874245402883723E-3</v>
      </c>
    </row>
    <row r="2958" spans="1:6" x14ac:dyDescent="0.2">
      <c r="A2958" s="18">
        <v>45030</v>
      </c>
      <c r="E2958">
        <v>31.728300000000001</v>
      </c>
      <c r="F2958" s="64">
        <f t="shared" si="57"/>
        <v>9.3379223753653484E-4</v>
      </c>
    </row>
    <row r="2959" spans="1:6" x14ac:dyDescent="0.2">
      <c r="A2959" s="18">
        <v>45033</v>
      </c>
      <c r="E2959">
        <v>31.846900000000002</v>
      </c>
      <c r="F2959" s="64">
        <f t="shared" si="57"/>
        <v>3.7379878531154098E-3</v>
      </c>
    </row>
    <row r="2960" spans="1:6" x14ac:dyDescent="0.2">
      <c r="A2960" s="18">
        <v>45034</v>
      </c>
      <c r="E2960">
        <v>32.033999999999999</v>
      </c>
      <c r="F2960" s="64">
        <f t="shared" si="57"/>
        <v>5.8749831223761095E-3</v>
      </c>
    </row>
    <row r="2961" spans="1:6" x14ac:dyDescent="0.2">
      <c r="A2961" s="18">
        <v>45035</v>
      </c>
      <c r="E2961">
        <v>32.1081</v>
      </c>
      <c r="F2961" s="64">
        <f t="shared" si="57"/>
        <v>2.313167259786475E-3</v>
      </c>
    </row>
    <row r="2962" spans="1:6" x14ac:dyDescent="0.2">
      <c r="A2962" s="18">
        <v>45036</v>
      </c>
      <c r="E2962">
        <v>32.159300000000002</v>
      </c>
      <c r="F2962" s="64">
        <f t="shared" si="57"/>
        <v>1.5946131972930377E-3</v>
      </c>
    </row>
    <row r="2963" spans="1:6" x14ac:dyDescent="0.2">
      <c r="A2963" s="18">
        <v>45040</v>
      </c>
      <c r="E2963">
        <v>32.396099999999997</v>
      </c>
      <c r="F2963" s="64">
        <f t="shared" si="57"/>
        <v>7.3633443514005137E-3</v>
      </c>
    </row>
    <row r="2964" spans="1:6" x14ac:dyDescent="0.2">
      <c r="A2964" s="18">
        <v>45041</v>
      </c>
      <c r="E2964">
        <v>32.555300000000003</v>
      </c>
      <c r="F2964" s="64">
        <f t="shared" si="57"/>
        <v>4.9141717675895702E-3</v>
      </c>
    </row>
    <row r="2965" spans="1:6" x14ac:dyDescent="0.2">
      <c r="A2965" s="18">
        <v>45042</v>
      </c>
      <c r="E2965">
        <v>32.482100000000003</v>
      </c>
      <c r="F2965" s="64">
        <f t="shared" si="57"/>
        <v>-2.2484818140210416E-3</v>
      </c>
    </row>
    <row r="2966" spans="1:6" x14ac:dyDescent="0.2">
      <c r="A2966" s="18">
        <v>45043</v>
      </c>
      <c r="E2966">
        <v>32.556899999999999</v>
      </c>
      <c r="F2966" s="64">
        <f t="shared" si="57"/>
        <v>2.3028067766552862E-3</v>
      </c>
    </row>
    <row r="2967" spans="1:6" x14ac:dyDescent="0.2">
      <c r="A2967" s="18">
        <v>45044</v>
      </c>
      <c r="E2967">
        <v>32.693399999999997</v>
      </c>
      <c r="F2967" s="64">
        <f t="shared" si="57"/>
        <v>4.1926596205412725E-3</v>
      </c>
    </row>
    <row r="2968" spans="1:6" x14ac:dyDescent="0.2">
      <c r="A2968" s="18">
        <v>45048</v>
      </c>
      <c r="E2968">
        <v>32.661900000000003</v>
      </c>
      <c r="F2968" s="64">
        <f t="shared" si="57"/>
        <v>-9.6349721962207813E-4</v>
      </c>
    </row>
    <row r="2969" spans="1:6" x14ac:dyDescent="0.2">
      <c r="A2969" s="18">
        <v>45049</v>
      </c>
      <c r="E2969">
        <v>32.563699999999997</v>
      </c>
      <c r="F2969" s="64">
        <f t="shared" si="57"/>
        <v>-3.0065611614757959E-3</v>
      </c>
    </row>
    <row r="2970" spans="1:6" x14ac:dyDescent="0.2">
      <c r="A2970" s="18">
        <v>45050</v>
      </c>
      <c r="E2970">
        <v>32.453699999999998</v>
      </c>
      <c r="F2970" s="64">
        <f t="shared" si="57"/>
        <v>-3.3779945153652458E-3</v>
      </c>
    </row>
    <row r="2971" spans="1:6" x14ac:dyDescent="0.2">
      <c r="A2971" s="18">
        <v>45051</v>
      </c>
      <c r="E2971">
        <v>32.435299999999998</v>
      </c>
      <c r="F2971" s="64">
        <f t="shared" si="57"/>
        <v>-5.6696154829805057E-4</v>
      </c>
    </row>
    <row r="2972" spans="1:6" x14ac:dyDescent="0.2">
      <c r="A2972" s="18">
        <v>45054</v>
      </c>
      <c r="E2972">
        <v>32.5105</v>
      </c>
      <c r="F2972" s="64">
        <f t="shared" si="57"/>
        <v>2.3184616760134613E-3</v>
      </c>
    </row>
    <row r="2973" spans="1:6" x14ac:dyDescent="0.2">
      <c r="A2973" s="18">
        <v>45055</v>
      </c>
      <c r="E2973">
        <v>32.383000000000003</v>
      </c>
      <c r="F2973" s="64">
        <f t="shared" si="57"/>
        <v>-3.9218098768090126E-3</v>
      </c>
    </row>
    <row r="2974" spans="1:6" x14ac:dyDescent="0.2">
      <c r="A2974" s="18">
        <v>45056</v>
      </c>
      <c r="E2974">
        <v>32.091000000000001</v>
      </c>
      <c r="F2974" s="64">
        <f t="shared" si="57"/>
        <v>-9.0170768613161423E-3</v>
      </c>
    </row>
    <row r="2975" spans="1:6" x14ac:dyDescent="0.2">
      <c r="A2975" s="18">
        <v>45057</v>
      </c>
      <c r="E2975">
        <v>31.7121</v>
      </c>
      <c r="F2975" s="64">
        <f t="shared" si="57"/>
        <v>-1.1807048705244516E-2</v>
      </c>
    </row>
    <row r="2976" spans="1:6" x14ac:dyDescent="0.2">
      <c r="A2976" s="18">
        <v>45058</v>
      </c>
      <c r="E2976">
        <v>31.239899999999999</v>
      </c>
      <c r="F2976" s="64">
        <f t="shared" si="57"/>
        <v>-1.4890215406737517E-2</v>
      </c>
    </row>
    <row r="2977" spans="1:6" x14ac:dyDescent="0.2">
      <c r="A2977" s="18">
        <v>45061</v>
      </c>
      <c r="E2977">
        <v>31.643999999999998</v>
      </c>
      <c r="F2977" s="64">
        <f t="shared" si="57"/>
        <v>1.2935380715047184E-2</v>
      </c>
    </row>
    <row r="2978" spans="1:6" x14ac:dyDescent="0.2">
      <c r="A2978" s="18">
        <v>45062</v>
      </c>
      <c r="E2978">
        <v>31.933599999999998</v>
      </c>
      <c r="F2978" s="64">
        <f t="shared" si="57"/>
        <v>9.1518139299708867E-3</v>
      </c>
    </row>
    <row r="2979" spans="1:6" x14ac:dyDescent="0.2">
      <c r="A2979" s="18">
        <v>45063</v>
      </c>
      <c r="E2979">
        <v>31.862100000000002</v>
      </c>
      <c r="F2979" s="64">
        <f t="shared" si="57"/>
        <v>-2.2390209685095863E-3</v>
      </c>
    </row>
    <row r="2980" spans="1:6" x14ac:dyDescent="0.2">
      <c r="A2980" s="18">
        <v>45064</v>
      </c>
      <c r="E2980">
        <v>31.854600000000001</v>
      </c>
      <c r="F2980" s="64">
        <f t="shared" si="57"/>
        <v>-2.3538938111422603E-4</v>
      </c>
    </row>
    <row r="2981" spans="1:6" x14ac:dyDescent="0.2">
      <c r="A2981" s="18">
        <v>45065</v>
      </c>
      <c r="E2981">
        <v>31.739899999999999</v>
      </c>
      <c r="F2981" s="64">
        <f t="shared" si="57"/>
        <v>-3.6007358434889669E-3</v>
      </c>
    </row>
    <row r="2982" spans="1:6" x14ac:dyDescent="0.2">
      <c r="A2982" s="18">
        <v>45068</v>
      </c>
      <c r="E2982">
        <v>31.6328</v>
      </c>
      <c r="F2982" s="64">
        <f t="shared" si="57"/>
        <v>-3.3743017463823133E-3</v>
      </c>
    </row>
    <row r="2983" spans="1:6" x14ac:dyDescent="0.2">
      <c r="A2983" s="18">
        <v>45069</v>
      </c>
      <c r="E2983">
        <v>31.4483</v>
      </c>
      <c r="F2983" s="64">
        <f t="shared" si="57"/>
        <v>-5.8325535520092897E-3</v>
      </c>
    </row>
    <row r="2984" spans="1:6" x14ac:dyDescent="0.2">
      <c r="A2984" s="18">
        <v>45070</v>
      </c>
      <c r="E2984">
        <v>31.36</v>
      </c>
      <c r="F2984" s="64">
        <f t="shared" si="57"/>
        <v>-2.8077829326227377E-3</v>
      </c>
    </row>
    <row r="2985" spans="1:6" x14ac:dyDescent="0.2">
      <c r="A2985" s="18">
        <v>45071</v>
      </c>
      <c r="E2985">
        <v>31.2363</v>
      </c>
      <c r="F2985" s="64">
        <f t="shared" si="57"/>
        <v>-3.944515306122387E-3</v>
      </c>
    </row>
    <row r="2986" spans="1:6" x14ac:dyDescent="0.2">
      <c r="A2986" s="18">
        <v>45072</v>
      </c>
      <c r="E2986">
        <v>31.2363</v>
      </c>
      <c r="F2986" s="64">
        <f t="shared" si="57"/>
        <v>0</v>
      </c>
    </row>
    <row r="2987" spans="1:6" x14ac:dyDescent="0.2">
      <c r="A2987" s="18">
        <v>45075</v>
      </c>
      <c r="E2987">
        <v>30.977799999999998</v>
      </c>
      <c r="F2987" s="64">
        <f t="shared" si="57"/>
        <v>-8.2756280353307732E-3</v>
      </c>
    </row>
    <row r="2988" spans="1:6" x14ac:dyDescent="0.2">
      <c r="A2988" s="18">
        <v>45076</v>
      </c>
      <c r="E2988">
        <v>30.874099999999999</v>
      </c>
      <c r="F2988" s="64">
        <f t="shared" si="57"/>
        <v>-3.3475585742047675E-3</v>
      </c>
    </row>
    <row r="2989" spans="1:6" x14ac:dyDescent="0.2">
      <c r="A2989" s="18">
        <v>45077</v>
      </c>
      <c r="E2989">
        <v>30.869499999999999</v>
      </c>
      <c r="F2989" s="64">
        <f t="shared" si="57"/>
        <v>-1.4899219734343383E-4</v>
      </c>
    </row>
    <row r="2990" spans="1:6" x14ac:dyDescent="0.2">
      <c r="A2990" s="18">
        <v>45078</v>
      </c>
      <c r="E2990">
        <v>30.867599999999999</v>
      </c>
      <c r="F2990" s="64">
        <f t="shared" si="57"/>
        <v>-6.1549425808604674E-5</v>
      </c>
    </row>
    <row r="2991" spans="1:6" x14ac:dyDescent="0.2">
      <c r="A2991" s="18">
        <v>45079</v>
      </c>
      <c r="E2991">
        <v>30.867599999999999</v>
      </c>
      <c r="F2991" s="64">
        <f t="shared" si="57"/>
        <v>0</v>
      </c>
    </row>
    <row r="2992" spans="1:6" x14ac:dyDescent="0.2">
      <c r="A2992" s="18">
        <v>45082</v>
      </c>
      <c r="E2992">
        <v>30.830400000000001</v>
      </c>
      <c r="F2992" s="64">
        <f t="shared" si="57"/>
        <v>-1.2051471445787554E-3</v>
      </c>
    </row>
    <row r="2993" spans="1:6" x14ac:dyDescent="0.2">
      <c r="A2993" s="18">
        <v>45083</v>
      </c>
      <c r="E2993">
        <v>30.774799999999999</v>
      </c>
      <c r="F2993" s="64">
        <f t="shared" ref="F2993:F3050" si="58">E2993/E2992 - 1</f>
        <v>-1.8034148113550419E-3</v>
      </c>
    </row>
    <row r="2994" spans="1:6" x14ac:dyDescent="0.2">
      <c r="A2994" s="18">
        <v>45084</v>
      </c>
      <c r="E2994">
        <v>30.796700000000001</v>
      </c>
      <c r="F2994" s="64">
        <f t="shared" si="58"/>
        <v>7.1162119656342782E-4</v>
      </c>
    </row>
    <row r="2995" spans="1:6" x14ac:dyDescent="0.2">
      <c r="A2995" s="18">
        <v>45086</v>
      </c>
      <c r="E2995">
        <v>30.901499999999999</v>
      </c>
      <c r="F2995" s="64">
        <f t="shared" si="58"/>
        <v>3.4029620056692522E-3</v>
      </c>
    </row>
    <row r="2996" spans="1:6" x14ac:dyDescent="0.2">
      <c r="A2996" s="18">
        <v>45089</v>
      </c>
      <c r="E2996">
        <v>30.474</v>
      </c>
      <c r="F2996" s="64">
        <f t="shared" si="58"/>
        <v>-1.3834279889325729E-2</v>
      </c>
    </row>
    <row r="2997" spans="1:6" x14ac:dyDescent="0.2">
      <c r="A2997" s="18">
        <v>45090</v>
      </c>
      <c r="E2997">
        <v>30.3263</v>
      </c>
      <c r="F2997" s="64">
        <f t="shared" si="58"/>
        <v>-4.8467546104876691E-3</v>
      </c>
    </row>
    <row r="2998" spans="1:6" x14ac:dyDescent="0.2">
      <c r="A2998" s="18">
        <v>45091</v>
      </c>
      <c r="E2998">
        <v>30.137599999999999</v>
      </c>
      <c r="F2998" s="64">
        <f t="shared" si="58"/>
        <v>-6.2223218790291579E-3</v>
      </c>
    </row>
    <row r="2999" spans="1:6" x14ac:dyDescent="0.2">
      <c r="A2999" s="18">
        <v>45092</v>
      </c>
      <c r="E2999">
        <v>29.871700000000001</v>
      </c>
      <c r="F2999" s="64">
        <f t="shared" si="58"/>
        <v>-8.8228657889147799E-3</v>
      </c>
    </row>
    <row r="3000" spans="1:6" x14ac:dyDescent="0.2">
      <c r="A3000" s="18">
        <v>45093</v>
      </c>
      <c r="E3000">
        <v>29.804600000000001</v>
      </c>
      <c r="F3000" s="64">
        <f t="shared" si="58"/>
        <v>-2.246273228507234E-3</v>
      </c>
    </row>
    <row r="3001" spans="1:6" x14ac:dyDescent="0.2">
      <c r="A3001" s="18">
        <v>45096</v>
      </c>
      <c r="E3001">
        <v>29.700099999999999</v>
      </c>
      <c r="F3001" s="64">
        <f t="shared" si="58"/>
        <v>-3.5061701884944174E-3</v>
      </c>
    </row>
    <row r="3002" spans="1:6" x14ac:dyDescent="0.2">
      <c r="A3002" s="18">
        <v>45097</v>
      </c>
      <c r="E3002">
        <v>29.6676</v>
      </c>
      <c r="F3002" s="64">
        <f t="shared" si="58"/>
        <v>-1.0942724098571555E-3</v>
      </c>
    </row>
    <row r="3003" spans="1:6" x14ac:dyDescent="0.2">
      <c r="A3003" s="18">
        <v>45098</v>
      </c>
      <c r="E3003">
        <v>29.685500000000001</v>
      </c>
      <c r="F3003" s="64">
        <f t="shared" si="58"/>
        <v>6.03351804662422E-4</v>
      </c>
    </row>
    <row r="3004" spans="1:6" x14ac:dyDescent="0.2">
      <c r="A3004" s="18">
        <v>45099</v>
      </c>
      <c r="E3004">
        <v>29.3339</v>
      </c>
      <c r="F3004" s="64">
        <f t="shared" si="58"/>
        <v>-1.1844166343837892E-2</v>
      </c>
    </row>
    <row r="3005" spans="1:6" x14ac:dyDescent="0.2">
      <c r="A3005" s="18">
        <v>45100</v>
      </c>
      <c r="E3005">
        <v>29.418900000000001</v>
      </c>
      <c r="F3005" s="64">
        <f t="shared" si="58"/>
        <v>2.8976712949864147E-3</v>
      </c>
    </row>
    <row r="3006" spans="1:6" x14ac:dyDescent="0.2">
      <c r="A3006" s="18">
        <v>45103</v>
      </c>
      <c r="E3006">
        <v>29.418900000000001</v>
      </c>
      <c r="F3006" s="64">
        <f t="shared" si="58"/>
        <v>0</v>
      </c>
    </row>
    <row r="3007" spans="1:6" x14ac:dyDescent="0.2">
      <c r="A3007" s="18">
        <v>45104</v>
      </c>
      <c r="E3007">
        <v>29.307700000000001</v>
      </c>
      <c r="F3007" s="64">
        <f t="shared" si="58"/>
        <v>-3.7798830003841211E-3</v>
      </c>
    </row>
    <row r="3008" spans="1:6" x14ac:dyDescent="0.2">
      <c r="A3008" s="18">
        <v>45105</v>
      </c>
      <c r="E3008">
        <v>29.350100000000001</v>
      </c>
      <c r="F3008" s="64">
        <f t="shared" si="58"/>
        <v>1.4467187803888226E-3</v>
      </c>
    </row>
    <row r="3009" spans="1:6" x14ac:dyDescent="0.2">
      <c r="A3009" s="18">
        <v>45106</v>
      </c>
      <c r="E3009">
        <v>29.350100000000001</v>
      </c>
      <c r="F3009" s="64">
        <f t="shared" si="58"/>
        <v>0</v>
      </c>
    </row>
    <row r="3010" spans="1:6" x14ac:dyDescent="0.2">
      <c r="A3010" s="18">
        <v>45107</v>
      </c>
      <c r="E3010">
        <v>29.3095</v>
      </c>
      <c r="F3010" s="64">
        <f t="shared" si="58"/>
        <v>-1.3833002272565231E-3</v>
      </c>
    </row>
    <row r="3011" spans="1:6" x14ac:dyDescent="0.2">
      <c r="A3011" s="18">
        <v>45110</v>
      </c>
      <c r="E3011">
        <v>29.218900000000001</v>
      </c>
      <c r="F3011" s="64">
        <f t="shared" si="58"/>
        <v>-3.091147921322368E-3</v>
      </c>
    </row>
    <row r="3012" spans="1:6" x14ac:dyDescent="0.2">
      <c r="A3012" s="18">
        <v>45111</v>
      </c>
      <c r="E3012">
        <v>29.256</v>
      </c>
      <c r="F3012" s="64">
        <f t="shared" si="58"/>
        <v>1.2697261019407602E-3</v>
      </c>
    </row>
    <row r="3013" spans="1:6" x14ac:dyDescent="0.2">
      <c r="A3013" s="18">
        <v>45112</v>
      </c>
      <c r="E3013">
        <v>29.200399999999998</v>
      </c>
      <c r="F3013" s="64">
        <f t="shared" si="58"/>
        <v>-1.9004648619087572E-3</v>
      </c>
    </row>
    <row r="3014" spans="1:6" x14ac:dyDescent="0.2">
      <c r="A3014" s="18">
        <v>45113</v>
      </c>
      <c r="E3014">
        <v>29.200399999999998</v>
      </c>
      <c r="F3014" s="64">
        <f t="shared" si="58"/>
        <v>0</v>
      </c>
    </row>
    <row r="3015" spans="1:6" x14ac:dyDescent="0.2">
      <c r="A3015" s="18">
        <v>45114</v>
      </c>
      <c r="E3015">
        <v>29.066600000000001</v>
      </c>
      <c r="F3015" s="64">
        <f t="shared" si="58"/>
        <v>-4.5821290119312241E-3</v>
      </c>
    </row>
    <row r="3016" spans="1:6" x14ac:dyDescent="0.2">
      <c r="A3016" s="18">
        <v>45117</v>
      </c>
      <c r="E3016">
        <v>29.010999999999999</v>
      </c>
      <c r="F3016" s="64">
        <f t="shared" si="58"/>
        <v>-1.9128484239643306E-3</v>
      </c>
    </row>
    <row r="3017" spans="1:6" x14ac:dyDescent="0.2">
      <c r="A3017" s="18">
        <v>45118</v>
      </c>
      <c r="E3017">
        <v>29.1037</v>
      </c>
      <c r="F3017" s="64">
        <f t="shared" si="58"/>
        <v>3.195339698734978E-3</v>
      </c>
    </row>
    <row r="3018" spans="1:6" x14ac:dyDescent="0.2">
      <c r="A3018" s="18">
        <v>45119</v>
      </c>
      <c r="E3018">
        <v>29.096699999999998</v>
      </c>
      <c r="F3018" s="64">
        <f t="shared" si="58"/>
        <v>-2.4051924669377112E-4</v>
      </c>
    </row>
    <row r="3019" spans="1:6" x14ac:dyDescent="0.2">
      <c r="A3019" s="18">
        <v>45120</v>
      </c>
      <c r="E3019">
        <v>29.096699999999998</v>
      </c>
      <c r="F3019" s="64">
        <f t="shared" si="58"/>
        <v>0</v>
      </c>
    </row>
    <row r="3020" spans="1:6" x14ac:dyDescent="0.2">
      <c r="A3020" s="18">
        <v>45121</v>
      </c>
      <c r="E3020">
        <v>28.959299999999999</v>
      </c>
      <c r="F3020" s="64">
        <f t="shared" si="58"/>
        <v>-4.7221849900503932E-3</v>
      </c>
    </row>
    <row r="3021" spans="1:6" x14ac:dyDescent="0.2">
      <c r="A3021" s="18">
        <v>45124</v>
      </c>
      <c r="E3021">
        <v>28.821899999999999</v>
      </c>
      <c r="F3021" s="64">
        <f t="shared" si="58"/>
        <v>-4.7445898208865467E-3</v>
      </c>
    </row>
    <row r="3022" spans="1:6" x14ac:dyDescent="0.2">
      <c r="A3022" s="18">
        <v>45125</v>
      </c>
      <c r="E3022">
        <v>28.8033</v>
      </c>
      <c r="F3022" s="64">
        <f t="shared" si="58"/>
        <v>-6.4534260406146071E-4</v>
      </c>
    </row>
    <row r="3023" spans="1:6" x14ac:dyDescent="0.2">
      <c r="A3023" s="18">
        <v>45126</v>
      </c>
      <c r="E3023">
        <v>28.9176</v>
      </c>
      <c r="F3023" s="64">
        <f t="shared" si="58"/>
        <v>3.9682952994968268E-3</v>
      </c>
    </row>
    <row r="3024" spans="1:6" x14ac:dyDescent="0.2">
      <c r="A3024" s="18">
        <v>45127</v>
      </c>
      <c r="E3024">
        <v>28.867000000000001</v>
      </c>
      <c r="F3024" s="64">
        <f t="shared" si="58"/>
        <v>-1.7497994301047815E-3</v>
      </c>
    </row>
    <row r="3025" spans="1:6" x14ac:dyDescent="0.2">
      <c r="A3025" s="18">
        <v>45128</v>
      </c>
      <c r="E3025">
        <v>28.867000000000001</v>
      </c>
      <c r="F3025" s="64">
        <f t="shared" si="58"/>
        <v>0</v>
      </c>
    </row>
    <row r="3026" spans="1:6" x14ac:dyDescent="0.2">
      <c r="A3026" s="18">
        <v>45131</v>
      </c>
      <c r="E3026">
        <v>28.840699999999998</v>
      </c>
      <c r="F3026" s="64">
        <f t="shared" si="58"/>
        <v>-9.1107492985076366E-4</v>
      </c>
    </row>
    <row r="3027" spans="1:6" x14ac:dyDescent="0.2">
      <c r="A3027" s="18">
        <v>45132</v>
      </c>
      <c r="E3027">
        <v>28.737500000000001</v>
      </c>
      <c r="F3027" s="64">
        <f t="shared" si="58"/>
        <v>-3.5782765328163935E-3</v>
      </c>
    </row>
    <row r="3028" spans="1:6" x14ac:dyDescent="0.2">
      <c r="A3028" s="18">
        <v>45133</v>
      </c>
      <c r="E3028">
        <v>28.724599999999999</v>
      </c>
      <c r="F3028" s="64">
        <f t="shared" si="58"/>
        <v>-4.488908220966481E-4</v>
      </c>
    </row>
    <row r="3029" spans="1:6" x14ac:dyDescent="0.2">
      <c r="A3029" s="18">
        <v>45134</v>
      </c>
      <c r="E3029">
        <v>28.724599999999999</v>
      </c>
      <c r="F3029" s="64">
        <f t="shared" si="58"/>
        <v>0</v>
      </c>
    </row>
    <row r="3030" spans="1:6" x14ac:dyDescent="0.2">
      <c r="A3030" s="18">
        <v>45135</v>
      </c>
      <c r="E3030">
        <v>28.657599999999999</v>
      </c>
      <c r="F3030" s="64">
        <f t="shared" si="58"/>
        <v>-2.3324954916691398E-3</v>
      </c>
    </row>
    <row r="3031" spans="1:6" x14ac:dyDescent="0.2">
      <c r="A3031" s="18">
        <v>45138</v>
      </c>
      <c r="E3031">
        <v>28.6205</v>
      </c>
      <c r="F3031" s="64">
        <f t="shared" si="58"/>
        <v>-1.2945954999720177E-3</v>
      </c>
    </row>
    <row r="3032" spans="1:6" x14ac:dyDescent="0.2">
      <c r="A3032" s="18">
        <v>45139</v>
      </c>
      <c r="E3032">
        <v>28.4773</v>
      </c>
      <c r="F3032" s="64">
        <f t="shared" si="58"/>
        <v>-5.0034066490801665E-3</v>
      </c>
    </row>
    <row r="3033" spans="1:6" x14ac:dyDescent="0.2">
      <c r="A3033" s="18">
        <v>45140</v>
      </c>
      <c r="E3033">
        <v>28.287199999999999</v>
      </c>
      <c r="F3033" s="64">
        <f t="shared" si="58"/>
        <v>-6.6754924097439661E-3</v>
      </c>
    </row>
    <row r="3034" spans="1:6" x14ac:dyDescent="0.2">
      <c r="A3034" s="18">
        <v>45141</v>
      </c>
      <c r="E3034">
        <v>28.287199999999999</v>
      </c>
      <c r="F3034" s="64">
        <f t="shared" si="58"/>
        <v>0</v>
      </c>
    </row>
    <row r="3035" spans="1:6" x14ac:dyDescent="0.2">
      <c r="A3035" s="18">
        <v>45142</v>
      </c>
      <c r="E3035">
        <v>28.285900000000002</v>
      </c>
      <c r="F3035" s="64">
        <f t="shared" si="58"/>
        <v>-4.5957182046918454E-5</v>
      </c>
    </row>
    <row r="3036" spans="1:6" x14ac:dyDescent="0.2">
      <c r="A3036" s="18">
        <v>45145</v>
      </c>
      <c r="E3036">
        <v>28.2637</v>
      </c>
      <c r="F3036" s="64">
        <f t="shared" si="58"/>
        <v>-7.8484333183681532E-4</v>
      </c>
    </row>
    <row r="3037" spans="1:6" x14ac:dyDescent="0.2">
      <c r="A3037" s="18">
        <v>45146</v>
      </c>
      <c r="E3037">
        <v>28.2637</v>
      </c>
      <c r="F3037" s="64">
        <f t="shared" si="58"/>
        <v>0</v>
      </c>
    </row>
    <row r="3038" spans="1:6" x14ac:dyDescent="0.2">
      <c r="A3038" s="18">
        <v>45147</v>
      </c>
      <c r="E3038">
        <v>28.1891</v>
      </c>
      <c r="F3038" s="64">
        <f t="shared" si="58"/>
        <v>-2.6394279588305425E-3</v>
      </c>
    </row>
    <row r="3039" spans="1:6" x14ac:dyDescent="0.2">
      <c r="A3039" s="18">
        <v>45148</v>
      </c>
      <c r="E3039">
        <v>28.230599999999999</v>
      </c>
      <c r="F3039" s="64">
        <f t="shared" si="58"/>
        <v>1.4722002476135199E-3</v>
      </c>
    </row>
    <row r="3040" spans="1:6" x14ac:dyDescent="0.2">
      <c r="A3040" s="18">
        <v>45149</v>
      </c>
      <c r="E3040">
        <v>28.130500000000001</v>
      </c>
      <c r="F3040" s="64">
        <f t="shared" si="58"/>
        <v>-3.5457978222211972E-3</v>
      </c>
    </row>
    <row r="3041" spans="1:6" x14ac:dyDescent="0.2">
      <c r="A3041" s="18">
        <v>45152</v>
      </c>
      <c r="E3041">
        <v>28.086099999999998</v>
      </c>
      <c r="F3041" s="64">
        <f t="shared" si="58"/>
        <v>-1.5783580099892891E-3</v>
      </c>
    </row>
    <row r="3042" spans="1:6" x14ac:dyDescent="0.2">
      <c r="A3042" s="18">
        <v>45153</v>
      </c>
      <c r="E3042">
        <v>28.082000000000001</v>
      </c>
      <c r="F3042" s="64">
        <f t="shared" si="58"/>
        <v>-1.4597968390051008E-4</v>
      </c>
    </row>
    <row r="3043" spans="1:6" x14ac:dyDescent="0.2">
      <c r="A3043" s="18">
        <v>45154</v>
      </c>
      <c r="E3043">
        <v>28.340499999999999</v>
      </c>
      <c r="F3043" s="64">
        <f t="shared" si="58"/>
        <v>9.2051848158962724E-3</v>
      </c>
    </row>
    <row r="3044" spans="1:6" x14ac:dyDescent="0.2">
      <c r="A3044" s="18">
        <v>45155</v>
      </c>
      <c r="E3044">
        <v>28.303100000000001</v>
      </c>
      <c r="F3044" s="64">
        <f t="shared" si="58"/>
        <v>-1.3196662020782401E-3</v>
      </c>
    </row>
    <row r="3045" spans="1:6" x14ac:dyDescent="0.2">
      <c r="A3045" s="18">
        <v>45156</v>
      </c>
      <c r="E3045">
        <v>28.2134</v>
      </c>
      <c r="F3045" s="64">
        <f t="shared" si="58"/>
        <v>-3.1692641442103708E-3</v>
      </c>
    </row>
    <row r="3046" spans="1:6" x14ac:dyDescent="0.2">
      <c r="A3046" s="18">
        <v>45159</v>
      </c>
      <c r="E3046">
        <v>28.177499999999998</v>
      </c>
      <c r="F3046" s="64">
        <f t="shared" si="58"/>
        <v>-1.2724450084002914E-3</v>
      </c>
    </row>
    <row r="3047" spans="1:6" x14ac:dyDescent="0.2">
      <c r="A3047" s="18">
        <v>45160</v>
      </c>
      <c r="E3047">
        <v>28.177499999999998</v>
      </c>
      <c r="F3047" s="64">
        <f t="shared" si="58"/>
        <v>0</v>
      </c>
    </row>
    <row r="3048" spans="1:6" x14ac:dyDescent="0.2">
      <c r="A3048" s="18">
        <v>45161</v>
      </c>
      <c r="E3048">
        <v>28.0245</v>
      </c>
      <c r="F3048" s="64">
        <f t="shared" si="58"/>
        <v>-5.4298642533936459E-3</v>
      </c>
    </row>
    <row r="3049" spans="1:6" x14ac:dyDescent="0.2">
      <c r="A3049" s="18">
        <v>45162</v>
      </c>
      <c r="E3049">
        <v>27.9634</v>
      </c>
      <c r="F3049" s="64">
        <f t="shared" si="58"/>
        <v>-2.1802351513854346E-3</v>
      </c>
    </row>
    <row r="3050" spans="1:6" x14ac:dyDescent="0.2">
      <c r="A3050" s="18">
        <v>45163</v>
      </c>
      <c r="E3050">
        <v>27.9634</v>
      </c>
      <c r="F3050" s="64">
        <f t="shared" si="58"/>
        <v>0</v>
      </c>
    </row>
  </sheetData>
  <hyperlinks>
    <hyperlink ref="H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19"/>
  <sheetViews>
    <sheetView zoomScaleNormal="10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C119" sqref="C119"/>
    </sheetView>
  </sheetViews>
  <sheetFormatPr defaultRowHeight="12.75" x14ac:dyDescent="0.2"/>
  <cols>
    <col min="1" max="1" width="14" customWidth="1"/>
    <col min="4" max="4" width="9.28515625" customWidth="1"/>
    <col min="5" max="5" width="9.7109375" customWidth="1"/>
    <col min="12" max="12" width="14" customWidth="1"/>
    <col min="13" max="13" width="10.42578125" customWidth="1"/>
  </cols>
  <sheetData>
    <row r="1" spans="1:13" x14ac:dyDescent="0.2">
      <c r="A1" s="4" t="s">
        <v>43</v>
      </c>
      <c r="B1" s="5"/>
      <c r="C1" s="5"/>
      <c r="D1" s="5"/>
      <c r="E1" s="5"/>
    </row>
    <row r="2" spans="1:13" s="88" customFormat="1" x14ac:dyDescent="0.2">
      <c r="A2" s="90" t="s">
        <v>13</v>
      </c>
      <c r="B2" s="90" t="s">
        <v>0</v>
      </c>
      <c r="C2" s="90" t="s">
        <v>1</v>
      </c>
      <c r="D2" s="90" t="s">
        <v>4</v>
      </c>
      <c r="E2" s="90" t="s">
        <v>2</v>
      </c>
      <c r="F2" s="90" t="s">
        <v>57</v>
      </c>
      <c r="J2"/>
    </row>
    <row r="3" spans="1:13" s="88" customFormat="1" x14ac:dyDescent="0.2">
      <c r="A3" t="s">
        <v>49</v>
      </c>
      <c r="B3" s="89">
        <v>1.5449999999999999</v>
      </c>
      <c r="C3" s="89">
        <v>1.534</v>
      </c>
      <c r="D3" s="89">
        <v>1.585</v>
      </c>
      <c r="E3" s="89">
        <v>1.47</v>
      </c>
    </row>
    <row r="4" spans="1:13" x14ac:dyDescent="0.2">
      <c r="A4" t="s">
        <v>44</v>
      </c>
      <c r="B4" s="6">
        <v>1.284</v>
      </c>
      <c r="C4" s="6">
        <v>1.169</v>
      </c>
      <c r="D4" s="89">
        <v>1.1200000000000001</v>
      </c>
      <c r="E4" s="89">
        <v>1.22</v>
      </c>
      <c r="L4" s="169" t="s">
        <v>353</v>
      </c>
      <c r="M4" s="169"/>
    </row>
    <row r="5" spans="1:13" x14ac:dyDescent="0.2">
      <c r="A5" t="s">
        <v>45</v>
      </c>
      <c r="B5" s="89">
        <v>1.127</v>
      </c>
      <c r="C5" s="89">
        <v>1.071</v>
      </c>
      <c r="D5" s="89">
        <v>1.071</v>
      </c>
      <c r="E5" s="89" t="s">
        <v>18</v>
      </c>
      <c r="M5" s="5" t="s">
        <v>354</v>
      </c>
    </row>
    <row r="6" spans="1:13" x14ac:dyDescent="0.2">
      <c r="A6" t="s">
        <v>46</v>
      </c>
      <c r="B6" s="89">
        <v>1.131</v>
      </c>
      <c r="C6" s="89">
        <v>1.0720000000000001</v>
      </c>
      <c r="D6" s="89">
        <v>1.06</v>
      </c>
      <c r="E6" s="89">
        <v>1.117</v>
      </c>
      <c r="L6" t="s">
        <v>49</v>
      </c>
      <c r="M6" s="6">
        <f>VLOOKUP(L6,$A$3:$C$1048575,3,FALSE)</f>
        <v>1.534</v>
      </c>
    </row>
    <row r="7" spans="1:13" x14ac:dyDescent="0.2">
      <c r="A7" t="s">
        <v>47</v>
      </c>
      <c r="B7" s="89">
        <v>1.2170000000000001</v>
      </c>
      <c r="C7" s="89">
        <v>1.1759999999999999</v>
      </c>
      <c r="D7" s="89">
        <v>1.1679999999999999</v>
      </c>
      <c r="E7" s="89">
        <v>1.2030000000000001</v>
      </c>
      <c r="L7" t="s">
        <v>45</v>
      </c>
      <c r="M7" s="6">
        <f t="shared" ref="M7:M57" si="0">VLOOKUP(L7,$A$3:$C$1048575,3,FALSE)</f>
        <v>1.071</v>
      </c>
    </row>
    <row r="8" spans="1:13" x14ac:dyDescent="0.2">
      <c r="A8" t="s">
        <v>48</v>
      </c>
      <c r="B8" s="89">
        <v>1.4139999999999999</v>
      </c>
      <c r="C8" s="89">
        <v>1.44</v>
      </c>
      <c r="D8" s="89">
        <v>1.34</v>
      </c>
      <c r="E8" s="89">
        <v>1.4330000000000001</v>
      </c>
      <c r="L8" t="s">
        <v>47</v>
      </c>
      <c r="M8" s="6">
        <f t="shared" si="0"/>
        <v>1.1759999999999999</v>
      </c>
    </row>
    <row r="9" spans="1:13" x14ac:dyDescent="0.2">
      <c r="A9" t="s">
        <v>50</v>
      </c>
      <c r="B9" s="89">
        <v>1.7190000000000001</v>
      </c>
      <c r="C9" s="89">
        <v>1.6180000000000001</v>
      </c>
      <c r="D9" s="89">
        <v>1.5580000000000001</v>
      </c>
      <c r="E9" s="89">
        <v>1.54</v>
      </c>
      <c r="L9" t="s">
        <v>50</v>
      </c>
      <c r="M9" s="6">
        <f t="shared" si="0"/>
        <v>1.6180000000000001</v>
      </c>
    </row>
    <row r="10" spans="1:13" x14ac:dyDescent="0.2">
      <c r="A10" t="s">
        <v>51</v>
      </c>
      <c r="B10" s="89">
        <v>1.6719999999999999</v>
      </c>
      <c r="C10" s="89">
        <v>1.647</v>
      </c>
      <c r="D10" s="89">
        <v>1.61</v>
      </c>
      <c r="E10" s="89">
        <v>1.59</v>
      </c>
      <c r="L10" t="s">
        <v>52</v>
      </c>
      <c r="M10" s="6">
        <f t="shared" si="0"/>
        <v>1.69</v>
      </c>
    </row>
    <row r="11" spans="1:13" x14ac:dyDescent="0.2">
      <c r="A11" t="s">
        <v>52</v>
      </c>
      <c r="B11" s="89">
        <v>1.702</v>
      </c>
      <c r="C11" s="89">
        <v>1.69</v>
      </c>
      <c r="D11" s="89">
        <v>1.63</v>
      </c>
      <c r="E11" s="89">
        <v>1.6</v>
      </c>
      <c r="L11" t="s">
        <v>54</v>
      </c>
      <c r="M11" s="6">
        <f t="shared" si="0"/>
        <v>1.514</v>
      </c>
    </row>
    <row r="12" spans="1:13" x14ac:dyDescent="0.2">
      <c r="A12" t="s">
        <v>53</v>
      </c>
      <c r="B12" s="89">
        <v>1.673</v>
      </c>
      <c r="C12" s="89">
        <v>1.542</v>
      </c>
      <c r="D12" s="89">
        <v>1.3879999999999999</v>
      </c>
      <c r="E12" s="89" t="s">
        <v>18</v>
      </c>
      <c r="L12" t="s">
        <v>56</v>
      </c>
      <c r="M12" s="6">
        <f t="shared" si="0"/>
        <v>1.5549999999999999</v>
      </c>
    </row>
    <row r="13" spans="1:13" x14ac:dyDescent="0.2">
      <c r="A13" t="s">
        <v>54</v>
      </c>
      <c r="B13" s="89">
        <v>1.5469999999999999</v>
      </c>
      <c r="C13" s="89">
        <v>1.514</v>
      </c>
      <c r="D13" s="89">
        <v>1.413</v>
      </c>
      <c r="E13" s="89">
        <v>1.39</v>
      </c>
      <c r="F13" s="89">
        <v>1.405</v>
      </c>
      <c r="L13" t="s">
        <v>59</v>
      </c>
      <c r="M13" s="6">
        <f t="shared" si="0"/>
        <v>1.6659999999999999</v>
      </c>
    </row>
    <row r="14" spans="1:13" x14ac:dyDescent="0.2">
      <c r="A14" t="s">
        <v>55</v>
      </c>
      <c r="B14" s="89">
        <v>1.411</v>
      </c>
      <c r="C14" s="89">
        <v>1.385</v>
      </c>
      <c r="D14" s="89">
        <v>1.4770000000000001</v>
      </c>
      <c r="F14" s="89">
        <v>1.458</v>
      </c>
      <c r="L14" t="s">
        <v>61</v>
      </c>
      <c r="M14" s="6">
        <f t="shared" si="0"/>
        <v>1.387</v>
      </c>
    </row>
    <row r="15" spans="1:13" x14ac:dyDescent="0.2">
      <c r="A15" t="s">
        <v>56</v>
      </c>
      <c r="B15" s="89">
        <v>1.6220000000000001</v>
      </c>
      <c r="C15" s="89">
        <v>1.5549999999999999</v>
      </c>
      <c r="D15" s="89">
        <v>1.6160000000000001</v>
      </c>
      <c r="F15" s="89">
        <v>1.6220000000000001</v>
      </c>
      <c r="L15" t="s">
        <v>63</v>
      </c>
      <c r="M15" s="6">
        <f t="shared" si="0"/>
        <v>1.341</v>
      </c>
    </row>
    <row r="16" spans="1:13" x14ac:dyDescent="0.2">
      <c r="A16" t="s">
        <v>58</v>
      </c>
      <c r="B16" s="89">
        <v>1.6839999999999999</v>
      </c>
      <c r="C16" s="89">
        <v>1.6850000000000001</v>
      </c>
      <c r="D16" s="89">
        <v>1.732</v>
      </c>
      <c r="F16" s="89">
        <v>1.7869999999999999</v>
      </c>
      <c r="L16" t="s">
        <v>65</v>
      </c>
      <c r="M16" s="6">
        <f t="shared" si="0"/>
        <v>1.63</v>
      </c>
    </row>
    <row r="17" spans="1:13" x14ac:dyDescent="0.2">
      <c r="A17" t="s">
        <v>59</v>
      </c>
      <c r="B17" s="89">
        <v>1.6870000000000001</v>
      </c>
      <c r="C17" s="89">
        <v>1.6659999999999999</v>
      </c>
      <c r="D17" s="89">
        <v>1.714</v>
      </c>
      <c r="E17" s="89"/>
      <c r="F17" s="89">
        <v>1.6950000000000001</v>
      </c>
      <c r="L17" t="s">
        <v>67</v>
      </c>
      <c r="M17" s="6">
        <f t="shared" si="0"/>
        <v>1.4430000000000001</v>
      </c>
    </row>
    <row r="18" spans="1:13" x14ac:dyDescent="0.2">
      <c r="A18" t="s">
        <v>60</v>
      </c>
      <c r="B18" s="89">
        <v>1.5409999999999999</v>
      </c>
      <c r="C18" s="89">
        <v>1.51</v>
      </c>
      <c r="D18" s="89">
        <v>1.5149999999999999</v>
      </c>
      <c r="F18" s="89">
        <v>1.5529999999999999</v>
      </c>
      <c r="L18" t="s">
        <v>69</v>
      </c>
      <c r="M18" s="6">
        <f t="shared" si="0"/>
        <v>1.43</v>
      </c>
    </row>
    <row r="19" spans="1:13" x14ac:dyDescent="0.2">
      <c r="A19" t="s">
        <v>61</v>
      </c>
      <c r="B19" s="89">
        <v>1.409</v>
      </c>
      <c r="C19" s="89">
        <v>1.387</v>
      </c>
      <c r="D19" s="89">
        <v>1.45</v>
      </c>
      <c r="F19" s="89">
        <v>1.444</v>
      </c>
      <c r="L19" t="s">
        <v>71</v>
      </c>
      <c r="M19" s="6">
        <f t="shared" si="0"/>
        <v>1.4219999999999999</v>
      </c>
    </row>
    <row r="20" spans="1:13" x14ac:dyDescent="0.2">
      <c r="A20" t="s">
        <v>62</v>
      </c>
      <c r="B20" s="89">
        <v>1.3540000000000001</v>
      </c>
      <c r="C20" s="89">
        <v>1.323</v>
      </c>
      <c r="D20" s="89">
        <v>1.2709999999999999</v>
      </c>
      <c r="F20" s="89">
        <v>1.266</v>
      </c>
      <c r="G20" s="29">
        <f>AVERAGE(B20:F20)</f>
        <v>1.3035000000000001</v>
      </c>
      <c r="L20" t="s">
        <v>74</v>
      </c>
      <c r="M20" s="6">
        <f t="shared" si="0"/>
        <v>1.48</v>
      </c>
    </row>
    <row r="21" spans="1:13" x14ac:dyDescent="0.2">
      <c r="A21" t="s">
        <v>63</v>
      </c>
      <c r="B21" s="89">
        <v>1.365</v>
      </c>
      <c r="C21" s="89">
        <v>1.341</v>
      </c>
      <c r="D21" s="89">
        <v>1.349</v>
      </c>
      <c r="F21" s="89">
        <v>1.3480000000000001</v>
      </c>
      <c r="G21" s="29">
        <f>AVERAGE(B21:F21)</f>
        <v>1.3507499999999999</v>
      </c>
      <c r="L21" t="s">
        <v>76</v>
      </c>
      <c r="M21" s="6">
        <f t="shared" si="0"/>
        <v>1.5580000000000001</v>
      </c>
    </row>
    <row r="22" spans="1:13" x14ac:dyDescent="0.2">
      <c r="A22" t="s">
        <v>64</v>
      </c>
      <c r="B22" s="89">
        <v>1.4239999999999999</v>
      </c>
      <c r="C22" s="89">
        <v>1.4610000000000001</v>
      </c>
      <c r="D22" s="89">
        <v>1.5229999999999999</v>
      </c>
      <c r="F22" s="89">
        <v>1.5389999999999999</v>
      </c>
      <c r="L22" t="s">
        <v>102</v>
      </c>
      <c r="M22" s="6">
        <f t="shared" si="0"/>
        <v>1.6</v>
      </c>
    </row>
    <row r="23" spans="1:13" x14ac:dyDescent="0.2">
      <c r="A23" t="s">
        <v>65</v>
      </c>
      <c r="B23" s="89">
        <v>1.6120000000000001</v>
      </c>
      <c r="C23" s="89">
        <v>1.63</v>
      </c>
      <c r="D23" s="89">
        <v>1.6519999999999999</v>
      </c>
      <c r="F23" s="89">
        <v>1.621</v>
      </c>
      <c r="L23" t="s">
        <v>108</v>
      </c>
      <c r="M23" s="6">
        <f t="shared" si="0"/>
        <v>1.6859999999999999</v>
      </c>
    </row>
    <row r="24" spans="1:13" x14ac:dyDescent="0.2">
      <c r="A24" t="s">
        <v>66</v>
      </c>
      <c r="B24" s="89">
        <v>1.5529999999999999</v>
      </c>
      <c r="C24" s="89">
        <v>1.54</v>
      </c>
      <c r="D24" s="89">
        <v>1.554</v>
      </c>
      <c r="F24" s="89">
        <v>1.5580000000000001</v>
      </c>
      <c r="L24" t="s">
        <v>133</v>
      </c>
      <c r="M24" s="6">
        <f t="shared" si="0"/>
        <v>1.38</v>
      </c>
    </row>
    <row r="25" spans="1:13" x14ac:dyDescent="0.2">
      <c r="A25" t="s">
        <v>67</v>
      </c>
      <c r="B25" s="89">
        <v>1.4710000000000001</v>
      </c>
      <c r="C25" s="89">
        <v>1.4430000000000001</v>
      </c>
      <c r="D25" s="89">
        <v>1.456</v>
      </c>
      <c r="F25" s="89">
        <v>1.49</v>
      </c>
      <c r="L25" t="s">
        <v>139</v>
      </c>
      <c r="M25" s="6">
        <f t="shared" si="0"/>
        <v>1.7709999999999999</v>
      </c>
    </row>
    <row r="26" spans="1:13" x14ac:dyDescent="0.2">
      <c r="A26" t="s">
        <v>68</v>
      </c>
      <c r="B26" s="89">
        <v>1.4239999999999999</v>
      </c>
      <c r="C26" s="89">
        <v>1.4059999999999999</v>
      </c>
      <c r="D26" s="89">
        <v>1.4139999999999999</v>
      </c>
      <c r="F26" s="89">
        <v>1.391</v>
      </c>
      <c r="L26" t="s">
        <v>151</v>
      </c>
      <c r="M26" s="6">
        <f t="shared" si="0"/>
        <v>2.3159999999999998</v>
      </c>
    </row>
    <row r="27" spans="1:13" x14ac:dyDescent="0.2">
      <c r="A27" t="s">
        <v>69</v>
      </c>
      <c r="B27" s="89">
        <v>1.4339999999999999</v>
      </c>
      <c r="C27" s="89">
        <v>1.43</v>
      </c>
      <c r="D27" s="89">
        <v>1.456</v>
      </c>
      <c r="F27" s="89">
        <v>1.385</v>
      </c>
      <c r="L27" t="s">
        <v>157</v>
      </c>
      <c r="M27" s="6">
        <f t="shared" si="0"/>
        <v>2.3940000000000001</v>
      </c>
    </row>
    <row r="28" spans="1:13" x14ac:dyDescent="0.2">
      <c r="A28" t="s">
        <v>70</v>
      </c>
      <c r="B28" s="89">
        <v>1.4219999999999999</v>
      </c>
      <c r="C28" s="89">
        <v>1.41</v>
      </c>
      <c r="D28" s="89">
        <v>1.4490000000000001</v>
      </c>
      <c r="L28" s="110" t="s">
        <v>167</v>
      </c>
      <c r="M28" s="6">
        <f t="shared" si="0"/>
        <v>2.7530000000000001</v>
      </c>
    </row>
    <row r="29" spans="1:13" x14ac:dyDescent="0.2">
      <c r="A29" t="s">
        <v>71</v>
      </c>
      <c r="B29" s="89">
        <v>1.385</v>
      </c>
      <c r="C29" s="89">
        <v>1.4219999999999999</v>
      </c>
      <c r="D29" s="89">
        <v>1.429</v>
      </c>
      <c r="F29" s="89">
        <v>1.407</v>
      </c>
      <c r="L29" s="110" t="s">
        <v>181</v>
      </c>
      <c r="M29" s="6">
        <f t="shared" si="0"/>
        <v>2.609</v>
      </c>
    </row>
    <row r="30" spans="1:13" x14ac:dyDescent="0.2">
      <c r="A30" t="s">
        <v>73</v>
      </c>
      <c r="B30" s="89">
        <v>1.3919999999999999</v>
      </c>
      <c r="C30" s="89">
        <v>1.484</v>
      </c>
      <c r="D30" s="89">
        <v>1.4750000000000001</v>
      </c>
      <c r="F30" s="89">
        <v>1.407</v>
      </c>
      <c r="L30" s="110" t="s">
        <v>191</v>
      </c>
      <c r="M30" s="6">
        <f t="shared" si="0"/>
        <v>2.105</v>
      </c>
    </row>
    <row r="31" spans="1:13" x14ac:dyDescent="0.2">
      <c r="A31" t="s">
        <v>74</v>
      </c>
      <c r="B31" s="89">
        <v>1.4</v>
      </c>
      <c r="C31" s="89">
        <v>1.48</v>
      </c>
      <c r="D31" s="89">
        <v>1.47</v>
      </c>
      <c r="F31" s="89">
        <v>1.4339999999999999</v>
      </c>
      <c r="L31" s="110" t="s">
        <v>199</v>
      </c>
      <c r="M31" s="6">
        <f t="shared" si="0"/>
        <v>2.2490000000000001</v>
      </c>
    </row>
    <row r="32" spans="1:13" x14ac:dyDescent="0.2">
      <c r="A32" t="s">
        <v>75</v>
      </c>
      <c r="B32" s="89">
        <v>1.5327999999999999</v>
      </c>
      <c r="C32" s="89">
        <v>1.5549999999999999</v>
      </c>
      <c r="D32" s="89">
        <v>1.5069999999999999</v>
      </c>
      <c r="F32" s="89">
        <v>1.387</v>
      </c>
      <c r="L32" s="110" t="s">
        <v>211</v>
      </c>
      <c r="M32" s="6">
        <f t="shared" si="0"/>
        <v>2.0499999999999998</v>
      </c>
    </row>
    <row r="33" spans="1:13" x14ac:dyDescent="0.2">
      <c r="A33" t="s">
        <v>76</v>
      </c>
      <c r="B33" s="89">
        <v>1.5357000000000001</v>
      </c>
      <c r="C33" s="89">
        <v>1.5580000000000001</v>
      </c>
      <c r="D33" s="89">
        <v>1.544</v>
      </c>
      <c r="F33" s="89">
        <v>1.524</v>
      </c>
      <c r="L33" t="s">
        <v>223</v>
      </c>
      <c r="M33" s="6">
        <f t="shared" si="0"/>
        <v>1.956</v>
      </c>
    </row>
    <row r="34" spans="1:13" x14ac:dyDescent="0.2">
      <c r="A34" t="s">
        <v>101</v>
      </c>
      <c r="B34" s="89">
        <v>1.5629999999999999</v>
      </c>
      <c r="C34" s="89">
        <v>1.5669999999999999</v>
      </c>
      <c r="D34" s="89">
        <v>1.5469999999999999</v>
      </c>
      <c r="F34" s="89">
        <v>1.4890000000000001</v>
      </c>
      <c r="L34" t="s">
        <v>228</v>
      </c>
      <c r="M34" s="6">
        <f t="shared" si="0"/>
        <v>1.9239999999999999</v>
      </c>
    </row>
    <row r="35" spans="1:13" x14ac:dyDescent="0.2">
      <c r="A35" t="s">
        <v>102</v>
      </c>
      <c r="B35" s="89">
        <v>1.6319999999999999</v>
      </c>
      <c r="C35" s="89">
        <v>1.6</v>
      </c>
      <c r="D35" s="89">
        <v>1.613</v>
      </c>
      <c r="F35" s="89">
        <v>1.4990000000000001</v>
      </c>
      <c r="L35" t="s">
        <v>238</v>
      </c>
      <c r="M35" s="6">
        <f t="shared" si="0"/>
        <v>2.331</v>
      </c>
    </row>
    <row r="36" spans="1:13" x14ac:dyDescent="0.2">
      <c r="A36" t="s">
        <v>107</v>
      </c>
      <c r="B36" s="89">
        <v>1.6419999999999999</v>
      </c>
      <c r="C36" s="89">
        <v>1.6359999999999999</v>
      </c>
      <c r="D36" s="89">
        <v>1.65</v>
      </c>
      <c r="F36" s="89">
        <v>1.526</v>
      </c>
      <c r="L36" t="s">
        <v>240</v>
      </c>
      <c r="M36" s="6">
        <f t="shared" si="0"/>
        <v>2.0449999999999999</v>
      </c>
    </row>
    <row r="37" spans="1:13" x14ac:dyDescent="0.2">
      <c r="A37" t="s">
        <v>108</v>
      </c>
      <c r="B37" s="89">
        <v>1.6319999999999999</v>
      </c>
      <c r="C37" s="89">
        <v>1.6859999999999999</v>
      </c>
      <c r="D37" s="89">
        <v>1.69</v>
      </c>
      <c r="F37" s="89">
        <v>1.6759999999999999</v>
      </c>
      <c r="L37" t="s">
        <v>251</v>
      </c>
      <c r="M37" s="6">
        <f t="shared" si="0"/>
        <v>2.56</v>
      </c>
    </row>
    <row r="38" spans="1:13" x14ac:dyDescent="0.2">
      <c r="A38" t="s">
        <v>122</v>
      </c>
      <c r="B38" s="89">
        <v>1.56</v>
      </c>
      <c r="C38" s="89">
        <v>1.5629999999999999</v>
      </c>
      <c r="D38" s="89">
        <v>1.56</v>
      </c>
      <c r="F38" s="89">
        <v>1.5720000000000001</v>
      </c>
      <c r="L38" t="s">
        <v>257</v>
      </c>
      <c r="M38" s="6">
        <f t="shared" si="0"/>
        <v>2.7850000000000001</v>
      </c>
    </row>
    <row r="39" spans="1:13" x14ac:dyDescent="0.2">
      <c r="A39" t="s">
        <v>133</v>
      </c>
      <c r="B39" s="89">
        <v>1.452</v>
      </c>
      <c r="C39" s="89">
        <v>1.38</v>
      </c>
      <c r="D39" s="89">
        <v>1.2549999999999999</v>
      </c>
      <c r="F39" s="89">
        <v>1.2869999999999999</v>
      </c>
      <c r="L39" t="s">
        <v>264</v>
      </c>
      <c r="M39" s="6">
        <f t="shared" si="0"/>
        <v>2.5139999999999998</v>
      </c>
    </row>
    <row r="40" spans="1:13" x14ac:dyDescent="0.2">
      <c r="A40" t="s">
        <v>138</v>
      </c>
      <c r="B40" s="89">
        <v>1.3879999999999999</v>
      </c>
      <c r="C40" s="89">
        <v>1.369</v>
      </c>
      <c r="D40" s="89">
        <v>1.365</v>
      </c>
      <c r="F40" s="89">
        <v>1.454</v>
      </c>
      <c r="L40" t="s">
        <v>267</v>
      </c>
      <c r="M40" s="6">
        <f t="shared" si="0"/>
        <v>2.5539999999999998</v>
      </c>
    </row>
    <row r="41" spans="1:13" x14ac:dyDescent="0.2">
      <c r="A41" t="s">
        <v>139</v>
      </c>
      <c r="B41" s="89">
        <v>1.7889999999999999</v>
      </c>
      <c r="C41" s="89">
        <v>1.7709999999999999</v>
      </c>
      <c r="D41" s="89">
        <v>1.7629999999999999</v>
      </c>
      <c r="F41" s="89">
        <v>1.85</v>
      </c>
      <c r="L41" t="s">
        <v>271</v>
      </c>
      <c r="M41" s="6">
        <f t="shared" si="0"/>
        <v>2.4980000000000002</v>
      </c>
    </row>
    <row r="42" spans="1:13" x14ac:dyDescent="0.2">
      <c r="A42" t="s">
        <v>150</v>
      </c>
      <c r="B42" s="89">
        <v>2.2719999999999998</v>
      </c>
      <c r="C42" s="89">
        <v>2.2370000000000001</v>
      </c>
      <c r="D42" s="89">
        <v>2.2930000000000001</v>
      </c>
      <c r="F42" s="89">
        <v>2.2189999999999999</v>
      </c>
      <c r="L42" t="s">
        <v>283</v>
      </c>
      <c r="M42" s="6">
        <f t="shared" si="0"/>
        <v>2.1360000000000001</v>
      </c>
    </row>
    <row r="43" spans="1:13" x14ac:dyDescent="0.2">
      <c r="A43" t="s">
        <v>151</v>
      </c>
      <c r="B43" s="89">
        <v>2.2650000000000001</v>
      </c>
      <c r="C43" s="89">
        <v>2.3159999999999998</v>
      </c>
      <c r="D43" s="89">
        <v>2.2759999999999998</v>
      </c>
      <c r="F43" s="89">
        <v>2.2970000000000002</v>
      </c>
      <c r="L43" t="s">
        <v>290</v>
      </c>
      <c r="M43" s="6">
        <f t="shared" si="0"/>
        <v>1.964</v>
      </c>
    </row>
    <row r="44" spans="1:13" x14ac:dyDescent="0.2">
      <c r="A44" t="s">
        <v>156</v>
      </c>
      <c r="B44" s="89">
        <v>2.339</v>
      </c>
      <c r="C44" s="89">
        <v>2.34</v>
      </c>
      <c r="D44" s="89">
        <v>2.2839999999999998</v>
      </c>
      <c r="F44" s="89">
        <v>2.2530000000000001</v>
      </c>
      <c r="L44" t="s">
        <v>298</v>
      </c>
      <c r="M44" s="6">
        <f t="shared" si="0"/>
        <v>2.0760000000000001</v>
      </c>
    </row>
    <row r="45" spans="1:13" x14ac:dyDescent="0.2">
      <c r="A45" t="s">
        <v>157</v>
      </c>
      <c r="B45" s="89">
        <v>2.335</v>
      </c>
      <c r="C45" s="89">
        <v>2.3940000000000001</v>
      </c>
      <c r="D45" s="89">
        <v>2.4009999999999998</v>
      </c>
      <c r="F45" s="89">
        <v>2.2930000000000001</v>
      </c>
      <c r="L45" t="s">
        <v>304</v>
      </c>
      <c r="M45" s="6">
        <f t="shared" si="0"/>
        <v>2.0289999999999999</v>
      </c>
    </row>
    <row r="46" spans="1:13" x14ac:dyDescent="0.2">
      <c r="A46" s="110" t="s">
        <v>166</v>
      </c>
      <c r="B46" s="89">
        <v>2.472</v>
      </c>
      <c r="C46" s="89">
        <v>2.5579999999999998</v>
      </c>
      <c r="D46" s="89">
        <v>2.5720000000000001</v>
      </c>
      <c r="F46" s="89">
        <v>2.4990000000000001</v>
      </c>
      <c r="L46" t="s">
        <v>312</v>
      </c>
      <c r="M46" s="6">
        <f t="shared" si="0"/>
        <v>2.427</v>
      </c>
    </row>
    <row r="47" spans="1:13" x14ac:dyDescent="0.2">
      <c r="A47" s="110" t="s">
        <v>167</v>
      </c>
      <c r="B47" s="89">
        <v>2.7440000000000002</v>
      </c>
      <c r="C47" s="89">
        <v>2.7530000000000001</v>
      </c>
      <c r="D47" s="89">
        <v>2.74</v>
      </c>
      <c r="L47" t="s">
        <v>318</v>
      </c>
      <c r="M47" s="6">
        <f t="shared" si="0"/>
        <v>2.9350000000000001</v>
      </c>
    </row>
    <row r="48" spans="1:13" x14ac:dyDescent="0.2">
      <c r="A48" s="110" t="s">
        <v>168</v>
      </c>
      <c r="B48" s="89">
        <v>2.7170000000000001</v>
      </c>
      <c r="C48" s="89">
        <v>2.7589999999999999</v>
      </c>
      <c r="D48" s="89">
        <v>2.7450000000000001</v>
      </c>
      <c r="F48" s="89">
        <v>2.6280000000000001</v>
      </c>
      <c r="L48" t="s">
        <v>330</v>
      </c>
      <c r="M48" s="6">
        <f t="shared" si="0"/>
        <v>3.0209999999999999</v>
      </c>
    </row>
    <row r="49" spans="1:13" x14ac:dyDescent="0.2">
      <c r="A49" s="110" t="s">
        <v>181</v>
      </c>
      <c r="B49" s="89">
        <v>2.4449999999999998</v>
      </c>
      <c r="C49" s="89">
        <v>2.609</v>
      </c>
      <c r="D49" s="89">
        <v>2.57</v>
      </c>
      <c r="F49" s="89">
        <v>2.605</v>
      </c>
      <c r="L49" t="s">
        <v>334</v>
      </c>
      <c r="M49" s="6">
        <f t="shared" si="0"/>
        <v>3.0640000000000001</v>
      </c>
    </row>
    <row r="50" spans="1:13" x14ac:dyDescent="0.2">
      <c r="A50" s="110" t="s">
        <v>190</v>
      </c>
      <c r="B50" s="89">
        <v>2.2370000000000001</v>
      </c>
      <c r="C50" s="89">
        <v>2.363</v>
      </c>
      <c r="D50" s="89">
        <v>2.355</v>
      </c>
      <c r="F50" s="89">
        <v>2.3879999999999999</v>
      </c>
      <c r="L50" t="s">
        <v>341</v>
      </c>
      <c r="M50" s="6">
        <f t="shared" si="0"/>
        <v>4.1597999999999997</v>
      </c>
    </row>
    <row r="51" spans="1:13" x14ac:dyDescent="0.2">
      <c r="A51" s="110" t="s">
        <v>191</v>
      </c>
      <c r="B51" s="89">
        <v>2.09</v>
      </c>
      <c r="C51" s="89">
        <v>2.105</v>
      </c>
      <c r="D51" s="89">
        <v>2.12</v>
      </c>
      <c r="F51" s="89">
        <v>2.2759999999999998</v>
      </c>
      <c r="L51" t="s">
        <v>349</v>
      </c>
      <c r="M51" s="6">
        <f t="shared" si="0"/>
        <v>4.1369999999999996</v>
      </c>
    </row>
    <row r="52" spans="1:13" x14ac:dyDescent="0.2">
      <c r="A52" s="110" t="s">
        <v>198</v>
      </c>
      <c r="B52" s="114">
        <v>1.9730000000000001</v>
      </c>
      <c r="C52" s="115">
        <v>1.9690000000000001</v>
      </c>
      <c r="D52" s="115">
        <v>1.9650000000000001</v>
      </c>
      <c r="E52" s="115"/>
      <c r="F52" s="115">
        <v>1.921</v>
      </c>
      <c r="L52" t="s">
        <v>356</v>
      </c>
      <c r="M52" s="6">
        <f t="shared" si="0"/>
        <v>2.8820000000000001</v>
      </c>
    </row>
    <row r="53" spans="1:13" x14ac:dyDescent="0.2">
      <c r="A53" s="110" t="s">
        <v>199</v>
      </c>
      <c r="B53" s="89">
        <v>2.2690000000000001</v>
      </c>
      <c r="C53" s="89">
        <v>2.2490000000000001</v>
      </c>
      <c r="D53" s="89">
        <v>2.302</v>
      </c>
      <c r="F53" s="89">
        <v>2.36</v>
      </c>
      <c r="H53" s="92"/>
      <c r="L53" t="s">
        <v>364</v>
      </c>
      <c r="M53" s="6">
        <f t="shared" si="0"/>
        <v>2.65</v>
      </c>
    </row>
    <row r="54" spans="1:13" x14ac:dyDescent="0.2">
      <c r="A54" s="110" t="s">
        <v>210</v>
      </c>
      <c r="B54" s="89">
        <v>2.4660000000000002</v>
      </c>
      <c r="C54" s="89">
        <v>2.3959999999999999</v>
      </c>
      <c r="D54" s="89">
        <v>2.4039999999999999</v>
      </c>
      <c r="F54" s="89">
        <v>2.4540000000000002</v>
      </c>
      <c r="G54" s="113"/>
      <c r="H54" s="92"/>
      <c r="I54" s="113"/>
      <c r="L54" t="s">
        <v>370</v>
      </c>
      <c r="M54" s="112">
        <f t="shared" si="0"/>
        <v>2.5329999999999999</v>
      </c>
    </row>
    <row r="55" spans="1:13" x14ac:dyDescent="0.2">
      <c r="A55" s="110" t="s">
        <v>211</v>
      </c>
      <c r="B55" s="89">
        <v>2.0569999999999999</v>
      </c>
      <c r="C55" s="89">
        <v>2.0499999999999998</v>
      </c>
      <c r="D55" s="89">
        <v>2.0230000000000001</v>
      </c>
      <c r="F55" s="89">
        <v>2.14</v>
      </c>
      <c r="G55" s="89"/>
      <c r="H55" s="89"/>
      <c r="J55" s="89"/>
      <c r="L55" t="s">
        <v>376</v>
      </c>
      <c r="M55" s="6">
        <f t="shared" si="0"/>
        <v>2.3380000000000001</v>
      </c>
    </row>
    <row r="56" spans="1:13" x14ac:dyDescent="0.2">
      <c r="A56" t="s">
        <v>220</v>
      </c>
      <c r="B56" s="89">
        <v>1.998</v>
      </c>
      <c r="C56" s="89">
        <v>1.9450000000000001</v>
      </c>
      <c r="D56" s="89">
        <v>1.923</v>
      </c>
      <c r="F56" s="89">
        <v>2.0379999999999998</v>
      </c>
      <c r="L56" t="s">
        <v>384</v>
      </c>
      <c r="M56" s="6">
        <f t="shared" si="0"/>
        <v>2.3050000000000002</v>
      </c>
    </row>
    <row r="57" spans="1:13" x14ac:dyDescent="0.2">
      <c r="A57" t="s">
        <v>223</v>
      </c>
      <c r="B57" s="89">
        <v>1.986</v>
      </c>
      <c r="C57" s="89">
        <v>1.956</v>
      </c>
      <c r="D57" s="89">
        <v>1.954</v>
      </c>
      <c r="F57" s="89">
        <v>2.02</v>
      </c>
      <c r="L57" t="s">
        <v>386</v>
      </c>
      <c r="M57" s="6">
        <f t="shared" si="0"/>
        <v>3.0139999999999998</v>
      </c>
    </row>
    <row r="58" spans="1:13" x14ac:dyDescent="0.2">
      <c r="A58" t="s">
        <v>224</v>
      </c>
      <c r="B58" s="115">
        <v>1.9790000000000001</v>
      </c>
      <c r="C58" s="115">
        <v>1.95</v>
      </c>
      <c r="D58" s="115">
        <v>1.9</v>
      </c>
      <c r="E58" s="115"/>
      <c r="F58" s="115">
        <v>1.9530000000000001</v>
      </c>
    </row>
    <row r="59" spans="1:13" x14ac:dyDescent="0.2">
      <c r="A59" t="s">
        <v>228</v>
      </c>
      <c r="B59" s="115">
        <v>1.9159999999999999</v>
      </c>
      <c r="C59" s="115">
        <v>1.9239999999999999</v>
      </c>
      <c r="D59" s="115">
        <v>1.895</v>
      </c>
      <c r="E59" s="115"/>
      <c r="F59" s="115">
        <v>1.9330000000000001</v>
      </c>
    </row>
    <row r="60" spans="1:13" x14ac:dyDescent="0.2">
      <c r="A60" t="s">
        <v>237</v>
      </c>
      <c r="B60" s="115">
        <v>1.9610000000000001</v>
      </c>
      <c r="C60" s="115">
        <v>1.946</v>
      </c>
      <c r="D60" s="115">
        <v>1.923</v>
      </c>
      <c r="F60" s="115" t="s">
        <v>18</v>
      </c>
    </row>
    <row r="61" spans="1:13" x14ac:dyDescent="0.2">
      <c r="A61" t="s">
        <v>238</v>
      </c>
      <c r="B61" s="115">
        <v>2.3959999999999999</v>
      </c>
      <c r="C61" s="115">
        <v>2.331</v>
      </c>
      <c r="D61" s="115">
        <v>2.2919999999999998</v>
      </c>
      <c r="E61" s="115"/>
      <c r="F61" s="115">
        <v>2.3170000000000002</v>
      </c>
    </row>
    <row r="62" spans="1:13" x14ac:dyDescent="0.2">
      <c r="A62" t="s">
        <v>239</v>
      </c>
      <c r="B62" s="115">
        <v>2.0099999999999998</v>
      </c>
      <c r="C62" s="115">
        <v>2.0099999999999998</v>
      </c>
      <c r="D62" s="115">
        <v>2.149</v>
      </c>
      <c r="F62" s="115" t="s">
        <v>18</v>
      </c>
    </row>
    <row r="63" spans="1:13" x14ac:dyDescent="0.2">
      <c r="A63" t="s">
        <v>240</v>
      </c>
      <c r="B63" s="115">
        <v>2.08</v>
      </c>
      <c r="C63" s="115">
        <v>2.0449999999999999</v>
      </c>
      <c r="D63" s="115">
        <v>1.992</v>
      </c>
      <c r="F63" s="115">
        <v>2.0230000000000001</v>
      </c>
    </row>
    <row r="64" spans="1:13" x14ac:dyDescent="0.2">
      <c r="A64" t="s">
        <v>250</v>
      </c>
      <c r="B64" s="115">
        <v>2.21</v>
      </c>
      <c r="C64" s="115">
        <v>2.198</v>
      </c>
      <c r="D64" s="115">
        <v>2.1629999999999998</v>
      </c>
      <c r="F64" s="115">
        <v>2.1709999999999998</v>
      </c>
    </row>
    <row r="65" spans="1:6" x14ac:dyDescent="0.2">
      <c r="A65" t="s">
        <v>251</v>
      </c>
      <c r="B65" s="115">
        <v>2.5630000000000002</v>
      </c>
      <c r="C65" s="115">
        <v>2.56</v>
      </c>
      <c r="D65" s="115">
        <v>2.1989999999999998</v>
      </c>
      <c r="F65" s="115" t="s">
        <v>18</v>
      </c>
    </row>
    <row r="66" spans="1:6" x14ac:dyDescent="0.2">
      <c r="A66" t="s">
        <v>256</v>
      </c>
      <c r="B66" s="115">
        <v>2.7269999999999999</v>
      </c>
      <c r="C66" s="115">
        <v>2.7789999999999999</v>
      </c>
      <c r="D66" s="115">
        <v>2.7629999999999999</v>
      </c>
      <c r="F66" s="115" t="s">
        <v>18</v>
      </c>
    </row>
    <row r="67" spans="1:6" x14ac:dyDescent="0.2">
      <c r="A67" t="s">
        <v>257</v>
      </c>
      <c r="B67" s="115">
        <v>2.7360000000000002</v>
      </c>
      <c r="C67" s="115">
        <v>2.7850000000000001</v>
      </c>
      <c r="D67" s="115">
        <v>2.7440000000000002</v>
      </c>
      <c r="F67" s="115" t="s">
        <v>18</v>
      </c>
    </row>
    <row r="68" spans="1:6" x14ac:dyDescent="0.2">
      <c r="A68" t="s">
        <v>261</v>
      </c>
      <c r="B68" s="115">
        <v>2.484</v>
      </c>
      <c r="C68" s="115">
        <v>2.5270000000000001</v>
      </c>
      <c r="D68" s="115">
        <v>2.484</v>
      </c>
      <c r="F68" s="115" t="s">
        <v>18</v>
      </c>
    </row>
    <row r="69" spans="1:6" x14ac:dyDescent="0.2">
      <c r="A69" t="s">
        <v>264</v>
      </c>
      <c r="B69" s="115">
        <v>2.508</v>
      </c>
      <c r="C69" s="115">
        <v>2.5139999999999998</v>
      </c>
      <c r="D69" s="115">
        <v>2.5129999999999999</v>
      </c>
    </row>
    <row r="70" spans="1:6" x14ac:dyDescent="0.2">
      <c r="A70" t="s">
        <v>266</v>
      </c>
      <c r="B70" s="115">
        <v>2.5150000000000001</v>
      </c>
      <c r="C70" s="115">
        <v>2.5259999999999998</v>
      </c>
      <c r="D70" s="115">
        <v>2.496</v>
      </c>
    </row>
    <row r="71" spans="1:6" x14ac:dyDescent="0.2">
      <c r="A71" t="s">
        <v>267</v>
      </c>
      <c r="B71" s="115">
        <v>2.5150000000000001</v>
      </c>
      <c r="C71" s="115">
        <v>2.5539999999999998</v>
      </c>
      <c r="D71" s="115">
        <v>2.54</v>
      </c>
    </row>
    <row r="72" spans="1:6" x14ac:dyDescent="0.2">
      <c r="A72" t="s">
        <v>270</v>
      </c>
      <c r="B72" s="115">
        <v>2.5830000000000002</v>
      </c>
      <c r="C72" s="115">
        <v>2.5790000000000002</v>
      </c>
      <c r="D72" s="115">
        <v>2.5819999999999999</v>
      </c>
    </row>
    <row r="73" spans="1:6" x14ac:dyDescent="0.2">
      <c r="A73" t="s">
        <v>271</v>
      </c>
      <c r="B73" s="115">
        <v>2.4849999999999999</v>
      </c>
      <c r="C73" s="115">
        <v>2.4980000000000002</v>
      </c>
      <c r="D73" s="115">
        <v>2.516</v>
      </c>
    </row>
    <row r="74" spans="1:6" x14ac:dyDescent="0.2">
      <c r="A74" t="s">
        <v>279</v>
      </c>
      <c r="B74" s="115">
        <v>2.294</v>
      </c>
      <c r="C74" s="115">
        <v>2.3359999999999999</v>
      </c>
      <c r="D74" s="115">
        <v>2.2290000000000001</v>
      </c>
    </row>
    <row r="75" spans="1:6" x14ac:dyDescent="0.2">
      <c r="A75" t="s">
        <v>283</v>
      </c>
      <c r="B75" s="115">
        <v>2.0270000000000001</v>
      </c>
      <c r="C75" s="115">
        <v>2.1360000000000001</v>
      </c>
      <c r="D75" s="115">
        <v>2.1579999999999999</v>
      </c>
    </row>
    <row r="76" spans="1:6" x14ac:dyDescent="0.2">
      <c r="A76" t="s">
        <v>287</v>
      </c>
      <c r="B76" s="115">
        <v>1.8839999999999999</v>
      </c>
      <c r="C76" s="115">
        <v>2.0059999999999998</v>
      </c>
      <c r="D76" s="115">
        <v>2.0209999999999999</v>
      </c>
    </row>
    <row r="77" spans="1:6" x14ac:dyDescent="0.2">
      <c r="A77" t="s">
        <v>290</v>
      </c>
      <c r="B77" s="115">
        <v>1.9570000000000001</v>
      </c>
      <c r="C77" s="115">
        <v>1.964</v>
      </c>
      <c r="D77" s="115">
        <v>1.982</v>
      </c>
    </row>
    <row r="78" spans="1:6" x14ac:dyDescent="0.2">
      <c r="A78" t="s">
        <v>295</v>
      </c>
      <c r="B78" s="115">
        <v>2.09</v>
      </c>
      <c r="C78" s="115">
        <v>2.0819999999999999</v>
      </c>
      <c r="D78" s="115">
        <v>2.024</v>
      </c>
    </row>
    <row r="79" spans="1:6" x14ac:dyDescent="0.2">
      <c r="A79" t="s">
        <v>298</v>
      </c>
      <c r="B79" s="115">
        <v>2.1589999999999998</v>
      </c>
      <c r="C79" s="115">
        <v>2.0760000000000001</v>
      </c>
      <c r="D79" s="115">
        <v>2.0270000000000001</v>
      </c>
    </row>
    <row r="80" spans="1:6" x14ac:dyDescent="0.2">
      <c r="A80" t="s">
        <v>301</v>
      </c>
      <c r="B80" s="115">
        <v>2.1059999999999999</v>
      </c>
      <c r="C80" s="115">
        <v>2.056</v>
      </c>
      <c r="D80" s="115">
        <v>2.0409999999999999</v>
      </c>
    </row>
    <row r="81" spans="1:4" x14ac:dyDescent="0.2">
      <c r="A81" t="s">
        <v>304</v>
      </c>
      <c r="B81" s="115">
        <v>2.1</v>
      </c>
      <c r="C81" s="115">
        <v>2.0289999999999999</v>
      </c>
      <c r="D81" s="115">
        <v>2.0979999999999999</v>
      </c>
    </row>
    <row r="82" spans="1:4" x14ac:dyDescent="0.2">
      <c r="A82" t="s">
        <v>309</v>
      </c>
      <c r="B82" s="115">
        <v>2.1709999999999998</v>
      </c>
      <c r="C82" s="115">
        <v>2.13</v>
      </c>
      <c r="D82" s="115">
        <v>2.1560000000000001</v>
      </c>
    </row>
    <row r="83" spans="1:4" x14ac:dyDescent="0.2">
      <c r="A83" t="s">
        <v>312</v>
      </c>
      <c r="B83" s="115">
        <v>2.4820000000000002</v>
      </c>
      <c r="C83" s="115">
        <v>2.427</v>
      </c>
    </row>
    <row r="84" spans="1:4" x14ac:dyDescent="0.2">
      <c r="A84" t="s">
        <v>314</v>
      </c>
      <c r="B84" s="115">
        <v>2.5539999999999998</v>
      </c>
      <c r="C84" s="115">
        <v>2.5430000000000001</v>
      </c>
    </row>
    <row r="85" spans="1:4" x14ac:dyDescent="0.2">
      <c r="A85" t="s">
        <v>318</v>
      </c>
      <c r="B85" s="115">
        <v>3.0150000000000001</v>
      </c>
      <c r="C85" s="115">
        <v>2.9350000000000001</v>
      </c>
      <c r="D85" s="115">
        <v>3.0369999999999999</v>
      </c>
    </row>
    <row r="86" spans="1:4" x14ac:dyDescent="0.2">
      <c r="A86" t="s">
        <v>326</v>
      </c>
      <c r="B86" s="115">
        <v>3.0139999999999998</v>
      </c>
      <c r="C86" s="115">
        <v>3.0150000000000001</v>
      </c>
      <c r="D86" s="115">
        <v>3.1240000000000001</v>
      </c>
    </row>
    <row r="87" spans="1:4" x14ac:dyDescent="0.2">
      <c r="A87" t="s">
        <v>330</v>
      </c>
      <c r="B87" s="115">
        <v>3.0190000000000001</v>
      </c>
      <c r="C87" s="115">
        <v>3.0209999999999999</v>
      </c>
      <c r="D87" s="115">
        <v>3.14</v>
      </c>
    </row>
    <row r="88" spans="1:4" x14ac:dyDescent="0.2">
      <c r="A88" t="s">
        <v>331</v>
      </c>
      <c r="B88" s="115">
        <v>2.988</v>
      </c>
      <c r="C88" s="115">
        <v>2.9630000000000001</v>
      </c>
      <c r="D88" s="115">
        <v>3.0579999999999998</v>
      </c>
    </row>
    <row r="89" spans="1:4" x14ac:dyDescent="0.2">
      <c r="A89" t="s">
        <v>334</v>
      </c>
      <c r="B89" s="115">
        <v>3.04</v>
      </c>
      <c r="C89" s="115">
        <v>3.0640000000000001</v>
      </c>
      <c r="D89" s="115">
        <v>3.1989999999999998</v>
      </c>
    </row>
    <row r="90" spans="1:4" x14ac:dyDescent="0.2">
      <c r="A90" t="s">
        <v>340</v>
      </c>
      <c r="B90" s="115">
        <v>3.4649999999999999</v>
      </c>
      <c r="C90" s="115">
        <v>3.444</v>
      </c>
      <c r="D90" s="115">
        <v>3.5739999999999998</v>
      </c>
    </row>
    <row r="91" spans="1:4" x14ac:dyDescent="0.2">
      <c r="A91" t="s">
        <v>341</v>
      </c>
      <c r="B91" s="115">
        <v>4.1985999999999999</v>
      </c>
      <c r="C91" s="115">
        <v>4.1597999999999997</v>
      </c>
      <c r="D91" s="115">
        <v>4.1753</v>
      </c>
    </row>
    <row r="92" spans="1:4" x14ac:dyDescent="0.2">
      <c r="A92" t="s">
        <v>348</v>
      </c>
      <c r="B92" s="115">
        <v>4.9489999999999998</v>
      </c>
      <c r="C92" s="115">
        <v>4.9349999999999996</v>
      </c>
      <c r="D92" s="115">
        <v>5.0579999999999998</v>
      </c>
    </row>
    <row r="93" spans="1:4" x14ac:dyDescent="0.2">
      <c r="A93" t="s">
        <v>349</v>
      </c>
      <c r="B93" s="115">
        <v>4.1420000000000003</v>
      </c>
      <c r="C93" s="115">
        <v>4.1369999999999996</v>
      </c>
      <c r="D93" s="115">
        <v>4.1139999999999999</v>
      </c>
    </row>
    <row r="94" spans="1:4" x14ac:dyDescent="0.2">
      <c r="A94" t="s">
        <v>351</v>
      </c>
      <c r="B94" s="115">
        <v>3.57</v>
      </c>
      <c r="C94" s="115">
        <v>3.3919999999999999</v>
      </c>
      <c r="D94" s="115">
        <v>3.5139999999999998</v>
      </c>
    </row>
    <row r="95" spans="1:4" x14ac:dyDescent="0.2">
      <c r="A95" t="s">
        <v>356</v>
      </c>
      <c r="B95" s="115">
        <v>3.0219999999999998</v>
      </c>
      <c r="C95" s="115">
        <v>2.8820000000000001</v>
      </c>
      <c r="D95" s="115">
        <v>2.899</v>
      </c>
    </row>
    <row r="96" spans="1:4" x14ac:dyDescent="0.2">
      <c r="A96" t="s">
        <v>360</v>
      </c>
      <c r="B96" s="115">
        <v>2.5779999999999998</v>
      </c>
      <c r="C96" s="115">
        <v>2.5009999999999999</v>
      </c>
      <c r="D96" s="115">
        <v>2.61</v>
      </c>
    </row>
    <row r="97" spans="1:4" x14ac:dyDescent="0.2">
      <c r="A97" t="s">
        <v>364</v>
      </c>
      <c r="B97" s="115">
        <v>2.7570000000000001</v>
      </c>
      <c r="C97" s="115">
        <v>2.65</v>
      </c>
      <c r="D97" s="115">
        <v>2.5990000000000002</v>
      </c>
    </row>
    <row r="98" spans="1:4" x14ac:dyDescent="0.2">
      <c r="A98" t="s">
        <v>367</v>
      </c>
      <c r="B98" s="115">
        <v>2.7610000000000001</v>
      </c>
      <c r="C98" s="115">
        <v>2.7570000000000001</v>
      </c>
      <c r="D98" s="115">
        <v>2.7250000000000001</v>
      </c>
    </row>
    <row r="99" spans="1:4" x14ac:dyDescent="0.2">
      <c r="A99" t="s">
        <v>370</v>
      </c>
      <c r="B99" s="115">
        <v>2.5289999999999999</v>
      </c>
      <c r="C99" s="115">
        <v>2.5329999999999999</v>
      </c>
      <c r="D99" s="115">
        <v>2.5979999999999999</v>
      </c>
    </row>
    <row r="100" spans="1:4" x14ac:dyDescent="0.2">
      <c r="A100" t="s">
        <v>372</v>
      </c>
      <c r="B100" s="115">
        <v>2.4409999999999998</v>
      </c>
      <c r="C100" s="115">
        <v>2.4569999999999999</v>
      </c>
      <c r="D100" s="115">
        <v>2.3530000000000002</v>
      </c>
    </row>
    <row r="101" spans="1:4" x14ac:dyDescent="0.2">
      <c r="A101" t="s">
        <v>376</v>
      </c>
      <c r="B101" s="115">
        <v>2.3740000000000001</v>
      </c>
      <c r="C101" s="115">
        <v>2.3380000000000001</v>
      </c>
      <c r="D101" s="115">
        <v>2.2250000000000001</v>
      </c>
    </row>
    <row r="102" spans="1:4" x14ac:dyDescent="0.2">
      <c r="A102" t="s">
        <v>381</v>
      </c>
      <c r="B102" s="115">
        <v>2.3650000000000002</v>
      </c>
      <c r="C102" s="115">
        <v>2.294</v>
      </c>
      <c r="D102" s="115">
        <v>2.23</v>
      </c>
    </row>
    <row r="103" spans="1:4" x14ac:dyDescent="0.2">
      <c r="A103" t="s">
        <v>384</v>
      </c>
      <c r="B103" s="115">
        <v>2.3719999999999999</v>
      </c>
      <c r="C103" s="115">
        <v>2.3050000000000002</v>
      </c>
      <c r="D103" s="115">
        <v>2.278</v>
      </c>
    </row>
    <row r="104" spans="1:4" x14ac:dyDescent="0.2">
      <c r="A104" t="s">
        <v>385</v>
      </c>
      <c r="B104" s="115">
        <v>2.7080000000000002</v>
      </c>
      <c r="C104" s="115">
        <v>2.6139999999999999</v>
      </c>
      <c r="D104" s="115">
        <v>2.5979999999999999</v>
      </c>
    </row>
    <row r="105" spans="1:4" x14ac:dyDescent="0.2">
      <c r="A105" t="s">
        <v>386</v>
      </c>
      <c r="B105" s="115">
        <v>3.056</v>
      </c>
      <c r="C105" s="115">
        <v>3.0139999999999998</v>
      </c>
      <c r="D105" s="115">
        <v>2.9950000000000001</v>
      </c>
    </row>
    <row r="106" spans="1:4" x14ac:dyDescent="0.2">
      <c r="A106" t="s">
        <v>393</v>
      </c>
      <c r="B106" s="115">
        <v>3.177</v>
      </c>
      <c r="C106" s="115">
        <v>3.1589999999999998</v>
      </c>
      <c r="D106" s="115">
        <v>3.1459999999999999</v>
      </c>
    </row>
    <row r="107" spans="1:4" x14ac:dyDescent="0.2">
      <c r="A107" t="s">
        <v>394</v>
      </c>
      <c r="B107" s="115">
        <v>2.9729999999999999</v>
      </c>
      <c r="C107" s="115">
        <v>2.9382999999999999</v>
      </c>
      <c r="D107" s="115">
        <v>2.9588999999999999</v>
      </c>
    </row>
    <row r="108" spans="1:4" x14ac:dyDescent="0.2">
      <c r="A108" t="s">
        <v>406</v>
      </c>
      <c r="B108" s="115">
        <v>2.8841000000000001</v>
      </c>
      <c r="C108" s="115">
        <v>2.8681999999999999</v>
      </c>
      <c r="D108" s="115">
        <v>2.9630999999999998</v>
      </c>
    </row>
    <row r="109" spans="1:4" x14ac:dyDescent="0.2">
      <c r="A109" t="s">
        <v>408</v>
      </c>
      <c r="B109" s="115">
        <v>3.1019999999999999</v>
      </c>
      <c r="C109" s="115">
        <v>3.133</v>
      </c>
      <c r="D109" s="115">
        <v>3.13</v>
      </c>
    </row>
    <row r="110" spans="1:4" x14ac:dyDescent="0.2">
      <c r="A110" t="s">
        <v>413</v>
      </c>
      <c r="B110" s="115">
        <v>3.4159999999999999</v>
      </c>
      <c r="C110" s="115">
        <v>3.3959999999999999</v>
      </c>
      <c r="D110" s="115">
        <v>3.43</v>
      </c>
    </row>
    <row r="111" spans="1:4" x14ac:dyDescent="0.2">
      <c r="A111" t="s">
        <v>414</v>
      </c>
      <c r="B111" s="115">
        <v>3.4276</v>
      </c>
      <c r="C111" s="115">
        <v>3.2797000000000001</v>
      </c>
      <c r="D111" s="115">
        <v>3.387</v>
      </c>
    </row>
    <row r="112" spans="1:4" x14ac:dyDescent="0.2">
      <c r="A112" t="s">
        <v>419</v>
      </c>
      <c r="B112" s="115">
        <v>2.8740000000000001</v>
      </c>
      <c r="C112" s="115">
        <v>2.883</v>
      </c>
      <c r="D112" s="115">
        <v>2.9079999999999999</v>
      </c>
    </row>
    <row r="113" spans="1:4" x14ac:dyDescent="0.2">
      <c r="A113" t="s">
        <v>422</v>
      </c>
      <c r="B113" s="115">
        <v>2.72</v>
      </c>
      <c r="C113" s="115">
        <v>2.6859999999999999</v>
      </c>
      <c r="D113" s="115">
        <v>2.7120000000000002</v>
      </c>
    </row>
    <row r="114" spans="1:4" x14ac:dyDescent="0.2">
      <c r="A114" t="s">
        <v>428</v>
      </c>
      <c r="B114" s="115">
        <v>2.5840000000000001</v>
      </c>
      <c r="C114" s="115">
        <v>2.6160000000000001</v>
      </c>
      <c r="D114" s="115">
        <v>2.5369999999999999</v>
      </c>
    </row>
    <row r="115" spans="1:4" x14ac:dyDescent="0.2">
      <c r="A115" t="s">
        <v>429</v>
      </c>
      <c r="B115" s="115">
        <v>2.403</v>
      </c>
      <c r="C115" s="115">
        <v>2.4942000000000002</v>
      </c>
      <c r="D115" s="115">
        <v>2.5327999999999999</v>
      </c>
    </row>
    <row r="116" spans="1:4" x14ac:dyDescent="0.2">
      <c r="A116" t="s">
        <v>434</v>
      </c>
      <c r="B116" s="115">
        <v>2.464</v>
      </c>
      <c r="C116" s="115">
        <v>2.431</v>
      </c>
      <c r="D116" s="115">
        <v>2.5190000000000001</v>
      </c>
    </row>
    <row r="117" spans="1:4" x14ac:dyDescent="0.2">
      <c r="A117" t="s">
        <v>437</v>
      </c>
      <c r="B117" s="162">
        <v>2.4590000000000001</v>
      </c>
      <c r="C117" s="162">
        <v>2.4420000000000002</v>
      </c>
      <c r="D117" s="162">
        <v>2.5129999999999999</v>
      </c>
    </row>
    <row r="118" spans="1:4" x14ac:dyDescent="0.2">
      <c r="A118" t="s">
        <v>442</v>
      </c>
      <c r="B118" s="115">
        <v>2.4740000000000002</v>
      </c>
      <c r="C118" s="115">
        <v>2.3969999999999998</v>
      </c>
      <c r="D118" s="115">
        <v>2.4969999999999999</v>
      </c>
    </row>
    <row r="119" spans="1:4" x14ac:dyDescent="0.2">
      <c r="A119" t="s">
        <v>443</v>
      </c>
      <c r="B119" s="115">
        <v>2.4790000000000001</v>
      </c>
      <c r="C119" s="115">
        <v>2.2530000000000001</v>
      </c>
      <c r="D119" s="115">
        <v>2.4089999999999998</v>
      </c>
    </row>
  </sheetData>
  <mergeCells count="1">
    <mergeCell ref="L4:M4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04"/>
  <sheetViews>
    <sheetView zoomScaleNormal="100" workbookViewId="0">
      <pane ySplit="3" topLeftCell="A188" activePane="bottomLeft" state="frozen"/>
      <selection pane="bottomLeft" activeCell="E201" sqref="E201:E204"/>
    </sheetView>
  </sheetViews>
  <sheetFormatPr defaultRowHeight="12.75" x14ac:dyDescent="0.2"/>
  <cols>
    <col min="1" max="1" width="13.28515625" customWidth="1"/>
    <col min="2" max="2" width="13.28515625" style="6" customWidth="1"/>
    <col min="3" max="6" width="13.28515625" customWidth="1"/>
  </cols>
  <sheetData>
    <row r="1" spans="1:5" x14ac:dyDescent="0.2">
      <c r="B1" s="47" t="s">
        <v>97</v>
      </c>
    </row>
    <row r="3" spans="1:5" ht="41.25" customHeight="1" x14ac:dyDescent="0.2">
      <c r="A3" s="170" t="s">
        <v>79</v>
      </c>
      <c r="B3" s="170"/>
      <c r="C3" s="102" t="s">
        <v>78</v>
      </c>
      <c r="D3" s="102" t="s">
        <v>72</v>
      </c>
      <c r="E3" s="102" t="s">
        <v>77</v>
      </c>
    </row>
    <row r="4" spans="1:5" x14ac:dyDescent="0.2">
      <c r="A4" s="6">
        <v>43</v>
      </c>
      <c r="B4" s="6" t="s">
        <v>98</v>
      </c>
      <c r="C4" s="104">
        <v>2.3729</v>
      </c>
      <c r="D4" s="104">
        <v>17.458600000000001</v>
      </c>
      <c r="E4" s="104"/>
    </row>
    <row r="5" spans="1:5" x14ac:dyDescent="0.2">
      <c r="A5" s="6">
        <v>44</v>
      </c>
      <c r="B5" s="103" t="s">
        <v>84</v>
      </c>
      <c r="C5" s="104">
        <v>2.3778000000000001</v>
      </c>
      <c r="D5" s="104">
        <v>17.727499999999999</v>
      </c>
      <c r="E5" s="104"/>
    </row>
    <row r="6" spans="1:5" x14ac:dyDescent="0.2">
      <c r="A6" s="6">
        <v>45</v>
      </c>
      <c r="B6" s="103" t="s">
        <v>85</v>
      </c>
      <c r="C6" s="104">
        <v>2.3997000000000002</v>
      </c>
      <c r="D6" s="104">
        <v>17.931100000000001</v>
      </c>
      <c r="E6" s="104"/>
    </row>
    <row r="7" spans="1:5" x14ac:dyDescent="0.2">
      <c r="A7" s="6">
        <v>46</v>
      </c>
      <c r="B7" s="103" t="s">
        <v>86</v>
      </c>
      <c r="C7" s="104">
        <v>2.3826000000000001</v>
      </c>
      <c r="D7" s="104">
        <v>18.156400000000001</v>
      </c>
      <c r="E7" s="104"/>
    </row>
    <row r="8" spans="1:5" x14ac:dyDescent="0.2">
      <c r="A8" s="6">
        <v>47</v>
      </c>
      <c r="B8" s="103" t="s">
        <v>87</v>
      </c>
      <c r="C8" s="104">
        <v>2.3715999999999999</v>
      </c>
      <c r="D8" s="104">
        <v>18.113900000000001</v>
      </c>
      <c r="E8" s="104"/>
    </row>
    <row r="9" spans="1:5" x14ac:dyDescent="0.2">
      <c r="A9" s="6">
        <v>48</v>
      </c>
      <c r="B9" s="103" t="s">
        <v>88</v>
      </c>
      <c r="C9" s="104">
        <v>2.3875000000000002</v>
      </c>
      <c r="D9" s="104">
        <v>18.119</v>
      </c>
      <c r="E9" s="104"/>
    </row>
    <row r="10" spans="1:5" x14ac:dyDescent="0.2">
      <c r="A10" s="6">
        <v>49</v>
      </c>
      <c r="B10" s="103" t="s">
        <v>89</v>
      </c>
      <c r="C10" s="104">
        <v>2.4218000000000002</v>
      </c>
      <c r="D10" s="104">
        <v>18.1967</v>
      </c>
      <c r="E10" s="104"/>
    </row>
    <row r="11" spans="1:5" x14ac:dyDescent="0.2">
      <c r="A11" s="6">
        <v>50</v>
      </c>
      <c r="B11" s="103" t="s">
        <v>90</v>
      </c>
      <c r="C11" s="104">
        <v>2.4157000000000002</v>
      </c>
      <c r="D11" s="104">
        <v>18.2302</v>
      </c>
      <c r="E11" s="104"/>
    </row>
    <row r="12" spans="1:5" x14ac:dyDescent="0.2">
      <c r="A12" s="6">
        <v>51</v>
      </c>
      <c r="B12" s="103" t="s">
        <v>91</v>
      </c>
      <c r="C12" s="104">
        <v>2.4123999999999999</v>
      </c>
      <c r="D12" s="104">
        <v>18.1267</v>
      </c>
      <c r="E12" s="104">
        <v>17.0533</v>
      </c>
    </row>
    <row r="13" spans="1:5" ht="13.5" thickBot="1" x14ac:dyDescent="0.25">
      <c r="A13" s="106">
        <v>52</v>
      </c>
      <c r="B13" s="107" t="s">
        <v>92</v>
      </c>
      <c r="C13" s="108">
        <v>2.4066999999999998</v>
      </c>
      <c r="D13" s="108">
        <v>18.362100000000002</v>
      </c>
      <c r="E13" s="108">
        <v>17.067499999999999</v>
      </c>
    </row>
    <row r="14" spans="1:5" x14ac:dyDescent="0.2">
      <c r="A14" s="103" t="s">
        <v>80</v>
      </c>
      <c r="B14" s="103" t="s">
        <v>93</v>
      </c>
      <c r="C14" s="104">
        <v>2.407</v>
      </c>
      <c r="D14" s="104">
        <v>18.558399999999999</v>
      </c>
      <c r="E14" s="104">
        <v>17.07</v>
      </c>
    </row>
    <row r="15" spans="1:5" x14ac:dyDescent="0.2">
      <c r="A15" s="103" t="s">
        <v>81</v>
      </c>
      <c r="B15" s="103" t="s">
        <v>94</v>
      </c>
      <c r="C15" s="104">
        <v>2.379</v>
      </c>
      <c r="D15" s="104">
        <v>18.609200000000001</v>
      </c>
      <c r="E15" s="104">
        <v>16.367999999999999</v>
      </c>
    </row>
    <row r="16" spans="1:5" x14ac:dyDescent="0.2">
      <c r="A16" s="103" t="s">
        <v>82</v>
      </c>
      <c r="B16" s="103" t="s">
        <v>95</v>
      </c>
      <c r="C16" s="104">
        <v>2.3815</v>
      </c>
      <c r="D16" s="104">
        <v>18.794699999999999</v>
      </c>
      <c r="E16" s="104">
        <v>16.417000000000002</v>
      </c>
    </row>
    <row r="17" spans="1:5" x14ac:dyDescent="0.2">
      <c r="A17" s="103" t="s">
        <v>83</v>
      </c>
      <c r="B17" s="103" t="s">
        <v>96</v>
      </c>
      <c r="C17" s="104">
        <v>2.3698999999999999</v>
      </c>
      <c r="D17" s="104">
        <v>18.700199999999999</v>
      </c>
      <c r="E17" s="104">
        <v>17.067499999999999</v>
      </c>
    </row>
    <row r="18" spans="1:5" x14ac:dyDescent="0.2">
      <c r="A18" s="103" t="s">
        <v>99</v>
      </c>
      <c r="B18" s="6" t="s">
        <v>100</v>
      </c>
      <c r="C18" s="104">
        <v>2.3555999999999999</v>
      </c>
      <c r="D18" s="104">
        <v>18.6861</v>
      </c>
      <c r="E18" s="104">
        <v>16.875</v>
      </c>
    </row>
    <row r="19" spans="1:5" x14ac:dyDescent="0.2">
      <c r="A19" s="103" t="s">
        <v>103</v>
      </c>
      <c r="B19" s="103" t="s">
        <v>104</v>
      </c>
      <c r="C19" s="104">
        <v>2.323</v>
      </c>
      <c r="D19" s="104">
        <v>18.7272</v>
      </c>
      <c r="E19" s="104">
        <v>16.66</v>
      </c>
    </row>
    <row r="20" spans="1:5" x14ac:dyDescent="0.2">
      <c r="A20" s="103" t="s">
        <v>105</v>
      </c>
      <c r="B20" s="103" t="s">
        <v>106</v>
      </c>
      <c r="C20" s="104">
        <v>2.3597399999999999</v>
      </c>
      <c r="D20" s="104">
        <v>19.0198</v>
      </c>
      <c r="E20" s="104">
        <v>17.27</v>
      </c>
    </row>
    <row r="21" spans="1:5" x14ac:dyDescent="0.2">
      <c r="A21" s="103" t="s">
        <v>115</v>
      </c>
      <c r="B21" s="103" t="s">
        <v>109</v>
      </c>
      <c r="C21" s="104">
        <v>2.4346000000000001</v>
      </c>
      <c r="D21" s="104">
        <v>18.9617</v>
      </c>
      <c r="E21" s="104">
        <v>17.43</v>
      </c>
    </row>
    <row r="22" spans="1:5" x14ac:dyDescent="0.2">
      <c r="A22" s="103" t="s">
        <v>116</v>
      </c>
      <c r="B22" s="103" t="s">
        <v>110</v>
      </c>
      <c r="C22" s="104">
        <v>2.4512999999999998</v>
      </c>
      <c r="D22" s="104">
        <v>19.032299999999999</v>
      </c>
      <c r="E22" s="104">
        <v>17.489999999999998</v>
      </c>
    </row>
    <row r="23" spans="1:5" x14ac:dyDescent="0.2">
      <c r="A23" s="103" t="s">
        <v>117</v>
      </c>
      <c r="B23" s="6" t="s">
        <v>111</v>
      </c>
      <c r="C23" s="104">
        <v>2.4609000000000001</v>
      </c>
      <c r="D23" s="104">
        <v>19.0962</v>
      </c>
      <c r="E23" s="104">
        <v>17.04</v>
      </c>
    </row>
    <row r="24" spans="1:5" x14ac:dyDescent="0.2">
      <c r="A24" s="103" t="s">
        <v>118</v>
      </c>
      <c r="B24" s="6" t="s">
        <v>112</v>
      </c>
      <c r="C24" s="104">
        <v>2.4838</v>
      </c>
      <c r="D24" s="104">
        <v>19.1525</v>
      </c>
      <c r="E24" s="104">
        <v>16.62</v>
      </c>
    </row>
    <row r="25" spans="1:5" x14ac:dyDescent="0.2">
      <c r="A25" s="103" t="s">
        <v>119</v>
      </c>
      <c r="B25" s="6" t="s">
        <v>113</v>
      </c>
      <c r="C25" s="104">
        <v>2.6225000000000001</v>
      </c>
      <c r="D25" s="104">
        <v>19.247299999999999</v>
      </c>
      <c r="E25" s="104">
        <v>17.559999999999999</v>
      </c>
    </row>
    <row r="26" spans="1:5" x14ac:dyDescent="0.2">
      <c r="A26" s="103" t="s">
        <v>120</v>
      </c>
      <c r="B26" s="6" t="s">
        <v>114</v>
      </c>
      <c r="C26" s="104">
        <v>2.9070999999999998</v>
      </c>
      <c r="D26" s="104">
        <v>19.103000000000002</v>
      </c>
      <c r="E26" s="104">
        <v>18.21</v>
      </c>
    </row>
    <row r="27" spans="1:5" x14ac:dyDescent="0.2">
      <c r="A27" s="103" t="s">
        <v>123</v>
      </c>
      <c r="B27" s="6" t="s">
        <v>125</v>
      </c>
      <c r="C27" s="104">
        <v>3.0569999999999999</v>
      </c>
      <c r="D27" s="104">
        <v>18.565100000000001</v>
      </c>
      <c r="E27" s="104">
        <v>17.59</v>
      </c>
    </row>
    <row r="28" spans="1:5" x14ac:dyDescent="0.2">
      <c r="A28" s="103" t="s">
        <v>124</v>
      </c>
      <c r="B28" s="6" t="s">
        <v>126</v>
      </c>
      <c r="C28" s="104">
        <v>3.0179</v>
      </c>
      <c r="D28" s="104">
        <v>18.421800000000001</v>
      </c>
      <c r="E28" s="104">
        <v>18.420000000000002</v>
      </c>
    </row>
    <row r="29" spans="1:5" x14ac:dyDescent="0.2">
      <c r="A29" s="103" t="s">
        <v>127</v>
      </c>
      <c r="B29" s="6" t="s">
        <v>128</v>
      </c>
      <c r="C29" s="104">
        <v>2.9333999999999998</v>
      </c>
      <c r="D29" s="104">
        <v>18.0169</v>
      </c>
      <c r="E29" s="104">
        <v>17.440000000000001</v>
      </c>
    </row>
    <row r="30" spans="1:5" x14ac:dyDescent="0.2">
      <c r="A30" s="103" t="s">
        <v>129</v>
      </c>
      <c r="B30" s="6" t="s">
        <v>130</v>
      </c>
      <c r="C30" s="104">
        <v>2.7911999999999999</v>
      </c>
      <c r="D30" s="104">
        <v>17.555399999999999</v>
      </c>
      <c r="E30" s="104">
        <v>18.45</v>
      </c>
    </row>
    <row r="31" spans="1:5" x14ac:dyDescent="0.2">
      <c r="A31" s="103" t="s">
        <v>131</v>
      </c>
      <c r="B31" s="6" t="s">
        <v>132</v>
      </c>
      <c r="C31" s="104">
        <v>2.5966</v>
      </c>
      <c r="D31" s="104">
        <v>17.367699999999999</v>
      </c>
      <c r="E31" s="104">
        <v>17.53</v>
      </c>
    </row>
    <row r="32" spans="1:5" x14ac:dyDescent="0.2">
      <c r="A32" s="103" t="s">
        <v>134</v>
      </c>
      <c r="B32" s="6" t="s">
        <v>136</v>
      </c>
      <c r="C32" s="104">
        <v>2.5129999999999999</v>
      </c>
      <c r="D32" s="104">
        <v>17.151800000000001</v>
      </c>
      <c r="E32" s="104">
        <v>17.54</v>
      </c>
    </row>
    <row r="33" spans="1:5" x14ac:dyDescent="0.2">
      <c r="A33" s="103" t="s">
        <v>135</v>
      </c>
      <c r="B33" s="6" t="s">
        <v>137</v>
      </c>
      <c r="C33" s="104">
        <v>2.5899000000000001</v>
      </c>
      <c r="D33" s="104">
        <v>17.183800000000002</v>
      </c>
      <c r="E33" s="104">
        <v>17.59</v>
      </c>
    </row>
    <row r="34" spans="1:5" x14ac:dyDescent="0.2">
      <c r="A34" s="103" t="s">
        <v>140</v>
      </c>
      <c r="B34" s="6" t="s">
        <v>141</v>
      </c>
      <c r="C34" s="104">
        <v>2.8285</v>
      </c>
      <c r="D34" s="104">
        <v>18.2471</v>
      </c>
      <c r="E34" s="104">
        <v>17.899999999999999</v>
      </c>
    </row>
    <row r="35" spans="1:5" x14ac:dyDescent="0.2">
      <c r="A35" s="103" t="s">
        <v>142</v>
      </c>
      <c r="B35" s="6" t="s">
        <v>144</v>
      </c>
      <c r="C35" s="104">
        <v>2.8919000000000001</v>
      </c>
      <c r="D35" s="104">
        <v>19.883400000000002</v>
      </c>
      <c r="E35" s="104">
        <v>18.100000000000001</v>
      </c>
    </row>
    <row r="36" spans="1:5" x14ac:dyDescent="0.2">
      <c r="A36" s="103" t="s">
        <v>143</v>
      </c>
      <c r="B36" s="6" t="s">
        <v>145</v>
      </c>
      <c r="C36" s="104">
        <v>3.0861000000000001</v>
      </c>
      <c r="D36" s="104">
        <v>20.432200000000002</v>
      </c>
      <c r="E36" s="104">
        <v>20.61</v>
      </c>
    </row>
    <row r="37" spans="1:5" x14ac:dyDescent="0.2">
      <c r="A37" s="103" t="s">
        <v>146</v>
      </c>
      <c r="B37" s="6" t="s">
        <v>148</v>
      </c>
      <c r="C37" s="104">
        <v>3.2284999999999999</v>
      </c>
      <c r="D37" s="104">
        <v>21.808499999999999</v>
      </c>
      <c r="E37" s="104">
        <v>20</v>
      </c>
    </row>
    <row r="38" spans="1:5" x14ac:dyDescent="0.2">
      <c r="A38" s="103" t="s">
        <v>147</v>
      </c>
      <c r="B38" s="6" t="s">
        <v>149</v>
      </c>
      <c r="C38" s="104">
        <v>3.2462</v>
      </c>
      <c r="D38" s="104">
        <v>22.6096</v>
      </c>
      <c r="E38" s="104">
        <v>19.13</v>
      </c>
    </row>
    <row r="39" spans="1:5" x14ac:dyDescent="0.2">
      <c r="A39" s="103" t="s">
        <v>152</v>
      </c>
      <c r="B39" s="6" t="s">
        <v>153</v>
      </c>
      <c r="C39" s="104">
        <v>3.2281</v>
      </c>
      <c r="D39" s="104">
        <v>23.631900000000002</v>
      </c>
      <c r="E39" s="104">
        <v>19.399999999999999</v>
      </c>
    </row>
    <row r="40" spans="1:5" x14ac:dyDescent="0.2">
      <c r="A40" s="103" t="s">
        <v>154</v>
      </c>
      <c r="B40" s="6" t="s">
        <v>155</v>
      </c>
      <c r="C40" s="104">
        <v>3.1516999999999999</v>
      </c>
      <c r="D40" s="104">
        <v>24.301200000000001</v>
      </c>
      <c r="E40" s="104">
        <v>19.73</v>
      </c>
    </row>
    <row r="41" spans="1:5" x14ac:dyDescent="0.2">
      <c r="A41" s="103" t="s">
        <v>158</v>
      </c>
      <c r="B41" s="6" t="s">
        <v>160</v>
      </c>
      <c r="C41" s="104">
        <v>3.1429999999999998</v>
      </c>
      <c r="D41" s="104">
        <v>24.607099999999999</v>
      </c>
      <c r="E41" s="104">
        <v>19.82</v>
      </c>
    </row>
    <row r="42" spans="1:5" x14ac:dyDescent="0.2">
      <c r="A42" s="103" t="s">
        <v>159</v>
      </c>
      <c r="B42" s="6" t="s">
        <v>161</v>
      </c>
      <c r="C42" s="104">
        <v>3.1629999999999998</v>
      </c>
      <c r="D42" s="104">
        <v>24.907599999999999</v>
      </c>
      <c r="E42" s="104">
        <v>20.51</v>
      </c>
    </row>
    <row r="43" spans="1:5" x14ac:dyDescent="0.2">
      <c r="A43" s="103" t="s">
        <v>162</v>
      </c>
      <c r="B43" s="6" t="s">
        <v>163</v>
      </c>
      <c r="C43" s="104">
        <v>3.2073999999999998</v>
      </c>
      <c r="D43" s="104">
        <v>25.1965</v>
      </c>
      <c r="E43" s="104">
        <v>19.82</v>
      </c>
    </row>
    <row r="44" spans="1:5" x14ac:dyDescent="0.2">
      <c r="A44" s="103" t="s">
        <v>164</v>
      </c>
      <c r="B44" s="6" t="s">
        <v>165</v>
      </c>
      <c r="C44" s="104">
        <v>3.2456</v>
      </c>
      <c r="D44" s="104">
        <v>25.446000000000002</v>
      </c>
      <c r="E44" s="104">
        <v>20.71</v>
      </c>
    </row>
    <row r="45" spans="1:5" x14ac:dyDescent="0.2">
      <c r="A45" s="103" t="s">
        <v>175</v>
      </c>
      <c r="B45" s="111" t="s">
        <v>169</v>
      </c>
      <c r="C45" s="104">
        <v>3.3391000000000002</v>
      </c>
      <c r="D45" s="104">
        <v>26.6724</v>
      </c>
      <c r="E45" s="104">
        <v>21.74</v>
      </c>
    </row>
    <row r="46" spans="1:5" x14ac:dyDescent="0.2">
      <c r="A46" s="103" t="s">
        <v>176</v>
      </c>
      <c r="B46" s="111" t="s">
        <v>170</v>
      </c>
      <c r="C46" s="104">
        <v>3.4910999999999999</v>
      </c>
      <c r="D46" s="104">
        <v>27.7622</v>
      </c>
      <c r="E46" s="104">
        <v>24.15</v>
      </c>
    </row>
    <row r="47" spans="1:5" x14ac:dyDescent="0.2">
      <c r="A47" s="103" t="s">
        <v>177</v>
      </c>
      <c r="B47" s="111" t="s">
        <v>171</v>
      </c>
      <c r="C47" s="104">
        <v>3.5821999999999998</v>
      </c>
      <c r="D47" s="104">
        <v>28.791499999999999</v>
      </c>
      <c r="E47" s="104">
        <v>23.25</v>
      </c>
    </row>
    <row r="48" spans="1:5" x14ac:dyDescent="0.2">
      <c r="A48" s="103" t="s">
        <v>178</v>
      </c>
      <c r="B48" s="111" t="s">
        <v>172</v>
      </c>
      <c r="C48" s="104">
        <v>3.6084999999999998</v>
      </c>
      <c r="D48" s="104">
        <v>29.448799999999999</v>
      </c>
      <c r="E48" s="104">
        <v>23.73</v>
      </c>
    </row>
    <row r="49" spans="1:17" x14ac:dyDescent="0.2">
      <c r="A49" s="103" t="s">
        <v>179</v>
      </c>
      <c r="B49" s="111" t="s">
        <v>173</v>
      </c>
      <c r="C49" s="104">
        <v>3.6252</v>
      </c>
      <c r="D49" s="104">
        <v>29.500399999999999</v>
      </c>
      <c r="E49" s="104">
        <v>23.71</v>
      </c>
    </row>
    <row r="50" spans="1:17" x14ac:dyDescent="0.2">
      <c r="A50" s="103" t="s">
        <v>180</v>
      </c>
      <c r="B50" s="111" t="s">
        <v>174</v>
      </c>
      <c r="C50" s="104">
        <v>3.5972</v>
      </c>
      <c r="D50" s="104">
        <v>29.6173</v>
      </c>
      <c r="E50" s="104">
        <v>23.9</v>
      </c>
    </row>
    <row r="51" spans="1:17" x14ac:dyDescent="0.2">
      <c r="A51" s="103" t="s">
        <v>182</v>
      </c>
      <c r="B51" s="111" t="s">
        <v>184</v>
      </c>
      <c r="C51" s="104">
        <v>3.5741999999999998</v>
      </c>
      <c r="D51" s="104">
        <v>29.536200000000001</v>
      </c>
      <c r="E51" s="104">
        <v>25.21</v>
      </c>
    </row>
    <row r="52" spans="1:17" x14ac:dyDescent="0.2">
      <c r="A52" s="103" t="s">
        <v>183</v>
      </c>
      <c r="B52" s="111" t="s">
        <v>185</v>
      </c>
      <c r="C52" s="104">
        <v>3.5219999999999998</v>
      </c>
      <c r="D52" s="104">
        <v>29.339300000000001</v>
      </c>
      <c r="E52" s="104">
        <v>25.27</v>
      </c>
    </row>
    <row r="53" spans="1:17" x14ac:dyDescent="0.2">
      <c r="A53" s="103" t="s">
        <v>186</v>
      </c>
      <c r="B53" s="111" t="s">
        <v>188</v>
      </c>
      <c r="C53" s="104">
        <v>3.4510000000000001</v>
      </c>
      <c r="D53" s="104">
        <v>28.7395</v>
      </c>
      <c r="E53" s="104">
        <v>25.2</v>
      </c>
    </row>
    <row r="54" spans="1:17" x14ac:dyDescent="0.2">
      <c r="A54" s="103" t="s">
        <v>187</v>
      </c>
      <c r="B54" s="111" t="s">
        <v>189</v>
      </c>
      <c r="C54" s="104">
        <v>3.3613</v>
      </c>
      <c r="D54" s="104">
        <v>27.932400000000001</v>
      </c>
      <c r="E54" s="104">
        <v>24.54</v>
      </c>
    </row>
    <row r="55" spans="1:17" x14ac:dyDescent="0.2">
      <c r="A55" s="103" t="s">
        <v>192</v>
      </c>
      <c r="B55" s="111" t="s">
        <v>193</v>
      </c>
      <c r="C55" s="104">
        <v>3.2086999999999999</v>
      </c>
      <c r="D55" s="104">
        <v>27.054099999999998</v>
      </c>
      <c r="E55" s="104">
        <v>24.59</v>
      </c>
    </row>
    <row r="56" spans="1:17" x14ac:dyDescent="0.2">
      <c r="A56" s="103" t="s">
        <v>194</v>
      </c>
      <c r="B56" s="111" t="s">
        <v>195</v>
      </c>
      <c r="C56" s="104">
        <v>3.0998000000000001</v>
      </c>
      <c r="D56" s="104">
        <v>26.745799999999999</v>
      </c>
      <c r="E56" s="104">
        <v>22.28</v>
      </c>
      <c r="I56" s="125"/>
      <c r="K56" s="125"/>
      <c r="L56" s="112"/>
      <c r="M56" s="112"/>
      <c r="N56" s="112"/>
    </row>
    <row r="57" spans="1:17" x14ac:dyDescent="0.2">
      <c r="A57" s="103" t="s">
        <v>196</v>
      </c>
      <c r="B57" s="111" t="s">
        <v>197</v>
      </c>
      <c r="C57" s="104">
        <v>2.9689999999999999</v>
      </c>
      <c r="D57" s="104">
        <v>26.252400000000002</v>
      </c>
      <c r="E57" s="104">
        <v>24.92</v>
      </c>
      <c r="I57" s="125"/>
      <c r="K57" s="125"/>
      <c r="L57" s="112"/>
      <c r="M57" s="112"/>
      <c r="N57" s="112"/>
      <c r="O57" s="112"/>
      <c r="P57" s="112"/>
      <c r="Q57" s="112"/>
    </row>
    <row r="58" spans="1:17" x14ac:dyDescent="0.2">
      <c r="A58" s="103" t="s">
        <v>201</v>
      </c>
      <c r="B58" s="6" t="s">
        <v>200</v>
      </c>
      <c r="C58" s="104">
        <v>2.9384000000000001</v>
      </c>
      <c r="D58" s="104">
        <v>25.687100000000001</v>
      </c>
      <c r="E58" s="104">
        <v>23.58</v>
      </c>
      <c r="I58" s="125"/>
      <c r="K58" s="125"/>
      <c r="L58" s="112"/>
      <c r="M58" s="120"/>
      <c r="N58" s="112"/>
      <c r="O58" s="112"/>
      <c r="P58" s="112"/>
      <c r="Q58" s="112"/>
    </row>
    <row r="59" spans="1:17" x14ac:dyDescent="0.2">
      <c r="A59" s="103" t="s">
        <v>206</v>
      </c>
      <c r="B59" s="6" t="s">
        <v>202</v>
      </c>
      <c r="C59" s="104">
        <v>3.0326</v>
      </c>
      <c r="D59" s="104">
        <v>25.263000000000002</v>
      </c>
      <c r="E59" s="104">
        <v>23.35</v>
      </c>
      <c r="I59" s="125"/>
      <c r="K59" s="125"/>
      <c r="L59" s="112"/>
      <c r="M59" s="112"/>
      <c r="N59" s="112"/>
      <c r="O59" s="112"/>
      <c r="P59" s="112"/>
      <c r="Q59" s="112"/>
    </row>
    <row r="60" spans="1:17" x14ac:dyDescent="0.2">
      <c r="A60" s="103" t="s">
        <v>207</v>
      </c>
      <c r="B60" s="6" t="s">
        <v>203</v>
      </c>
      <c r="C60" s="104">
        <v>3.1747999999999998</v>
      </c>
      <c r="D60" s="104">
        <v>25.666499999999999</v>
      </c>
      <c r="E60" s="104">
        <v>23.95</v>
      </c>
      <c r="I60" s="125"/>
      <c r="K60" s="125"/>
      <c r="L60" s="112"/>
      <c r="M60" s="112"/>
      <c r="N60" s="112"/>
      <c r="O60" s="112"/>
      <c r="P60" s="112"/>
    </row>
    <row r="61" spans="1:17" x14ac:dyDescent="0.2">
      <c r="A61" s="103" t="s">
        <v>208</v>
      </c>
      <c r="B61" s="6" t="s">
        <v>204</v>
      </c>
      <c r="C61" s="104">
        <v>3.2686999999999999</v>
      </c>
      <c r="D61" s="104">
        <v>25.934799999999999</v>
      </c>
      <c r="E61" s="104">
        <v>23.13</v>
      </c>
      <c r="I61" s="120"/>
    </row>
    <row r="62" spans="1:17" x14ac:dyDescent="0.2">
      <c r="A62" s="103" t="s">
        <v>209</v>
      </c>
      <c r="B62" s="6" t="s">
        <v>205</v>
      </c>
      <c r="C62" s="104">
        <v>3.3050999999999999</v>
      </c>
      <c r="D62" s="104">
        <v>26.436800000000002</v>
      </c>
      <c r="E62" s="104">
        <v>22.9</v>
      </c>
    </row>
    <row r="63" spans="1:17" x14ac:dyDescent="0.2">
      <c r="A63" s="103" t="s">
        <v>212</v>
      </c>
      <c r="B63" s="6" t="s">
        <v>216</v>
      </c>
      <c r="C63" s="104">
        <v>3.3098999999999998</v>
      </c>
      <c r="D63" s="104">
        <v>26.630500000000001</v>
      </c>
      <c r="E63" s="104">
        <v>22.7</v>
      </c>
      <c r="F63" s="104"/>
      <c r="G63" s="104"/>
    </row>
    <row r="64" spans="1:17" x14ac:dyDescent="0.2">
      <c r="A64" s="103" t="s">
        <v>213</v>
      </c>
      <c r="B64" s="6" t="s">
        <v>217</v>
      </c>
      <c r="C64" s="104">
        <v>3.2219000000000002</v>
      </c>
      <c r="D64" s="104">
        <v>25.986599999999999</v>
      </c>
      <c r="E64" s="104">
        <v>23.56</v>
      </c>
    </row>
    <row r="65" spans="1:11" x14ac:dyDescent="0.2">
      <c r="A65" s="103" t="s">
        <v>214</v>
      </c>
      <c r="B65" s="6" t="s">
        <v>218</v>
      </c>
      <c r="C65" s="104">
        <v>3.1368</v>
      </c>
      <c r="D65" s="104">
        <v>25.294799999999999</v>
      </c>
      <c r="E65" s="104">
        <v>22.64</v>
      </c>
    </row>
    <row r="66" spans="1:11" ht="13.5" thickBot="1" x14ac:dyDescent="0.25">
      <c r="A66" s="107" t="s">
        <v>215</v>
      </c>
      <c r="B66" s="106" t="s">
        <v>219</v>
      </c>
      <c r="C66" s="108">
        <v>3.1206</v>
      </c>
      <c r="D66" s="108">
        <v>24.9636</v>
      </c>
      <c r="E66" s="108">
        <v>22.43</v>
      </c>
      <c r="F66" s="104"/>
      <c r="G66" s="104"/>
      <c r="H66" s="104"/>
    </row>
    <row r="67" spans="1:11" x14ac:dyDescent="0.2">
      <c r="A67" s="103">
        <v>1</v>
      </c>
      <c r="B67" s="103" t="s">
        <v>221</v>
      </c>
      <c r="C67" s="104">
        <v>3.07</v>
      </c>
      <c r="D67" s="104">
        <v>24.561699999999998</v>
      </c>
      <c r="E67" s="104">
        <v>23.48</v>
      </c>
    </row>
    <row r="68" spans="1:11" ht="12.6" customHeight="1" x14ac:dyDescent="0.2">
      <c r="A68" s="103">
        <v>2</v>
      </c>
      <c r="B68" s="6" t="s">
        <v>222</v>
      </c>
      <c r="C68" s="104">
        <v>3.0091000000000001</v>
      </c>
      <c r="D68" s="127">
        <v>24.116</v>
      </c>
      <c r="E68" s="127">
        <v>23.04</v>
      </c>
    </row>
    <row r="69" spans="1:11" x14ac:dyDescent="0.2">
      <c r="A69" s="103">
        <v>3</v>
      </c>
      <c r="B69" s="6" t="s">
        <v>225</v>
      </c>
      <c r="C69" s="104">
        <v>3.0274999999999999</v>
      </c>
      <c r="D69" s="127">
        <v>23.311800000000002</v>
      </c>
      <c r="E69" s="127">
        <v>23.21</v>
      </c>
    </row>
    <row r="70" spans="1:11" x14ac:dyDescent="0.2">
      <c r="A70" s="103">
        <v>4</v>
      </c>
      <c r="B70" s="6" t="s">
        <v>226</v>
      </c>
      <c r="C70" s="104">
        <v>2.9514</v>
      </c>
      <c r="D70" s="127">
        <v>22.725899999999999</v>
      </c>
      <c r="E70" s="127">
        <v>22.34</v>
      </c>
      <c r="I70" s="80"/>
      <c r="K70" s="80"/>
    </row>
    <row r="71" spans="1:11" x14ac:dyDescent="0.2">
      <c r="A71" s="103">
        <v>5</v>
      </c>
      <c r="B71" s="126" t="s">
        <v>227</v>
      </c>
      <c r="C71" s="104">
        <v>2.8993000000000002</v>
      </c>
      <c r="D71" s="127">
        <v>22.4129</v>
      </c>
      <c r="E71" s="127">
        <v>21.73</v>
      </c>
      <c r="I71" s="80"/>
      <c r="K71" s="80"/>
    </row>
    <row r="72" spans="1:11" x14ac:dyDescent="0.2">
      <c r="A72" s="103">
        <v>6</v>
      </c>
      <c r="B72" s="126" t="s">
        <v>229</v>
      </c>
      <c r="C72" s="104">
        <v>2.8494000000000002</v>
      </c>
      <c r="D72" s="127">
        <v>22.0365</v>
      </c>
      <c r="E72" s="127">
        <v>21.26</v>
      </c>
      <c r="H72" s="42"/>
      <c r="I72" s="80"/>
      <c r="K72" s="80"/>
    </row>
    <row r="73" spans="1:11" x14ac:dyDescent="0.2">
      <c r="A73" s="103">
        <v>7</v>
      </c>
      <c r="B73" s="126" t="s">
        <v>230</v>
      </c>
      <c r="C73" s="104">
        <v>2.8412000000000002</v>
      </c>
      <c r="D73" s="127">
        <v>21.5152</v>
      </c>
      <c r="E73" s="127">
        <v>21.11</v>
      </c>
      <c r="H73" s="42"/>
      <c r="I73" s="120"/>
      <c r="J73" s="120"/>
      <c r="K73" s="80"/>
    </row>
    <row r="74" spans="1:11" x14ac:dyDescent="0.2">
      <c r="A74" s="103">
        <v>8</v>
      </c>
      <c r="B74" s="126" t="s">
        <v>231</v>
      </c>
      <c r="C74" s="104">
        <v>2.8067000000000002</v>
      </c>
      <c r="D74" s="127">
        <v>20.726299999999998</v>
      </c>
      <c r="E74" s="127">
        <v>22.59</v>
      </c>
      <c r="H74" s="42"/>
      <c r="I74" s="120"/>
      <c r="J74" s="120"/>
    </row>
    <row r="75" spans="1:11" x14ac:dyDescent="0.2">
      <c r="A75" s="103">
        <v>9</v>
      </c>
      <c r="B75" s="6" t="s">
        <v>232</v>
      </c>
      <c r="C75" s="104">
        <v>2.8864000000000001</v>
      </c>
      <c r="D75" s="127">
        <v>20.159400000000002</v>
      </c>
      <c r="E75" s="127">
        <v>21.87</v>
      </c>
      <c r="H75" s="42"/>
      <c r="I75" s="120"/>
      <c r="J75" s="120"/>
    </row>
    <row r="76" spans="1:11" x14ac:dyDescent="0.2">
      <c r="A76" s="103">
        <v>10</v>
      </c>
      <c r="B76" s="6" t="s">
        <v>233</v>
      </c>
      <c r="C76" s="104">
        <v>2.9802</v>
      </c>
      <c r="D76" s="127">
        <v>20.212900000000001</v>
      </c>
      <c r="E76" s="127">
        <v>23.55</v>
      </c>
      <c r="H76" s="42"/>
      <c r="I76" s="120"/>
      <c r="J76" s="120"/>
    </row>
    <row r="77" spans="1:11" x14ac:dyDescent="0.2">
      <c r="A77" s="103">
        <v>11</v>
      </c>
      <c r="B77" s="6" t="s">
        <v>234</v>
      </c>
      <c r="C77" s="104">
        <v>3.0876999999999999</v>
      </c>
      <c r="D77" s="127">
        <v>20.773800000000001</v>
      </c>
      <c r="E77" s="127">
        <v>22.9</v>
      </c>
      <c r="H77" s="42"/>
      <c r="I77" s="120"/>
      <c r="J77" s="120"/>
    </row>
    <row r="78" spans="1:11" x14ac:dyDescent="0.2">
      <c r="A78" s="103">
        <v>12</v>
      </c>
      <c r="B78" s="6" t="s">
        <v>235</v>
      </c>
      <c r="C78" s="104">
        <v>3.1429</v>
      </c>
      <c r="D78" s="127">
        <v>21.456900000000001</v>
      </c>
      <c r="E78" s="127">
        <v>24.03</v>
      </c>
      <c r="H78" s="42"/>
      <c r="I78" s="120"/>
      <c r="J78" s="120"/>
    </row>
    <row r="79" spans="1:11" x14ac:dyDescent="0.2">
      <c r="A79" s="103">
        <v>13</v>
      </c>
      <c r="B79" s="6" t="s">
        <v>236</v>
      </c>
      <c r="C79" s="104">
        <v>3.0754999999999999</v>
      </c>
      <c r="D79" s="127">
        <v>21.642700000000001</v>
      </c>
      <c r="E79" s="127">
        <v>23.65</v>
      </c>
      <c r="H79" s="42"/>
      <c r="I79" s="120"/>
      <c r="J79" s="120"/>
    </row>
    <row r="80" spans="1:11" x14ac:dyDescent="0.2">
      <c r="A80" s="103">
        <v>14</v>
      </c>
      <c r="B80" s="6" t="s">
        <v>241</v>
      </c>
      <c r="C80" s="104">
        <v>3.0550000000000002</v>
      </c>
      <c r="D80" s="127">
        <v>21.654900000000001</v>
      </c>
      <c r="E80" s="127">
        <v>23.85</v>
      </c>
      <c r="H80" s="42"/>
    </row>
    <row r="81" spans="1:8" x14ac:dyDescent="0.2">
      <c r="A81" s="103">
        <v>15</v>
      </c>
      <c r="B81" s="6" t="s">
        <v>242</v>
      </c>
      <c r="C81" s="104">
        <v>3.0684999999999998</v>
      </c>
      <c r="D81" s="127">
        <v>21.837</v>
      </c>
      <c r="E81" s="127">
        <v>23.63</v>
      </c>
      <c r="H81" s="42"/>
    </row>
    <row r="82" spans="1:8" x14ac:dyDescent="0.2">
      <c r="A82" s="103">
        <v>16</v>
      </c>
      <c r="B82" s="6" t="s">
        <v>243</v>
      </c>
      <c r="C82" s="104">
        <v>3.0695999999999999</v>
      </c>
      <c r="D82" s="127">
        <v>21.537700000000001</v>
      </c>
      <c r="E82" s="127">
        <v>23.9</v>
      </c>
      <c r="H82" s="42"/>
    </row>
    <row r="83" spans="1:8" x14ac:dyDescent="0.2">
      <c r="A83" s="103">
        <v>17</v>
      </c>
      <c r="B83" s="6" t="s">
        <v>244</v>
      </c>
      <c r="C83" s="104">
        <v>3.0945299999999998</v>
      </c>
      <c r="D83" s="127">
        <v>21.545999999999999</v>
      </c>
      <c r="E83" s="127">
        <v>23</v>
      </c>
      <c r="H83" s="42"/>
    </row>
    <row r="84" spans="1:8" x14ac:dyDescent="0.2">
      <c r="A84" s="103">
        <v>18</v>
      </c>
      <c r="B84" s="6" t="s">
        <v>245</v>
      </c>
      <c r="C84" s="104">
        <v>3.1008</v>
      </c>
      <c r="D84" s="127">
        <v>21.9421</v>
      </c>
      <c r="E84" s="127">
        <v>23.31</v>
      </c>
      <c r="H84" s="42"/>
    </row>
    <row r="85" spans="1:8" x14ac:dyDescent="0.2">
      <c r="A85" s="103">
        <v>19</v>
      </c>
      <c r="B85" s="6" t="s">
        <v>246</v>
      </c>
      <c r="C85" s="104">
        <v>3.2017000000000002</v>
      </c>
      <c r="D85" s="127">
        <v>23.081299999999999</v>
      </c>
      <c r="E85" s="127">
        <v>23.72</v>
      </c>
    </row>
    <row r="86" spans="1:8" x14ac:dyDescent="0.2">
      <c r="A86" s="103">
        <v>20</v>
      </c>
      <c r="B86" s="6" t="s">
        <v>247</v>
      </c>
      <c r="C86" s="104">
        <v>3.2801999999999998</v>
      </c>
      <c r="D86" s="127">
        <v>24.423300000000001</v>
      </c>
      <c r="E86" s="127">
        <v>24.35</v>
      </c>
    </row>
    <row r="87" spans="1:8" x14ac:dyDescent="0.2">
      <c r="A87" s="103">
        <v>21</v>
      </c>
      <c r="B87" s="6" t="s">
        <v>248</v>
      </c>
      <c r="C87" s="104">
        <v>3.4156</v>
      </c>
      <c r="D87" s="127">
        <v>27.244700000000002</v>
      </c>
      <c r="E87" s="127">
        <v>24.42</v>
      </c>
    </row>
    <row r="88" spans="1:8" x14ac:dyDescent="0.2">
      <c r="A88" s="103">
        <v>22</v>
      </c>
      <c r="B88" s="6" t="s">
        <v>249</v>
      </c>
      <c r="C88" s="104">
        <v>3.4655999999999998</v>
      </c>
      <c r="D88" s="127">
        <v>28.228300000000001</v>
      </c>
      <c r="E88" s="127">
        <v>24.55</v>
      </c>
    </row>
    <row r="89" spans="1:8" x14ac:dyDescent="0.2">
      <c r="A89" s="103">
        <v>23</v>
      </c>
      <c r="B89" s="6" t="s">
        <v>255</v>
      </c>
      <c r="C89" s="104">
        <v>3.5785999999999998</v>
      </c>
      <c r="D89" s="127">
        <v>28.435199999999998</v>
      </c>
      <c r="E89" s="127">
        <v>24.95</v>
      </c>
    </row>
    <row r="90" spans="1:8" x14ac:dyDescent="0.2">
      <c r="A90" s="103">
        <v>24</v>
      </c>
      <c r="B90" s="6" t="s">
        <v>258</v>
      </c>
      <c r="C90" s="104">
        <v>3.6029</v>
      </c>
      <c r="D90" s="127">
        <v>28.5562</v>
      </c>
      <c r="E90" s="127">
        <v>24.68</v>
      </c>
    </row>
    <row r="91" spans="1:8" x14ac:dyDescent="0.2">
      <c r="A91" s="103">
        <v>25</v>
      </c>
      <c r="B91" s="6" t="s">
        <v>259</v>
      </c>
      <c r="C91" s="104">
        <v>3.5649000000000002</v>
      </c>
      <c r="D91" s="127">
        <v>28.375399999999999</v>
      </c>
      <c r="E91" s="127">
        <v>24.64</v>
      </c>
    </row>
    <row r="92" spans="1:8" x14ac:dyDescent="0.2">
      <c r="A92" s="103">
        <v>26</v>
      </c>
      <c r="B92" s="6" t="s">
        <v>260</v>
      </c>
      <c r="C92" s="104">
        <v>3.5192999999999999</v>
      </c>
      <c r="D92" s="127">
        <v>28.414999999999999</v>
      </c>
      <c r="E92" s="127">
        <v>24.74</v>
      </c>
    </row>
    <row r="93" spans="1:8" x14ac:dyDescent="0.2">
      <c r="A93" s="103">
        <v>27</v>
      </c>
      <c r="B93" s="6" t="s">
        <v>262</v>
      </c>
      <c r="C93" s="104">
        <v>3.5467</v>
      </c>
      <c r="D93" s="127">
        <v>28.025600000000001</v>
      </c>
      <c r="E93" s="127">
        <v>24.38</v>
      </c>
    </row>
    <row r="94" spans="1:8" x14ac:dyDescent="0.2">
      <c r="A94" s="103">
        <v>28</v>
      </c>
      <c r="B94" s="6" t="s">
        <v>263</v>
      </c>
      <c r="C94" s="104">
        <v>3.4971999999999999</v>
      </c>
      <c r="D94" s="127">
        <v>27.494399999999999</v>
      </c>
      <c r="E94" s="127">
        <v>24.39</v>
      </c>
    </row>
    <row r="95" spans="1:8" x14ac:dyDescent="0.2">
      <c r="A95" s="103">
        <v>29</v>
      </c>
      <c r="B95" s="6" t="s">
        <v>265</v>
      </c>
      <c r="C95" s="104">
        <v>3.4826999999999999</v>
      </c>
      <c r="D95" s="127">
        <v>27.110199999999999</v>
      </c>
      <c r="E95" s="127">
        <v>24.52</v>
      </c>
    </row>
    <row r="96" spans="1:8" x14ac:dyDescent="0.2">
      <c r="A96" s="103">
        <v>30</v>
      </c>
      <c r="B96" s="6" t="s">
        <v>268</v>
      </c>
      <c r="C96" s="104">
        <v>3.5034000000000001</v>
      </c>
      <c r="D96" s="127">
        <v>27.413</v>
      </c>
      <c r="E96" s="127">
        <v>24.6</v>
      </c>
    </row>
    <row r="97" spans="1:5" x14ac:dyDescent="0.2">
      <c r="A97" s="103">
        <v>31</v>
      </c>
      <c r="B97" s="6" t="s">
        <v>269</v>
      </c>
      <c r="C97" s="104">
        <v>3.5899000000000001</v>
      </c>
      <c r="D97" s="127">
        <v>27.429600000000001</v>
      </c>
      <c r="E97" s="127">
        <v>23.9</v>
      </c>
    </row>
    <row r="98" spans="1:5" x14ac:dyDescent="0.2">
      <c r="A98" s="103">
        <v>32</v>
      </c>
      <c r="B98" s="6" t="s">
        <v>272</v>
      </c>
      <c r="C98" s="104">
        <v>3.6124999999999998</v>
      </c>
      <c r="D98" s="127">
        <v>27.886600000000001</v>
      </c>
      <c r="E98" s="127">
        <v>23.55</v>
      </c>
    </row>
    <row r="99" spans="1:5" x14ac:dyDescent="0.2">
      <c r="A99" s="103">
        <v>33</v>
      </c>
      <c r="B99" s="6" t="s">
        <v>273</v>
      </c>
      <c r="C99" s="104">
        <v>3.6627000000000001</v>
      </c>
      <c r="D99" s="127">
        <v>28.014199999999999</v>
      </c>
      <c r="E99" s="127">
        <v>24.01</v>
      </c>
    </row>
    <row r="100" spans="1:5" x14ac:dyDescent="0.2">
      <c r="A100" s="103">
        <v>34</v>
      </c>
      <c r="B100" s="6" t="s">
        <v>274</v>
      </c>
      <c r="C100" s="104">
        <v>3.6412</v>
      </c>
      <c r="D100" s="127">
        <v>27.892399999999999</v>
      </c>
      <c r="E100" s="127">
        <v>24.32</v>
      </c>
    </row>
    <row r="101" spans="1:5" x14ac:dyDescent="0.2">
      <c r="A101" s="6">
        <v>35</v>
      </c>
      <c r="B101" s="6" t="s">
        <v>275</v>
      </c>
      <c r="C101" s="104">
        <v>3.5903999999999998</v>
      </c>
      <c r="D101" s="127">
        <v>27.574200000000001</v>
      </c>
      <c r="E101" s="127">
        <v>24.06</v>
      </c>
    </row>
    <row r="102" spans="1:5" x14ac:dyDescent="0.2">
      <c r="A102" s="103">
        <v>36</v>
      </c>
      <c r="B102" s="6" t="s">
        <v>276</v>
      </c>
      <c r="C102" s="104">
        <v>3.6128</v>
      </c>
      <c r="D102" s="127">
        <v>27.587800000000001</v>
      </c>
      <c r="E102" s="127">
        <v>23.82</v>
      </c>
    </row>
    <row r="103" spans="1:5" x14ac:dyDescent="0.2">
      <c r="A103" s="6">
        <v>37</v>
      </c>
      <c r="B103" s="6" t="s">
        <v>277</v>
      </c>
      <c r="C103" s="104">
        <v>3.6141999999999999</v>
      </c>
      <c r="D103" s="127">
        <v>27.652000000000001</v>
      </c>
      <c r="E103" s="127">
        <v>24.19</v>
      </c>
    </row>
    <row r="104" spans="1:5" x14ac:dyDescent="0.2">
      <c r="A104" s="103">
        <v>38</v>
      </c>
      <c r="B104" s="6" t="s">
        <v>278</v>
      </c>
      <c r="C104" s="104">
        <v>3.5737999999999999</v>
      </c>
      <c r="D104" s="127">
        <v>27.715</v>
      </c>
      <c r="E104" s="127">
        <v>24.23</v>
      </c>
    </row>
    <row r="105" spans="1:5" x14ac:dyDescent="0.2">
      <c r="A105" s="6">
        <v>39</v>
      </c>
      <c r="B105" s="6" t="s">
        <v>280</v>
      </c>
      <c r="C105" s="104">
        <v>3.4923999999999999</v>
      </c>
      <c r="D105" s="127">
        <v>27.579799999999999</v>
      </c>
      <c r="E105" s="127">
        <v>24.18</v>
      </c>
    </row>
    <row r="106" spans="1:5" x14ac:dyDescent="0.2">
      <c r="A106" s="103">
        <v>40</v>
      </c>
      <c r="B106" s="6" t="s">
        <v>281</v>
      </c>
      <c r="C106" s="104">
        <v>3.4552999999999998</v>
      </c>
      <c r="D106" s="127">
        <v>26.966799999999999</v>
      </c>
      <c r="E106" s="127">
        <v>23.97</v>
      </c>
    </row>
    <row r="107" spans="1:5" x14ac:dyDescent="0.2">
      <c r="A107" s="6">
        <v>41</v>
      </c>
      <c r="B107" s="6" t="s">
        <v>282</v>
      </c>
      <c r="C107" s="104">
        <v>3.4517000000000002</v>
      </c>
      <c r="D107" s="127">
        <v>26.8005</v>
      </c>
      <c r="E107" s="127">
        <v>24.13</v>
      </c>
    </row>
    <row r="108" spans="1:5" x14ac:dyDescent="0.2">
      <c r="A108" s="6">
        <v>42</v>
      </c>
      <c r="B108" s="6" t="s">
        <v>284</v>
      </c>
      <c r="C108" s="104">
        <v>3.3714</v>
      </c>
      <c r="D108" s="127">
        <v>26.434799999999999</v>
      </c>
      <c r="E108" s="127">
        <v>23.77</v>
      </c>
    </row>
    <row r="109" spans="1:5" x14ac:dyDescent="0.2">
      <c r="A109" s="6">
        <v>43</v>
      </c>
      <c r="B109" s="6" t="s">
        <v>285</v>
      </c>
      <c r="C109" s="104">
        <v>3.2328000000000001</v>
      </c>
      <c r="D109" s="127">
        <v>26.047799999999999</v>
      </c>
      <c r="E109" s="127">
        <v>23.43</v>
      </c>
    </row>
    <row r="110" spans="1:5" x14ac:dyDescent="0.2">
      <c r="A110" s="6">
        <v>44</v>
      </c>
      <c r="B110" s="126" t="s">
        <v>286</v>
      </c>
      <c r="C110" s="104">
        <v>3.1309</v>
      </c>
      <c r="D110" s="127">
        <v>25.971800000000002</v>
      </c>
      <c r="E110" s="127">
        <v>23.41</v>
      </c>
    </row>
    <row r="111" spans="1:5" x14ac:dyDescent="0.2">
      <c r="A111" s="6">
        <v>45</v>
      </c>
      <c r="B111" s="6" t="s">
        <v>288</v>
      </c>
      <c r="C111" s="104">
        <v>3.1044999999999998</v>
      </c>
      <c r="D111" s="127">
        <v>25.746400000000001</v>
      </c>
      <c r="E111" s="127">
        <v>23.49</v>
      </c>
    </row>
    <row r="112" spans="1:5" x14ac:dyDescent="0.2">
      <c r="A112" s="6">
        <v>46</v>
      </c>
      <c r="B112" s="6" t="s">
        <v>289</v>
      </c>
      <c r="C112" s="104">
        <v>3.0943000000000001</v>
      </c>
      <c r="D112" s="127">
        <v>25.7333</v>
      </c>
      <c r="E112" s="127">
        <v>23.27</v>
      </c>
    </row>
    <row r="113" spans="1:5" x14ac:dyDescent="0.2">
      <c r="A113" s="6">
        <v>47</v>
      </c>
      <c r="B113" s="6" t="s">
        <v>291</v>
      </c>
      <c r="C113" s="104">
        <v>3.1406999999999998</v>
      </c>
      <c r="D113" s="127">
        <v>25.9924</v>
      </c>
      <c r="E113" s="127">
        <v>23.6</v>
      </c>
    </row>
    <row r="114" spans="1:5" x14ac:dyDescent="0.2">
      <c r="A114" s="6">
        <v>48</v>
      </c>
      <c r="B114" s="6" t="s">
        <v>294</v>
      </c>
      <c r="C114" s="104">
        <v>3.2017000000000002</v>
      </c>
      <c r="D114" s="127">
        <v>25.258800000000001</v>
      </c>
      <c r="E114" s="127">
        <v>23.58</v>
      </c>
    </row>
    <row r="115" spans="1:5" x14ac:dyDescent="0.2">
      <c r="A115" s="6">
        <v>49</v>
      </c>
      <c r="B115" s="6" t="s">
        <v>296</v>
      </c>
      <c r="C115" s="104">
        <v>3.1777000000000002</v>
      </c>
      <c r="D115" s="127">
        <v>24.606400000000001</v>
      </c>
      <c r="E115" s="127">
        <v>23.54</v>
      </c>
    </row>
    <row r="116" spans="1:5" x14ac:dyDescent="0.2">
      <c r="A116" s="6">
        <v>50</v>
      </c>
      <c r="B116" s="6" t="s">
        <v>297</v>
      </c>
      <c r="C116" s="104">
        <v>3.1810999999999998</v>
      </c>
      <c r="D116" s="127">
        <v>24.412600000000001</v>
      </c>
      <c r="E116" s="127">
        <v>24.05</v>
      </c>
    </row>
    <row r="117" spans="1:5" x14ac:dyDescent="0.2">
      <c r="A117" s="6">
        <v>51</v>
      </c>
      <c r="B117" s="6" t="s">
        <v>299</v>
      </c>
      <c r="C117" s="104">
        <v>3.1945000000000001</v>
      </c>
      <c r="D117" s="127">
        <v>34.345999999999997</v>
      </c>
      <c r="E117" s="127">
        <v>24.1</v>
      </c>
    </row>
    <row r="118" spans="1:5" x14ac:dyDescent="0.2">
      <c r="A118" s="6">
        <v>52</v>
      </c>
      <c r="B118" s="6" t="s">
        <v>300</v>
      </c>
      <c r="C118" s="104">
        <v>3.1835</v>
      </c>
      <c r="D118" s="127">
        <v>24.3508</v>
      </c>
      <c r="E118" s="127">
        <v>23.77</v>
      </c>
    </row>
    <row r="119" spans="1:5" x14ac:dyDescent="0.2">
      <c r="A119" s="136">
        <v>1</v>
      </c>
      <c r="B119" s="136" t="s">
        <v>302</v>
      </c>
      <c r="C119" s="136">
        <v>3.1446999999999998</v>
      </c>
      <c r="D119" s="136">
        <v>24.153600000000001</v>
      </c>
      <c r="E119" s="137">
        <v>23.86</v>
      </c>
    </row>
    <row r="120" spans="1:5" x14ac:dyDescent="0.2">
      <c r="A120" s="6">
        <v>2</v>
      </c>
      <c r="B120" s="6" t="s">
        <v>303</v>
      </c>
      <c r="C120" s="104">
        <v>3.1374</v>
      </c>
      <c r="D120" s="127">
        <v>24.023599999999998</v>
      </c>
      <c r="E120" s="127">
        <v>24.84</v>
      </c>
    </row>
    <row r="121" spans="1:5" x14ac:dyDescent="0.2">
      <c r="A121" s="6">
        <v>3</v>
      </c>
      <c r="B121" s="6" t="s">
        <v>305</v>
      </c>
      <c r="C121" s="104">
        <v>3.1684999999999999</v>
      </c>
      <c r="D121" s="127">
        <v>24.1218</v>
      </c>
      <c r="E121" s="127">
        <v>24.48</v>
      </c>
    </row>
    <row r="122" spans="1:5" x14ac:dyDescent="0.2">
      <c r="A122" s="6">
        <v>4</v>
      </c>
      <c r="B122" s="6" t="s">
        <v>306</v>
      </c>
      <c r="C122" s="104">
        <v>3.2602000000000002</v>
      </c>
      <c r="D122" s="127">
        <v>24.1706</v>
      </c>
      <c r="E122" s="127">
        <v>24.84</v>
      </c>
    </row>
    <row r="123" spans="1:5" x14ac:dyDescent="0.2">
      <c r="A123" s="6">
        <v>5</v>
      </c>
      <c r="B123" s="6" t="s">
        <v>308</v>
      </c>
      <c r="C123" s="104">
        <v>3.3001999999999998</v>
      </c>
      <c r="D123" s="127">
        <v>24.154599999999999</v>
      </c>
      <c r="E123" s="127">
        <v>24.98</v>
      </c>
    </row>
    <row r="124" spans="1:5" x14ac:dyDescent="0.2">
      <c r="A124" s="6">
        <v>6</v>
      </c>
      <c r="B124" s="6" t="s">
        <v>310</v>
      </c>
      <c r="C124" s="104">
        <v>3.3481000000000001</v>
      </c>
      <c r="D124" s="127">
        <v>24.138000000000002</v>
      </c>
      <c r="E124" s="127">
        <v>25.07</v>
      </c>
    </row>
    <row r="125" spans="1:5" x14ac:dyDescent="0.2">
      <c r="A125" s="6">
        <v>7</v>
      </c>
      <c r="B125" s="6" t="s">
        <v>311</v>
      </c>
      <c r="C125" s="104">
        <v>3.4479000000000002</v>
      </c>
      <c r="D125" s="127">
        <v>24.301600000000001</v>
      </c>
      <c r="E125" s="127">
        <v>25.01</v>
      </c>
    </row>
    <row r="126" spans="1:5" x14ac:dyDescent="0.2">
      <c r="A126" s="6">
        <v>8</v>
      </c>
      <c r="B126" s="6" t="s">
        <v>313</v>
      </c>
      <c r="C126" s="104">
        <v>3.4956</v>
      </c>
      <c r="D126" s="127">
        <v>24.54</v>
      </c>
      <c r="E126" s="127">
        <v>25.35</v>
      </c>
    </row>
    <row r="127" spans="1:5" x14ac:dyDescent="0.2">
      <c r="A127" s="6">
        <v>9</v>
      </c>
      <c r="B127" s="6" t="s">
        <v>315</v>
      </c>
      <c r="C127" s="104">
        <v>3.4996</v>
      </c>
      <c r="D127" s="127">
        <v>24.768699999999999</v>
      </c>
      <c r="E127" s="127">
        <v>25.67</v>
      </c>
    </row>
    <row r="128" spans="1:5" x14ac:dyDescent="0.2">
      <c r="A128" s="6">
        <v>10</v>
      </c>
      <c r="B128" s="6" t="s">
        <v>316</v>
      </c>
      <c r="C128" s="104">
        <v>3.6206999999999998</v>
      </c>
      <c r="D128" s="127">
        <v>25.123000000000001</v>
      </c>
      <c r="E128" s="127">
        <v>25.85</v>
      </c>
    </row>
    <row r="129" spans="1:5" x14ac:dyDescent="0.2">
      <c r="A129" s="6">
        <v>11</v>
      </c>
      <c r="B129" s="6" t="s">
        <v>317</v>
      </c>
      <c r="C129" s="104">
        <v>3.8041999999999998</v>
      </c>
      <c r="D129" s="127">
        <v>26.092300000000002</v>
      </c>
      <c r="E129" s="127">
        <v>26.84</v>
      </c>
    </row>
    <row r="130" spans="1:5" x14ac:dyDescent="0.2">
      <c r="A130" s="6">
        <v>12</v>
      </c>
      <c r="B130" s="6" t="s">
        <v>323</v>
      </c>
      <c r="C130" s="104">
        <v>3.9687000000000001</v>
      </c>
      <c r="D130" s="127">
        <v>28.355399999999999</v>
      </c>
      <c r="E130" s="127">
        <v>27.15</v>
      </c>
    </row>
    <row r="131" spans="1:5" x14ac:dyDescent="0.2">
      <c r="A131" s="6">
        <v>13</v>
      </c>
      <c r="B131" s="6" t="s">
        <v>324</v>
      </c>
      <c r="C131" s="104">
        <v>4.0339</v>
      </c>
      <c r="D131" s="127">
        <v>29.422999999999998</v>
      </c>
      <c r="E131" s="127">
        <v>28.31</v>
      </c>
    </row>
    <row r="132" spans="1:5" x14ac:dyDescent="0.2">
      <c r="A132" s="6">
        <v>14</v>
      </c>
      <c r="B132" s="6" t="s">
        <v>325</v>
      </c>
      <c r="C132" s="104">
        <v>4.2746000000000004</v>
      </c>
      <c r="D132" s="127">
        <v>30.616</v>
      </c>
      <c r="E132" s="127">
        <v>28.33</v>
      </c>
    </row>
    <row r="133" spans="1:5" x14ac:dyDescent="0.2">
      <c r="A133" s="6">
        <v>15</v>
      </c>
      <c r="B133" s="6" t="s">
        <v>327</v>
      </c>
      <c r="C133" s="104">
        <v>4.3037000000000001</v>
      </c>
      <c r="D133" s="127">
        <v>30.683299999999999</v>
      </c>
      <c r="E133" s="127">
        <v>28.84</v>
      </c>
    </row>
    <row r="134" spans="1:5" x14ac:dyDescent="0.2">
      <c r="A134" s="6">
        <v>16</v>
      </c>
      <c r="B134" s="6" t="s">
        <v>328</v>
      </c>
      <c r="C134" s="104">
        <v>4.3860000000000001</v>
      </c>
      <c r="D134" s="127">
        <v>30.324999999999999</v>
      </c>
      <c r="E134" s="127">
        <v>28.32</v>
      </c>
    </row>
    <row r="135" spans="1:5" x14ac:dyDescent="0.2">
      <c r="A135" s="6">
        <v>17</v>
      </c>
      <c r="B135" s="6" t="s">
        <v>329</v>
      </c>
      <c r="C135" s="104">
        <v>4.3548</v>
      </c>
      <c r="D135" s="127">
        <v>30.367000000000001</v>
      </c>
      <c r="E135" s="127">
        <v>28.3</v>
      </c>
    </row>
    <row r="136" spans="1:5" x14ac:dyDescent="0.2">
      <c r="A136" s="6">
        <v>18</v>
      </c>
      <c r="B136" s="6" t="s">
        <v>332</v>
      </c>
      <c r="C136" s="104">
        <v>4.3377999999999997</v>
      </c>
      <c r="D136" s="127">
        <v>30.025600000000001</v>
      </c>
      <c r="E136" s="127">
        <v>28.09</v>
      </c>
    </row>
    <row r="137" spans="1:5" x14ac:dyDescent="0.2">
      <c r="A137" s="6">
        <v>19</v>
      </c>
      <c r="B137" s="6" t="s">
        <v>333</v>
      </c>
      <c r="C137" s="104">
        <v>4.3686999999999996</v>
      </c>
      <c r="D137" s="127">
        <v>30.136399999999998</v>
      </c>
      <c r="E137" s="127">
        <v>28.08</v>
      </c>
    </row>
    <row r="138" spans="1:5" x14ac:dyDescent="0.2">
      <c r="A138" s="6">
        <v>20</v>
      </c>
      <c r="B138" s="6" t="s">
        <v>335</v>
      </c>
      <c r="C138" s="104">
        <v>4.4443999999999999</v>
      </c>
      <c r="D138" s="127">
        <v>30.930499999999999</v>
      </c>
      <c r="E138" s="127">
        <v>28.47</v>
      </c>
    </row>
    <row r="139" spans="1:5" x14ac:dyDescent="0.2">
      <c r="A139" s="6">
        <v>21</v>
      </c>
      <c r="B139" s="6" t="s">
        <v>336</v>
      </c>
      <c r="C139" s="104">
        <v>4.5236999999999998</v>
      </c>
      <c r="D139" s="127">
        <v>32.131799999999998</v>
      </c>
      <c r="E139" s="127">
        <v>29.07</v>
      </c>
    </row>
    <row r="140" spans="1:5" x14ac:dyDescent="0.2">
      <c r="A140" s="6">
        <v>22</v>
      </c>
      <c r="B140" s="6" t="s">
        <v>337</v>
      </c>
      <c r="C140" s="104">
        <v>4.6199000000000003</v>
      </c>
      <c r="D140" s="127">
        <v>33.103400000000001</v>
      </c>
      <c r="E140" s="127">
        <v>29.08</v>
      </c>
    </row>
    <row r="141" spans="1:5" x14ac:dyDescent="0.2">
      <c r="A141" s="6">
        <v>23</v>
      </c>
      <c r="B141" s="6" t="s">
        <v>338</v>
      </c>
      <c r="C141" s="104">
        <v>4.8269000000000002</v>
      </c>
      <c r="D141" s="127">
        <v>34.929200000000002</v>
      </c>
      <c r="E141" s="127">
        <v>30.36</v>
      </c>
    </row>
    <row r="142" spans="1:5" x14ac:dyDescent="0.2">
      <c r="A142" s="6">
        <v>24</v>
      </c>
      <c r="B142" s="6" t="s">
        <v>339</v>
      </c>
      <c r="C142" s="104">
        <v>5.0884999999999998</v>
      </c>
      <c r="D142" s="127">
        <v>35.6858</v>
      </c>
      <c r="E142" s="127">
        <v>30.55</v>
      </c>
    </row>
    <row r="143" spans="1:5" x14ac:dyDescent="0.2">
      <c r="A143" s="6">
        <v>25</v>
      </c>
      <c r="B143" s="6" t="s">
        <v>342</v>
      </c>
      <c r="C143" s="104">
        <v>5.4512999999999998</v>
      </c>
      <c r="D143" s="127">
        <v>38.194800000000001</v>
      </c>
      <c r="E143" s="127">
        <v>32.22</v>
      </c>
    </row>
    <row r="144" spans="1:5" x14ac:dyDescent="0.2">
      <c r="A144" s="6">
        <v>26</v>
      </c>
      <c r="B144" s="6" t="s">
        <v>343</v>
      </c>
      <c r="C144" s="104">
        <v>6.0194999999999999</v>
      </c>
      <c r="D144" s="127">
        <v>40.219000000000001</v>
      </c>
      <c r="E144" s="127">
        <v>34.11</v>
      </c>
    </row>
    <row r="145" spans="1:5" x14ac:dyDescent="0.2">
      <c r="A145" s="6">
        <v>27</v>
      </c>
      <c r="B145" s="6" t="s">
        <v>344</v>
      </c>
      <c r="C145" s="104">
        <v>6.3968999999999996</v>
      </c>
      <c r="D145" s="127">
        <v>43.099800000000002</v>
      </c>
      <c r="E145" s="127">
        <v>35.409999999999997</v>
      </c>
    </row>
    <row r="146" spans="1:5" x14ac:dyDescent="0.2">
      <c r="A146" s="6">
        <v>28</v>
      </c>
      <c r="B146" s="6" t="s">
        <v>345</v>
      </c>
      <c r="C146" s="104">
        <v>6.6087999999999996</v>
      </c>
      <c r="D146" s="127">
        <v>44.361600000000003</v>
      </c>
      <c r="E146" s="127">
        <v>35.409999999999997</v>
      </c>
    </row>
    <row r="147" spans="1:5" x14ac:dyDescent="0.2">
      <c r="A147" s="6">
        <v>29</v>
      </c>
      <c r="B147" s="6" t="s">
        <v>346</v>
      </c>
      <c r="C147" s="104">
        <v>6.5768000000000004</v>
      </c>
      <c r="D147" s="127">
        <v>44.401200000000003</v>
      </c>
      <c r="E147" s="127">
        <v>35.86</v>
      </c>
    </row>
    <row r="148" spans="1:5" x14ac:dyDescent="0.2">
      <c r="A148" s="6">
        <v>30</v>
      </c>
      <c r="B148" s="6" t="s">
        <v>347</v>
      </c>
      <c r="C148" s="104">
        <v>6.4904999999999999</v>
      </c>
      <c r="D148" s="127">
        <v>43.665199999999999</v>
      </c>
      <c r="E148" s="127">
        <v>35.549999999999997</v>
      </c>
    </row>
    <row r="149" spans="1:5" x14ac:dyDescent="0.2">
      <c r="A149" s="6">
        <v>31</v>
      </c>
      <c r="B149" s="6" t="s">
        <v>350</v>
      </c>
      <c r="C149" s="104">
        <v>6.2819000000000003</v>
      </c>
      <c r="D149" s="127">
        <v>42.619399999999999</v>
      </c>
      <c r="E149" s="127">
        <v>36.94</v>
      </c>
    </row>
    <row r="150" spans="1:5" x14ac:dyDescent="0.2">
      <c r="A150" s="6">
        <v>32</v>
      </c>
      <c r="B150" s="6" t="s">
        <v>352</v>
      </c>
      <c r="C150" s="104">
        <v>5.7468000000000004</v>
      </c>
      <c r="D150" s="127">
        <v>40.405799999999999</v>
      </c>
      <c r="E150" s="127">
        <v>37.61</v>
      </c>
    </row>
    <row r="151" spans="1:5" x14ac:dyDescent="0.2">
      <c r="A151" s="6">
        <v>33</v>
      </c>
      <c r="B151" s="6" t="s">
        <v>355</v>
      </c>
      <c r="C151" s="104">
        <v>5.3250000000000002</v>
      </c>
      <c r="D151" s="127">
        <v>38.898000000000003</v>
      </c>
      <c r="E151" s="127">
        <v>35.82</v>
      </c>
    </row>
    <row r="152" spans="1:5" x14ac:dyDescent="0.2">
      <c r="A152" s="6">
        <v>34</v>
      </c>
      <c r="B152" s="6" t="s">
        <v>357</v>
      </c>
      <c r="C152" s="104">
        <v>5.0185000000000004</v>
      </c>
      <c r="D152" s="127">
        <v>37.497999999999998</v>
      </c>
      <c r="E152" s="127">
        <v>34.17</v>
      </c>
    </row>
    <row r="153" spans="1:5" x14ac:dyDescent="0.2">
      <c r="A153" s="6">
        <v>35</v>
      </c>
      <c r="B153" s="6" t="s">
        <v>359</v>
      </c>
      <c r="C153" s="104">
        <v>4.7507999999999999</v>
      </c>
      <c r="D153" s="127">
        <v>34.723700000000001</v>
      </c>
      <c r="E153" s="127">
        <v>32.47</v>
      </c>
    </row>
    <row r="154" spans="1:5" x14ac:dyDescent="0.2">
      <c r="A154" s="6">
        <v>36</v>
      </c>
      <c r="B154" s="6" t="s">
        <v>361</v>
      </c>
      <c r="C154" s="104">
        <v>4.4623999999999997</v>
      </c>
      <c r="D154" s="127">
        <v>33.199300000000001</v>
      </c>
      <c r="E154" s="127">
        <v>32.549999999999997</v>
      </c>
    </row>
    <row r="155" spans="1:5" x14ac:dyDescent="0.2">
      <c r="A155" s="6">
        <v>37</v>
      </c>
      <c r="B155" s="6" t="s">
        <v>362</v>
      </c>
      <c r="C155" s="104">
        <v>4.3875000000000002</v>
      </c>
      <c r="D155" s="127">
        <v>31.874400000000001</v>
      </c>
      <c r="E155" s="127">
        <v>31.04</v>
      </c>
    </row>
    <row r="156" spans="1:5" x14ac:dyDescent="0.2">
      <c r="A156" s="6">
        <v>38</v>
      </c>
      <c r="B156" s="6" t="s">
        <v>363</v>
      </c>
      <c r="C156" s="104">
        <v>4.4053000000000004</v>
      </c>
      <c r="D156" s="127">
        <v>31.3262</v>
      </c>
      <c r="E156" s="127">
        <v>30.58</v>
      </c>
    </row>
    <row r="157" spans="1:5" x14ac:dyDescent="0.2">
      <c r="A157" s="6">
        <v>39</v>
      </c>
      <c r="B157" s="6" t="s">
        <v>365</v>
      </c>
      <c r="C157" s="104">
        <v>4.3944999999999999</v>
      </c>
      <c r="D157" s="127">
        <v>31.925000000000001</v>
      </c>
      <c r="E157" s="127">
        <v>30.53</v>
      </c>
    </row>
    <row r="158" spans="1:5" x14ac:dyDescent="0.2">
      <c r="A158" s="6">
        <v>40</v>
      </c>
      <c r="B158" s="6" t="s">
        <v>366</v>
      </c>
      <c r="C158" s="104">
        <v>4.3528000000000002</v>
      </c>
      <c r="D158" s="127">
        <v>31.526</v>
      </c>
      <c r="E158" s="127">
        <v>30.23</v>
      </c>
    </row>
    <row r="159" spans="1:5" x14ac:dyDescent="0.2">
      <c r="A159" s="6">
        <v>41</v>
      </c>
      <c r="B159" s="6" t="s">
        <v>368</v>
      </c>
      <c r="C159" s="104">
        <v>4.3616000000000001</v>
      </c>
      <c r="D159" s="127">
        <v>31.213999999999999</v>
      </c>
      <c r="E159" s="127">
        <v>30.07</v>
      </c>
    </row>
    <row r="160" spans="1:5" x14ac:dyDescent="0.2">
      <c r="A160" s="6">
        <v>42</v>
      </c>
      <c r="B160" s="6" t="s">
        <v>369</v>
      </c>
      <c r="C160" s="104">
        <v>4.3166000000000002</v>
      </c>
      <c r="D160" s="127">
        <v>31.334199999999999</v>
      </c>
      <c r="E160" s="127">
        <v>30.35</v>
      </c>
    </row>
    <row r="161" spans="1:6" x14ac:dyDescent="0.2">
      <c r="A161" s="6">
        <v>43</v>
      </c>
      <c r="B161" s="6" t="s">
        <v>371</v>
      </c>
      <c r="C161" s="104">
        <v>4.2657999999999996</v>
      </c>
      <c r="D161" s="127">
        <v>31.244800000000001</v>
      </c>
      <c r="E161" s="127">
        <v>29.83</v>
      </c>
    </row>
    <row r="162" spans="1:6" x14ac:dyDescent="0.2">
      <c r="A162" s="6">
        <v>44</v>
      </c>
      <c r="B162" s="6" t="s">
        <v>373</v>
      </c>
      <c r="C162" s="104">
        <v>4.2137000000000002</v>
      </c>
      <c r="D162" s="127">
        <v>31.191800000000001</v>
      </c>
      <c r="E162" s="127">
        <v>29.63</v>
      </c>
    </row>
    <row r="163" spans="1:6" x14ac:dyDescent="0.2">
      <c r="A163" s="6">
        <v>45</v>
      </c>
      <c r="B163" s="6" t="s">
        <v>374</v>
      </c>
      <c r="C163" s="104">
        <v>4.173</v>
      </c>
      <c r="D163" s="127">
        <v>30.722999999999999</v>
      </c>
      <c r="E163" s="127">
        <v>29.95</v>
      </c>
    </row>
    <row r="164" spans="1:6" x14ac:dyDescent="0.2">
      <c r="A164" s="6">
        <v>46</v>
      </c>
      <c r="B164" s="6" t="s">
        <v>375</v>
      </c>
      <c r="C164" s="104">
        <v>4.1113999999999997</v>
      </c>
      <c r="D164" s="127">
        <v>30.376999999999999</v>
      </c>
      <c r="E164" s="127">
        <v>29.27</v>
      </c>
    </row>
    <row r="165" spans="1:6" x14ac:dyDescent="0.2">
      <c r="A165" s="6">
        <v>47</v>
      </c>
      <c r="B165" s="6" t="s">
        <v>377</v>
      </c>
      <c r="C165" s="104">
        <v>3.992</v>
      </c>
      <c r="D165" s="127">
        <v>29.9664</v>
      </c>
      <c r="E165" s="127">
        <v>29.87</v>
      </c>
    </row>
    <row r="166" spans="1:6" x14ac:dyDescent="0.2">
      <c r="A166" s="6">
        <v>48</v>
      </c>
      <c r="B166" s="6" t="s">
        <v>378</v>
      </c>
      <c r="C166" s="104">
        <v>3.9674999999999998</v>
      </c>
      <c r="D166" s="127">
        <v>29.3552</v>
      </c>
      <c r="E166" s="127">
        <v>28.58</v>
      </c>
    </row>
    <row r="167" spans="1:6" x14ac:dyDescent="0.2">
      <c r="A167" s="6">
        <v>49</v>
      </c>
      <c r="B167" s="6" t="s">
        <v>379</v>
      </c>
      <c r="C167" s="104">
        <v>3.8809</v>
      </c>
      <c r="D167" s="127">
        <v>28.6892</v>
      </c>
      <c r="E167" s="127">
        <v>29.29</v>
      </c>
    </row>
    <row r="168" spans="1:6" x14ac:dyDescent="0.2">
      <c r="A168" s="6">
        <v>50</v>
      </c>
      <c r="B168" s="6" t="s">
        <v>380</v>
      </c>
      <c r="C168" s="104">
        <v>3.8068</v>
      </c>
      <c r="D168" s="127">
        <v>28.0306</v>
      </c>
      <c r="E168" s="127">
        <v>28.86</v>
      </c>
    </row>
    <row r="169" spans="1:6" x14ac:dyDescent="0.2">
      <c r="A169" s="6">
        <v>51</v>
      </c>
      <c r="B169" s="6" t="s">
        <v>382</v>
      </c>
      <c r="C169" s="104">
        <v>3.7696999999999998</v>
      </c>
      <c r="D169" s="127">
        <v>28.498200000000001</v>
      </c>
      <c r="E169" s="127">
        <v>29.23</v>
      </c>
    </row>
    <row r="170" spans="1:6" x14ac:dyDescent="0.2">
      <c r="A170" s="6">
        <v>52</v>
      </c>
      <c r="B170" s="6" t="s">
        <v>383</v>
      </c>
      <c r="C170" s="104">
        <v>3.7625999999999999</v>
      </c>
      <c r="D170" s="127">
        <v>28.8476</v>
      </c>
      <c r="E170" s="127">
        <v>28.88</v>
      </c>
    </row>
    <row r="171" spans="1:6" x14ac:dyDescent="0.2">
      <c r="A171" s="6">
        <v>1</v>
      </c>
      <c r="B171" s="6" t="s">
        <v>387</v>
      </c>
      <c r="C171" s="104">
        <v>3.7728000000000002</v>
      </c>
      <c r="D171" s="127">
        <v>28.703299999999999</v>
      </c>
      <c r="E171" s="127">
        <v>28.8</v>
      </c>
    </row>
    <row r="172" spans="1:6" x14ac:dyDescent="0.2">
      <c r="A172" s="6">
        <v>2</v>
      </c>
      <c r="B172" s="6" t="s">
        <v>388</v>
      </c>
      <c r="C172" s="104">
        <v>3.8662000000000001</v>
      </c>
      <c r="D172" s="127">
        <v>29.020099999999999</v>
      </c>
      <c r="E172" s="127">
        <v>29.43</v>
      </c>
    </row>
    <row r="173" spans="1:6" x14ac:dyDescent="0.2">
      <c r="A173" s="6">
        <v>3</v>
      </c>
      <c r="B173" s="6" t="s">
        <v>389</v>
      </c>
      <c r="C173" s="104">
        <v>3.9914000000000001</v>
      </c>
      <c r="D173" s="127">
        <v>29.854399999999998</v>
      </c>
      <c r="E173" s="127">
        <v>30.2</v>
      </c>
      <c r="F173">
        <f>E173/E170</f>
        <v>1.0457063711911359</v>
      </c>
    </row>
    <row r="174" spans="1:6" x14ac:dyDescent="0.2">
      <c r="A174" s="6">
        <v>4</v>
      </c>
      <c r="B174" s="6" t="s">
        <v>390</v>
      </c>
      <c r="C174" s="104">
        <v>4.2485999999999997</v>
      </c>
      <c r="D174" s="127">
        <v>30.576799999999999</v>
      </c>
      <c r="E174" s="127">
        <v>29.21</v>
      </c>
    </row>
    <row r="175" spans="1:6" x14ac:dyDescent="0.2">
      <c r="A175" s="6">
        <v>5</v>
      </c>
      <c r="B175" s="6" t="s">
        <v>392</v>
      </c>
      <c r="C175" s="104">
        <v>4.4240000000000004</v>
      </c>
      <c r="D175" s="127">
        <v>31.3384</v>
      </c>
      <c r="E175" s="127">
        <v>29.86</v>
      </c>
    </row>
    <row r="176" spans="1:6" x14ac:dyDescent="0.2">
      <c r="A176" s="6">
        <v>6</v>
      </c>
      <c r="B176" s="6" t="s">
        <v>395</v>
      </c>
      <c r="C176" s="104">
        <v>4.4497999999999998</v>
      </c>
      <c r="D176" s="127">
        <v>31.3263</v>
      </c>
      <c r="E176" s="127">
        <v>29.96</v>
      </c>
    </row>
    <row r="177" spans="1:7" x14ac:dyDescent="0.2">
      <c r="A177" s="6">
        <v>7</v>
      </c>
      <c r="B177" s="6" t="s">
        <v>396</v>
      </c>
      <c r="C177" s="104">
        <v>4.4640000000000004</v>
      </c>
      <c r="D177" s="127">
        <v>31.807500000000001</v>
      </c>
      <c r="E177" s="127">
        <v>30</v>
      </c>
    </row>
    <row r="178" spans="1:7" x14ac:dyDescent="0.2">
      <c r="A178" s="6">
        <v>8</v>
      </c>
      <c r="B178" s="6" t="s">
        <v>397</v>
      </c>
      <c r="C178" s="104">
        <v>4.4023000000000003</v>
      </c>
      <c r="D178" s="127">
        <v>30.7911</v>
      </c>
      <c r="E178" s="127">
        <v>30.11</v>
      </c>
      <c r="F178" s="42">
        <f>AVERAGE(E175:E178)</f>
        <v>29.982499999999998</v>
      </c>
    </row>
    <row r="179" spans="1:7" x14ac:dyDescent="0.2">
      <c r="A179" s="6">
        <v>9</v>
      </c>
      <c r="B179" s="6" t="s">
        <v>407</v>
      </c>
      <c r="C179" s="104">
        <v>4.2529000000000003</v>
      </c>
      <c r="D179" s="127">
        <v>30.151900000000001</v>
      </c>
      <c r="E179" s="127">
        <v>29.83</v>
      </c>
    </row>
    <row r="180" spans="1:7" x14ac:dyDescent="0.2">
      <c r="A180" s="6">
        <v>10</v>
      </c>
      <c r="B180" s="6" t="s">
        <v>409</v>
      </c>
      <c r="C180" s="104">
        <v>4.3236999999999997</v>
      </c>
      <c r="D180" s="127">
        <v>29.6831</v>
      </c>
      <c r="E180" s="127">
        <v>30.28</v>
      </c>
    </row>
    <row r="181" spans="1:7" x14ac:dyDescent="0.2">
      <c r="A181" s="6">
        <v>11</v>
      </c>
      <c r="B181" s="6" t="s">
        <v>410</v>
      </c>
      <c r="C181" s="104">
        <v>4.3365999999999998</v>
      </c>
      <c r="D181" s="127">
        <v>30.333400000000001</v>
      </c>
      <c r="E181" s="127">
        <v>29.89</v>
      </c>
    </row>
    <row r="182" spans="1:7" x14ac:dyDescent="0.2">
      <c r="A182" s="6">
        <v>12</v>
      </c>
      <c r="B182" s="6" t="s">
        <v>411</v>
      </c>
      <c r="C182" s="104">
        <v>4.4267000000000003</v>
      </c>
      <c r="D182" s="127">
        <v>30.3278</v>
      </c>
      <c r="E182" s="127">
        <v>30.43</v>
      </c>
      <c r="F182" s="42">
        <f>AVERAGE(E179:E182)</f>
        <v>30.107500000000002</v>
      </c>
      <c r="G182" s="92">
        <f>((F182/F178)-1)</f>
        <v>4.1690986408740027E-3</v>
      </c>
    </row>
    <row r="183" spans="1:7" x14ac:dyDescent="0.2">
      <c r="A183" s="6">
        <v>13</v>
      </c>
      <c r="B183" s="6" t="s">
        <v>412</v>
      </c>
      <c r="C183" s="104">
        <v>4.6288</v>
      </c>
      <c r="D183" s="127">
        <v>30.749300000000002</v>
      </c>
      <c r="E183" s="127">
        <v>30.71</v>
      </c>
    </row>
    <row r="184" spans="1:7" x14ac:dyDescent="0.2">
      <c r="A184" s="6">
        <v>14</v>
      </c>
      <c r="B184" s="6" t="s">
        <v>415</v>
      </c>
      <c r="C184" s="104">
        <v>4.7998000000000003</v>
      </c>
      <c r="D184" s="127">
        <v>31.2302</v>
      </c>
      <c r="E184" s="127">
        <v>30.65</v>
      </c>
    </row>
    <row r="185" spans="1:7" x14ac:dyDescent="0.2">
      <c r="A185" s="6">
        <v>15</v>
      </c>
      <c r="B185" s="6" t="s">
        <v>416</v>
      </c>
      <c r="C185" s="104">
        <v>4.8577000000000004</v>
      </c>
      <c r="D185" s="127">
        <v>31.728300000000001</v>
      </c>
      <c r="E185" s="127">
        <v>30.81</v>
      </c>
    </row>
    <row r="186" spans="1:7" x14ac:dyDescent="0.2">
      <c r="A186" s="6">
        <v>16</v>
      </c>
      <c r="B186" s="6" t="s">
        <v>417</v>
      </c>
      <c r="C186" s="104">
        <v>4.8590999999999998</v>
      </c>
      <c r="D186" s="127">
        <v>32.159300000000002</v>
      </c>
      <c r="E186" s="127">
        <v>31.4</v>
      </c>
    </row>
    <row r="187" spans="1:7" x14ac:dyDescent="0.2">
      <c r="A187" s="6">
        <v>17</v>
      </c>
      <c r="B187" s="6" t="s">
        <v>418</v>
      </c>
      <c r="C187" s="104">
        <v>4.8400999999999996</v>
      </c>
      <c r="D187" s="127">
        <v>32.693399999999997</v>
      </c>
      <c r="E187" s="127">
        <v>31.1</v>
      </c>
    </row>
    <row r="188" spans="1:7" x14ac:dyDescent="0.2">
      <c r="A188" s="6">
        <v>18</v>
      </c>
      <c r="B188" s="6" t="s">
        <v>420</v>
      </c>
      <c r="C188" s="104">
        <v>4.7792000000000003</v>
      </c>
      <c r="D188" s="127">
        <v>32.435299999999998</v>
      </c>
      <c r="E188" s="127">
        <v>30.11</v>
      </c>
    </row>
    <row r="189" spans="1:7" x14ac:dyDescent="0.2">
      <c r="A189" s="6">
        <v>19</v>
      </c>
      <c r="B189" s="6" t="s">
        <v>421</v>
      </c>
      <c r="C189" s="104">
        <v>4.7443999999999997</v>
      </c>
      <c r="D189" s="127">
        <v>31.239899999999999</v>
      </c>
      <c r="E189" s="127">
        <v>30.29</v>
      </c>
    </row>
    <row r="190" spans="1:7" x14ac:dyDescent="0.2">
      <c r="A190" s="6">
        <v>20</v>
      </c>
      <c r="B190" s="6" t="s">
        <v>423</v>
      </c>
      <c r="C190" s="104">
        <v>4.6201999999999996</v>
      </c>
      <c r="D190" s="127">
        <v>31.739899999999999</v>
      </c>
      <c r="E190" s="127">
        <v>29.95</v>
      </c>
    </row>
    <row r="191" spans="1:7" x14ac:dyDescent="0.2">
      <c r="A191" s="6">
        <v>21</v>
      </c>
      <c r="B191" s="6" t="s">
        <v>425</v>
      </c>
      <c r="C191" s="104">
        <v>4.5357000000000003</v>
      </c>
      <c r="D191" s="127">
        <v>31.2363</v>
      </c>
      <c r="E191" s="127">
        <v>29.63</v>
      </c>
    </row>
    <row r="192" spans="1:7" x14ac:dyDescent="0.2">
      <c r="A192" s="6">
        <v>22</v>
      </c>
      <c r="B192" s="6" t="s">
        <v>426</v>
      </c>
      <c r="C192" s="104">
        <v>4.4904000000000002</v>
      </c>
      <c r="D192" s="127">
        <v>30.867599999999999</v>
      </c>
      <c r="E192" s="127">
        <v>29.8</v>
      </c>
    </row>
    <row r="193" spans="1:5" x14ac:dyDescent="0.2">
      <c r="A193" s="6">
        <v>23</v>
      </c>
      <c r="B193" s="6" t="s">
        <v>427</v>
      </c>
      <c r="C193" s="104">
        <v>4.4333</v>
      </c>
      <c r="D193" s="127">
        <v>30.901499999999999</v>
      </c>
      <c r="E193" s="127">
        <v>29.83</v>
      </c>
    </row>
    <row r="194" spans="1:5" x14ac:dyDescent="0.2">
      <c r="A194" s="6">
        <v>24</v>
      </c>
      <c r="B194" s="6" t="s">
        <v>430</v>
      </c>
      <c r="C194" s="104">
        <v>4.4362000000000004</v>
      </c>
      <c r="D194" s="127">
        <v>29.804600000000001</v>
      </c>
      <c r="E194" s="127">
        <v>29.72</v>
      </c>
    </row>
    <row r="195" spans="1:5" x14ac:dyDescent="0.2">
      <c r="A195" s="6">
        <v>25</v>
      </c>
      <c r="B195" s="6" t="s">
        <v>432</v>
      </c>
      <c r="C195" s="104">
        <v>4.3621999999999996</v>
      </c>
      <c r="D195" s="127">
        <v>29.418900000000001</v>
      </c>
      <c r="E195" s="127">
        <v>30.04</v>
      </c>
    </row>
    <row r="196" spans="1:5" x14ac:dyDescent="0.2">
      <c r="A196" s="6">
        <v>26</v>
      </c>
      <c r="B196" s="6" t="s">
        <v>433</v>
      </c>
      <c r="C196" s="104">
        <v>4.3611000000000004</v>
      </c>
      <c r="D196" s="127">
        <v>29.3095</v>
      </c>
      <c r="E196" s="127">
        <v>28.84</v>
      </c>
    </row>
    <row r="197" spans="1:5" x14ac:dyDescent="0.2">
      <c r="A197" s="6">
        <v>27</v>
      </c>
      <c r="B197" s="6" t="s">
        <v>435</v>
      </c>
      <c r="C197" s="104">
        <v>4.3691000000000004</v>
      </c>
      <c r="D197" s="127">
        <v>29.188500000000001</v>
      </c>
      <c r="E197" s="127">
        <v>28.28</v>
      </c>
    </row>
    <row r="198" spans="1:5" x14ac:dyDescent="0.2">
      <c r="A198" s="6">
        <v>28</v>
      </c>
      <c r="B198" s="6" t="s">
        <v>436</v>
      </c>
      <c r="C198" s="104">
        <v>4.3666999999999998</v>
      </c>
      <c r="D198" s="127">
        <v>29.0535</v>
      </c>
      <c r="E198" s="127">
        <v>28.24</v>
      </c>
    </row>
    <row r="199" spans="1:5" x14ac:dyDescent="0.2">
      <c r="A199" s="161">
        <v>29</v>
      </c>
      <c r="B199" s="161" t="s">
        <v>438</v>
      </c>
      <c r="C199" s="104">
        <v>4.3555999999999999</v>
      </c>
      <c r="D199" s="127">
        <v>28.855399999999999</v>
      </c>
      <c r="E199" s="127">
        <v>27.96</v>
      </c>
    </row>
    <row r="200" spans="1:5" x14ac:dyDescent="0.2">
      <c r="A200" s="161">
        <v>30</v>
      </c>
      <c r="B200" s="6" t="s">
        <v>439</v>
      </c>
      <c r="C200" s="104">
        <v>4.2884000000000002</v>
      </c>
      <c r="D200" s="127">
        <v>28.736999999999998</v>
      </c>
      <c r="E200" s="127">
        <v>27.19</v>
      </c>
    </row>
    <row r="201" spans="1:5" x14ac:dyDescent="0.2">
      <c r="A201" s="163">
        <v>31</v>
      </c>
      <c r="B201" s="6" t="s">
        <v>440</v>
      </c>
      <c r="C201" s="104">
        <v>4.2172999999999998</v>
      </c>
      <c r="D201" s="127">
        <v>28.3916</v>
      </c>
      <c r="E201" s="127">
        <v>27.17</v>
      </c>
    </row>
    <row r="202" spans="1:5" x14ac:dyDescent="0.2">
      <c r="A202" s="164">
        <v>32</v>
      </c>
      <c r="B202" s="6" t="s">
        <v>441</v>
      </c>
      <c r="C202" s="104">
        <v>4.2032999999999996</v>
      </c>
      <c r="D202" s="127">
        <v>28.215499999999999</v>
      </c>
      <c r="E202" s="127">
        <v>27.39</v>
      </c>
    </row>
    <row r="203" spans="1:5" x14ac:dyDescent="0.2">
      <c r="A203" s="165">
        <v>33</v>
      </c>
      <c r="B203" s="6" t="s">
        <v>444</v>
      </c>
      <c r="C203" s="104">
        <v>4.0875000000000004</v>
      </c>
      <c r="D203" s="127">
        <v>28.204999999999998</v>
      </c>
      <c r="E203" s="127">
        <v>26.9</v>
      </c>
    </row>
    <row r="204" spans="1:5" x14ac:dyDescent="0.2">
      <c r="A204" s="167">
        <v>34</v>
      </c>
      <c r="B204" s="6" t="s">
        <v>445</v>
      </c>
      <c r="C204" s="104">
        <v>4.0685000000000002</v>
      </c>
      <c r="D204" s="127">
        <v>28.061299999999999</v>
      </c>
      <c r="E204" s="127">
        <v>27.28</v>
      </c>
    </row>
  </sheetData>
  <mergeCells count="1">
    <mergeCell ref="A3:B3"/>
  </mergeCells>
  <phoneticPr fontId="4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233"/>
  <sheetViews>
    <sheetView showGridLines="0" zoomScale="120" zoomScaleNormal="120" workbookViewId="0">
      <pane xSplit="1" ySplit="2" topLeftCell="B215" activePane="bottomRight" state="frozen"/>
      <selection activeCell="A162" sqref="A162"/>
      <selection pane="topRight" activeCell="A162" sqref="A162"/>
      <selection pane="bottomLeft" activeCell="A162" sqref="A162"/>
      <selection pane="bottomRight" activeCell="D232" sqref="D232"/>
    </sheetView>
  </sheetViews>
  <sheetFormatPr defaultRowHeight="12.75" x14ac:dyDescent="0.2"/>
  <cols>
    <col min="2" max="6" width="9.5703125" bestFit="1" customWidth="1"/>
    <col min="7" max="7" width="11.28515625" customWidth="1"/>
  </cols>
  <sheetData>
    <row r="1" spans="1:15" x14ac:dyDescent="0.2">
      <c r="A1" s="4" t="s">
        <v>6</v>
      </c>
      <c r="F1" s="34" t="s">
        <v>307</v>
      </c>
      <c r="N1" s="171" t="s">
        <v>399</v>
      </c>
    </row>
    <row r="2" spans="1:15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  <c r="N2" s="171"/>
      <c r="O2" t="s">
        <v>403</v>
      </c>
    </row>
    <row r="3" spans="1:15" x14ac:dyDescent="0.2">
      <c r="A3" s="46" t="s">
        <v>27</v>
      </c>
      <c r="B3" s="46">
        <v>2004</v>
      </c>
      <c r="C3" s="44">
        <v>0.63</v>
      </c>
      <c r="D3" s="44">
        <v>0.63</v>
      </c>
      <c r="E3" s="44">
        <v>0.61</v>
      </c>
      <c r="F3" s="44">
        <v>0.56000000000000005</v>
      </c>
      <c r="G3" s="44">
        <v>0.67</v>
      </c>
      <c r="H3" s="45">
        <v>0.62</v>
      </c>
      <c r="N3" s="140"/>
    </row>
    <row r="4" spans="1:15" x14ac:dyDescent="0.2">
      <c r="A4" s="46" t="s">
        <v>28</v>
      </c>
      <c r="B4" s="46">
        <v>2004</v>
      </c>
      <c r="C4" s="44">
        <v>0.63</v>
      </c>
      <c r="D4" s="44">
        <v>0.63</v>
      </c>
      <c r="E4" s="44">
        <v>0.57999999999999996</v>
      </c>
      <c r="F4" s="44">
        <v>0.53</v>
      </c>
      <c r="G4" s="44">
        <v>0.65</v>
      </c>
      <c r="H4" s="45">
        <v>0.60399999999999998</v>
      </c>
      <c r="N4" s="140"/>
    </row>
    <row r="5" spans="1:15" x14ac:dyDescent="0.2">
      <c r="A5" s="46" t="s">
        <v>29</v>
      </c>
      <c r="B5" s="46">
        <v>2004</v>
      </c>
      <c r="C5" s="44">
        <v>0.57999999999999996</v>
      </c>
      <c r="D5" s="44">
        <v>0.6</v>
      </c>
      <c r="E5" s="44">
        <v>0.56999999999999995</v>
      </c>
      <c r="F5" s="44">
        <v>0.56000000000000005</v>
      </c>
      <c r="G5" s="44">
        <v>0.62</v>
      </c>
      <c r="H5" s="45">
        <v>0.58600000000000008</v>
      </c>
      <c r="N5" s="140"/>
    </row>
    <row r="6" spans="1:15" x14ac:dyDescent="0.2">
      <c r="A6" s="46" t="s">
        <v>30</v>
      </c>
      <c r="B6" s="46">
        <v>2004</v>
      </c>
      <c r="C6" s="44">
        <v>0.56000000000000005</v>
      </c>
      <c r="D6" s="44">
        <v>0.59</v>
      </c>
      <c r="E6" s="44">
        <v>0.55000000000000004</v>
      </c>
      <c r="F6" s="44">
        <v>0.56000000000000005</v>
      </c>
      <c r="G6" s="44">
        <v>0.57999999999999996</v>
      </c>
      <c r="H6" s="45">
        <v>0.56799999999999995</v>
      </c>
      <c r="N6" s="140"/>
    </row>
    <row r="7" spans="1:15" x14ac:dyDescent="0.2">
      <c r="A7" s="46" t="s">
        <v>31</v>
      </c>
      <c r="B7" s="46">
        <v>2004</v>
      </c>
      <c r="C7" s="44">
        <v>0.55000000000000004</v>
      </c>
      <c r="D7" s="44">
        <v>0.56999999999999995</v>
      </c>
      <c r="E7" s="44">
        <v>0.54</v>
      </c>
      <c r="F7" s="44">
        <v>0.55000000000000004</v>
      </c>
      <c r="G7" s="44">
        <v>0.61</v>
      </c>
      <c r="H7" s="45">
        <v>0.56399999999999995</v>
      </c>
      <c r="N7" s="140"/>
    </row>
    <row r="8" spans="1:15" x14ac:dyDescent="0.2">
      <c r="A8" s="46" t="s">
        <v>32</v>
      </c>
      <c r="B8" s="46">
        <v>2004</v>
      </c>
      <c r="C8" s="44">
        <v>0.53</v>
      </c>
      <c r="D8" s="44">
        <v>0.55000000000000004</v>
      </c>
      <c r="E8" s="44">
        <v>0.53</v>
      </c>
      <c r="F8" s="44">
        <v>0.53</v>
      </c>
      <c r="G8" s="44">
        <v>0.56000000000000005</v>
      </c>
      <c r="H8" s="45">
        <v>0.54</v>
      </c>
      <c r="N8" s="140"/>
    </row>
    <row r="9" spans="1:15" x14ac:dyDescent="0.2">
      <c r="A9" s="46" t="s">
        <v>33</v>
      </c>
      <c r="B9" s="46">
        <v>2005</v>
      </c>
      <c r="C9" s="44">
        <v>0.53</v>
      </c>
      <c r="D9" s="44">
        <v>0.55000000000000004</v>
      </c>
      <c r="E9" s="44">
        <v>0.52</v>
      </c>
      <c r="F9" s="44">
        <v>0.53</v>
      </c>
      <c r="G9" s="44">
        <v>0.56999999999999995</v>
      </c>
      <c r="H9" s="45">
        <v>0.53999999999999992</v>
      </c>
      <c r="N9" s="140"/>
    </row>
    <row r="10" spans="1:15" x14ac:dyDescent="0.2">
      <c r="A10" s="46" t="s">
        <v>34</v>
      </c>
      <c r="B10" s="46">
        <v>2005</v>
      </c>
      <c r="C10" s="44">
        <v>0.54</v>
      </c>
      <c r="D10" s="44">
        <v>0.56000000000000005</v>
      </c>
      <c r="E10" s="44">
        <v>0.56999999999999995</v>
      </c>
      <c r="F10" s="44">
        <v>0.53</v>
      </c>
      <c r="G10" s="44">
        <v>0.57999999999999996</v>
      </c>
      <c r="H10" s="45">
        <v>0.55600000000000005</v>
      </c>
      <c r="N10" s="140"/>
    </row>
    <row r="11" spans="1:15" x14ac:dyDescent="0.2">
      <c r="A11" s="46" t="s">
        <v>35</v>
      </c>
      <c r="B11" s="46">
        <v>2005</v>
      </c>
      <c r="C11" s="44">
        <v>0.63</v>
      </c>
      <c r="D11" s="44">
        <v>0.57999999999999996</v>
      </c>
      <c r="E11" s="44">
        <v>0.64</v>
      </c>
      <c r="F11" s="44">
        <v>0.56999999999999995</v>
      </c>
      <c r="G11" s="44">
        <v>0.62</v>
      </c>
      <c r="H11" s="45">
        <v>0.60799999999999998</v>
      </c>
      <c r="N11" s="140"/>
    </row>
    <row r="12" spans="1:15" x14ac:dyDescent="0.2">
      <c r="A12" s="46" t="s">
        <v>36</v>
      </c>
      <c r="B12" s="46">
        <v>2005</v>
      </c>
      <c r="C12" s="44">
        <v>0.65</v>
      </c>
      <c r="D12" s="44">
        <v>0.64</v>
      </c>
      <c r="E12" s="44">
        <v>0.69</v>
      </c>
      <c r="F12" s="44">
        <v>0.56000000000000005</v>
      </c>
      <c r="G12" s="44">
        <v>0.68</v>
      </c>
      <c r="H12" s="45">
        <v>0.64400000000000002</v>
      </c>
      <c r="N12" s="140"/>
    </row>
    <row r="13" spans="1:15" x14ac:dyDescent="0.2">
      <c r="A13" s="46" t="s">
        <v>37</v>
      </c>
      <c r="B13" s="46">
        <v>2005</v>
      </c>
      <c r="C13" s="44">
        <v>0.63</v>
      </c>
      <c r="D13" s="44">
        <v>0.67</v>
      </c>
      <c r="E13" s="44">
        <v>0</v>
      </c>
      <c r="F13" s="44">
        <v>0.6</v>
      </c>
      <c r="G13" s="44">
        <v>0.67</v>
      </c>
      <c r="H13" s="45">
        <v>0.51400000000000001</v>
      </c>
      <c r="N13" s="140"/>
    </row>
    <row r="14" spans="1:15" x14ac:dyDescent="0.2">
      <c r="A14" s="46" t="s">
        <v>38</v>
      </c>
      <c r="B14" s="46">
        <v>2005</v>
      </c>
      <c r="C14" s="44">
        <v>0.62</v>
      </c>
      <c r="D14" s="44">
        <v>0.63</v>
      </c>
      <c r="E14" s="44">
        <v>0.65</v>
      </c>
      <c r="F14" s="44">
        <v>0.6</v>
      </c>
      <c r="G14" s="44">
        <v>0.61</v>
      </c>
      <c r="H14" s="45">
        <v>0.622</v>
      </c>
      <c r="N14" s="140"/>
    </row>
    <row r="15" spans="1:15" x14ac:dyDescent="0.2">
      <c r="A15" s="46" t="s">
        <v>27</v>
      </c>
      <c r="B15" s="46">
        <v>2005</v>
      </c>
      <c r="C15" s="44">
        <v>0.56999999999999995</v>
      </c>
      <c r="D15" s="44">
        <v>0.56999999999999995</v>
      </c>
      <c r="E15" s="44">
        <v>0.62</v>
      </c>
      <c r="F15" s="44">
        <v>0.56999999999999995</v>
      </c>
      <c r="G15" s="44">
        <v>0.57999999999999996</v>
      </c>
      <c r="H15" s="45">
        <v>0.58199999999999996</v>
      </c>
      <c r="N15" s="140"/>
    </row>
    <row r="16" spans="1:15" x14ac:dyDescent="0.2">
      <c r="A16" s="46" t="s">
        <v>28</v>
      </c>
      <c r="B16" s="46">
        <v>2005</v>
      </c>
      <c r="C16" s="44">
        <v>0.5</v>
      </c>
      <c r="D16" s="44">
        <v>0.47</v>
      </c>
      <c r="E16" s="44">
        <v>0</v>
      </c>
      <c r="F16" s="44">
        <v>0.49</v>
      </c>
      <c r="G16" s="44">
        <v>0.49</v>
      </c>
      <c r="H16" s="45">
        <v>0.39</v>
      </c>
      <c r="N16" s="140"/>
    </row>
    <row r="17" spans="1:14" x14ac:dyDescent="0.2">
      <c r="A17" s="46" t="s">
        <v>29</v>
      </c>
      <c r="B17" s="46">
        <v>2005</v>
      </c>
      <c r="C17" s="44">
        <v>0.47</v>
      </c>
      <c r="D17" s="44">
        <v>0.49</v>
      </c>
      <c r="E17" s="44">
        <v>0</v>
      </c>
      <c r="F17" s="44">
        <v>0.43</v>
      </c>
      <c r="G17" s="44">
        <v>0.49</v>
      </c>
      <c r="H17" s="45">
        <v>0.376</v>
      </c>
      <c r="N17" s="140"/>
    </row>
    <row r="18" spans="1:14" x14ac:dyDescent="0.2">
      <c r="A18" s="46" t="s">
        <v>30</v>
      </c>
      <c r="B18" s="46">
        <v>2005</v>
      </c>
      <c r="C18" s="44">
        <v>0.44</v>
      </c>
      <c r="D18" s="44">
        <v>0.45</v>
      </c>
      <c r="E18" s="44">
        <v>0</v>
      </c>
      <c r="F18" s="44">
        <v>0.43</v>
      </c>
      <c r="G18" s="44">
        <v>0.44</v>
      </c>
      <c r="H18" s="45">
        <v>0.35199999999999998</v>
      </c>
      <c r="N18" s="140"/>
    </row>
    <row r="19" spans="1:14" x14ac:dyDescent="0.2">
      <c r="A19" s="46" t="s">
        <v>31</v>
      </c>
      <c r="B19" s="46">
        <v>2005</v>
      </c>
      <c r="C19" s="44">
        <v>0.4</v>
      </c>
      <c r="D19" s="44">
        <v>0.46</v>
      </c>
      <c r="E19" s="44">
        <v>0</v>
      </c>
      <c r="F19" s="44">
        <v>0.44</v>
      </c>
      <c r="G19" s="44">
        <v>0.46</v>
      </c>
      <c r="H19" s="45">
        <v>0.35199999999999998</v>
      </c>
      <c r="N19" s="140"/>
    </row>
    <row r="20" spans="1:14" x14ac:dyDescent="0.2">
      <c r="A20" s="46" t="s">
        <v>32</v>
      </c>
      <c r="B20" s="46">
        <v>2005</v>
      </c>
      <c r="C20" s="44">
        <v>0.4</v>
      </c>
      <c r="D20" s="44">
        <v>0.45</v>
      </c>
      <c r="E20" s="44">
        <v>0</v>
      </c>
      <c r="F20" s="44">
        <v>0.42</v>
      </c>
      <c r="G20" s="44">
        <v>0.43</v>
      </c>
      <c r="H20" s="45">
        <v>0.33999999999999997</v>
      </c>
      <c r="N20" s="140"/>
    </row>
    <row r="21" spans="1:14" x14ac:dyDescent="0.2">
      <c r="A21" s="46" t="s">
        <v>33</v>
      </c>
      <c r="B21" s="46">
        <v>2006</v>
      </c>
      <c r="C21" s="44">
        <v>0.5</v>
      </c>
      <c r="D21" s="44">
        <v>0.46</v>
      </c>
      <c r="E21" s="44">
        <v>0.68</v>
      </c>
      <c r="F21" s="44">
        <v>0.41</v>
      </c>
      <c r="G21" s="44">
        <v>0.46</v>
      </c>
      <c r="H21" s="45">
        <v>0.502</v>
      </c>
      <c r="N21" s="140"/>
    </row>
    <row r="22" spans="1:14" x14ac:dyDescent="0.2">
      <c r="A22" s="46" t="s">
        <v>34</v>
      </c>
      <c r="B22" s="46">
        <v>2006</v>
      </c>
      <c r="C22" s="44">
        <v>0.49</v>
      </c>
      <c r="D22" s="44">
        <v>0.51</v>
      </c>
      <c r="E22" s="44">
        <v>0.45</v>
      </c>
      <c r="F22" s="44">
        <v>0.41</v>
      </c>
      <c r="G22" s="44">
        <v>0.54</v>
      </c>
      <c r="H22" s="45">
        <v>0.48</v>
      </c>
      <c r="N22" s="140"/>
    </row>
    <row r="23" spans="1:14" x14ac:dyDescent="0.2">
      <c r="A23" s="46" t="s">
        <v>35</v>
      </c>
      <c r="B23" s="46">
        <v>2006</v>
      </c>
      <c r="C23" s="44">
        <v>0.52</v>
      </c>
      <c r="D23" s="44">
        <v>0.53</v>
      </c>
      <c r="E23" s="44">
        <v>0.63</v>
      </c>
      <c r="F23" s="44">
        <v>0.46</v>
      </c>
      <c r="G23" s="44">
        <v>0.56999999999999995</v>
      </c>
      <c r="H23" s="45">
        <v>0.54200000000000004</v>
      </c>
      <c r="N23" s="140"/>
    </row>
    <row r="24" spans="1:14" x14ac:dyDescent="0.2">
      <c r="A24" s="46" t="s">
        <v>36</v>
      </c>
      <c r="B24" s="46">
        <v>2006</v>
      </c>
      <c r="C24" s="44">
        <v>0.54</v>
      </c>
      <c r="D24" s="44">
        <v>0.56999999999999995</v>
      </c>
      <c r="E24" s="44">
        <v>0</v>
      </c>
      <c r="F24" s="44">
        <v>0.48</v>
      </c>
      <c r="G24" s="44">
        <v>0.57999999999999996</v>
      </c>
      <c r="H24" s="45">
        <v>0.434</v>
      </c>
      <c r="N24" s="140"/>
    </row>
    <row r="25" spans="1:14" x14ac:dyDescent="0.2">
      <c r="A25" s="46" t="s">
        <v>37</v>
      </c>
      <c r="B25" s="46">
        <v>2006</v>
      </c>
      <c r="C25" s="44">
        <v>0.54</v>
      </c>
      <c r="D25" s="44">
        <v>0.56000000000000005</v>
      </c>
      <c r="E25" s="44">
        <v>0.6</v>
      </c>
      <c r="F25" s="44">
        <v>0</v>
      </c>
      <c r="G25" s="44">
        <v>0.56999999999999995</v>
      </c>
      <c r="H25" s="45">
        <v>0.45400000000000001</v>
      </c>
      <c r="N25" s="140"/>
    </row>
    <row r="26" spans="1:14" x14ac:dyDescent="0.2">
      <c r="A26" s="46" t="s">
        <v>38</v>
      </c>
      <c r="B26" s="46">
        <v>2006</v>
      </c>
      <c r="C26" s="44">
        <v>0.54</v>
      </c>
      <c r="D26" s="44">
        <v>0.54</v>
      </c>
      <c r="E26" s="44">
        <v>0</v>
      </c>
      <c r="F26" s="44">
        <v>0</v>
      </c>
      <c r="G26" s="44">
        <v>0.55000000000000004</v>
      </c>
      <c r="H26" s="45">
        <v>0.32600000000000001</v>
      </c>
      <c r="N26" s="140"/>
    </row>
    <row r="27" spans="1:14" x14ac:dyDescent="0.2">
      <c r="A27" s="46" t="s">
        <v>27</v>
      </c>
      <c r="B27" s="46">
        <v>2006</v>
      </c>
      <c r="C27" s="44">
        <v>0.54</v>
      </c>
      <c r="D27" s="44">
        <v>0.53</v>
      </c>
      <c r="E27" s="44">
        <v>0.5</v>
      </c>
      <c r="F27" s="44">
        <v>0</v>
      </c>
      <c r="G27" s="44">
        <v>0.55000000000000004</v>
      </c>
      <c r="H27" s="45">
        <v>0.42400000000000004</v>
      </c>
      <c r="N27" s="140"/>
    </row>
    <row r="28" spans="1:14" x14ac:dyDescent="0.2">
      <c r="A28" s="46" t="s">
        <v>28</v>
      </c>
      <c r="B28" s="46">
        <v>2006</v>
      </c>
      <c r="C28" s="44">
        <v>0.54</v>
      </c>
      <c r="D28" s="44">
        <v>0.53</v>
      </c>
      <c r="E28" s="44">
        <v>0.48</v>
      </c>
      <c r="F28" s="44">
        <v>0.44</v>
      </c>
      <c r="G28" s="44">
        <v>0.55000000000000004</v>
      </c>
      <c r="H28" s="45">
        <v>0.50800000000000001</v>
      </c>
      <c r="N28" s="140"/>
    </row>
    <row r="29" spans="1:14" x14ac:dyDescent="0.2">
      <c r="A29" s="46" t="s">
        <v>29</v>
      </c>
      <c r="B29" s="46">
        <v>2006</v>
      </c>
      <c r="C29" s="44">
        <v>0.53275555555555598</v>
      </c>
      <c r="D29" s="44">
        <v>0.52103571428571405</v>
      </c>
      <c r="E29" s="44">
        <v>0.49304999999999999</v>
      </c>
      <c r="F29" s="44">
        <v>0.43</v>
      </c>
      <c r="G29" s="44">
        <v>0.53827999999999998</v>
      </c>
      <c r="H29" s="45">
        <v>0.50302425396825401</v>
      </c>
      <c r="N29" s="140"/>
    </row>
    <row r="30" spans="1:14" x14ac:dyDescent="0.2">
      <c r="A30" s="46" t="s">
        <v>30</v>
      </c>
      <c r="B30" s="46">
        <v>2006</v>
      </c>
      <c r="C30" s="44">
        <v>0.53591428571428601</v>
      </c>
      <c r="D30" s="44">
        <v>0.52938333333333298</v>
      </c>
      <c r="E30" s="44">
        <v>0.48499999999999999</v>
      </c>
      <c r="F30" s="44">
        <v>0.45</v>
      </c>
      <c r="G30" s="44">
        <v>0.53151250000000005</v>
      </c>
      <c r="H30" s="45">
        <v>0.50636202380952378</v>
      </c>
      <c r="N30" s="140"/>
    </row>
    <row r="31" spans="1:14" x14ac:dyDescent="0.2">
      <c r="A31" s="46" t="s">
        <v>31</v>
      </c>
      <c r="B31" s="46">
        <v>2006</v>
      </c>
      <c r="C31" s="44">
        <v>0.51960714285714305</v>
      </c>
      <c r="D31" s="44">
        <v>0.54244999999999999</v>
      </c>
      <c r="E31" s="44">
        <v>0.48435</v>
      </c>
      <c r="F31" s="44">
        <v>0.45500000000000002</v>
      </c>
      <c r="G31" s="44">
        <v>0.51349999999999996</v>
      </c>
      <c r="H31" s="45">
        <v>0.50298142857142858</v>
      </c>
      <c r="N31" s="140"/>
    </row>
    <row r="32" spans="1:14" x14ac:dyDescent="0.2">
      <c r="A32" s="46" t="s">
        <v>32</v>
      </c>
      <c r="B32" s="46"/>
      <c r="C32" s="44"/>
      <c r="D32" s="44"/>
      <c r="E32" s="44"/>
      <c r="F32" s="44"/>
      <c r="G32" s="44"/>
      <c r="H32" s="45">
        <v>0.49</v>
      </c>
      <c r="N32" s="140"/>
    </row>
    <row r="33" spans="1:14" x14ac:dyDescent="0.2">
      <c r="A33" s="46" t="s">
        <v>33</v>
      </c>
      <c r="B33" s="46">
        <v>2007</v>
      </c>
      <c r="C33" s="44">
        <v>0.48908499999999999</v>
      </c>
      <c r="D33" s="44">
        <v>0.53940833333333305</v>
      </c>
      <c r="E33" s="44">
        <v>0.50226666666666697</v>
      </c>
      <c r="F33" s="44">
        <v>0.46</v>
      </c>
      <c r="G33" s="44">
        <v>0.52087499999999998</v>
      </c>
      <c r="H33" s="45">
        <v>0.50232699999999997</v>
      </c>
      <c r="N33" s="140"/>
    </row>
    <row r="34" spans="1:14" x14ac:dyDescent="0.2">
      <c r="A34" s="46" t="s">
        <v>34</v>
      </c>
      <c r="B34" s="46">
        <v>2007</v>
      </c>
      <c r="C34" s="44">
        <v>0.55175483870967701</v>
      </c>
      <c r="D34" s="44">
        <v>0.54831111111111097</v>
      </c>
      <c r="E34" s="44">
        <v>0.52275000000000005</v>
      </c>
      <c r="F34" s="44">
        <v>0.46</v>
      </c>
      <c r="G34" s="44">
        <v>0.54096250000000001</v>
      </c>
      <c r="H34" s="45">
        <v>0.52475568996415767</v>
      </c>
      <c r="N34" s="140"/>
    </row>
    <row r="35" spans="1:14" x14ac:dyDescent="0.2">
      <c r="A35" s="46" t="s">
        <v>35</v>
      </c>
      <c r="B35" s="46">
        <v>2007</v>
      </c>
      <c r="C35" s="44">
        <v>0.62287096774193496</v>
      </c>
      <c r="D35" s="44">
        <v>0.58442499999999997</v>
      </c>
      <c r="E35" s="44">
        <v>0.55333333333333301</v>
      </c>
      <c r="F35" s="44">
        <v>0.47749999999999998</v>
      </c>
      <c r="G35" s="44">
        <v>0.59881249999999997</v>
      </c>
      <c r="H35" s="45">
        <v>0.56738836021505357</v>
      </c>
      <c r="N35" s="140"/>
    </row>
    <row r="36" spans="1:14" x14ac:dyDescent="0.2">
      <c r="A36" s="46" t="s">
        <v>36</v>
      </c>
      <c r="B36" s="46">
        <v>2007</v>
      </c>
      <c r="C36" s="44">
        <v>0.676042307692308</v>
      </c>
      <c r="D36" s="44">
        <v>0.64057777777777802</v>
      </c>
      <c r="E36" s="44">
        <v>0.62634999999999996</v>
      </c>
      <c r="F36" s="44">
        <v>0.55000000000000004</v>
      </c>
      <c r="G36" s="44">
        <v>0.63987499999999997</v>
      </c>
      <c r="H36" s="45">
        <v>0.62656901709401713</v>
      </c>
      <c r="N36" s="140"/>
    </row>
    <row r="37" spans="1:14" x14ac:dyDescent="0.2">
      <c r="A37" s="46" t="s">
        <v>37</v>
      </c>
      <c r="B37" s="46">
        <v>2007</v>
      </c>
      <c r="C37" s="44">
        <v>0.71489473684210503</v>
      </c>
      <c r="D37" s="44">
        <v>0.71463750000000004</v>
      </c>
      <c r="E37" s="44">
        <v>0.69952499999999995</v>
      </c>
      <c r="F37" s="44">
        <v>0.65</v>
      </c>
      <c r="G37" s="44">
        <v>0.70799999999999996</v>
      </c>
      <c r="H37" s="45">
        <v>0.69741144736842098</v>
      </c>
      <c r="N37" s="140"/>
    </row>
    <row r="38" spans="1:14" x14ac:dyDescent="0.2">
      <c r="A38" s="46" t="s">
        <v>38</v>
      </c>
      <c r="B38" s="46">
        <v>2007</v>
      </c>
      <c r="C38" s="44">
        <v>0.77339130434782599</v>
      </c>
      <c r="D38" s="44">
        <v>0.7349</v>
      </c>
      <c r="E38" s="44">
        <v>0.76929999999999998</v>
      </c>
      <c r="F38" s="44">
        <v>0</v>
      </c>
      <c r="G38" s="44">
        <v>0.78859999999999997</v>
      </c>
      <c r="H38" s="45">
        <v>0.61323826086956523</v>
      </c>
      <c r="N38" s="140"/>
    </row>
    <row r="39" spans="1:14" x14ac:dyDescent="0.2">
      <c r="A39" s="46" t="s">
        <v>27</v>
      </c>
      <c r="B39" s="46">
        <v>2007</v>
      </c>
      <c r="C39" s="44">
        <v>0.86453793103448295</v>
      </c>
      <c r="D39" s="44">
        <v>0.86016666666666697</v>
      </c>
      <c r="E39" s="44">
        <v>0.85619999999999996</v>
      </c>
      <c r="F39" s="44">
        <v>0.78</v>
      </c>
      <c r="G39" s="44">
        <v>0.87657499999999999</v>
      </c>
      <c r="H39" s="45">
        <v>0.84749591954022985</v>
      </c>
      <c r="N39" s="140"/>
    </row>
    <row r="40" spans="1:14" x14ac:dyDescent="0.2">
      <c r="A40" s="46" t="s">
        <v>28</v>
      </c>
      <c r="B40" s="46">
        <v>2007</v>
      </c>
      <c r="C40" s="44">
        <v>0.930338461538461</v>
      </c>
      <c r="D40" s="44">
        <v>0.923828571428571</v>
      </c>
      <c r="E40" s="44">
        <v>0.90369999999999995</v>
      </c>
      <c r="F40" s="44">
        <v>0.78</v>
      </c>
      <c r="G40" s="44">
        <v>0.91498571428571396</v>
      </c>
      <c r="H40" s="45">
        <v>0.89057054945054914</v>
      </c>
      <c r="N40" s="140"/>
    </row>
    <row r="41" spans="1:14" x14ac:dyDescent="0.2">
      <c r="A41" s="46" t="s">
        <v>29</v>
      </c>
      <c r="B41" s="46">
        <v>2007</v>
      </c>
      <c r="C41" s="44">
        <v>0.84868461538461504</v>
      </c>
      <c r="D41" s="44">
        <v>0.88090000000000002</v>
      </c>
      <c r="E41" s="44">
        <v>0.8266</v>
      </c>
      <c r="F41" s="44">
        <v>0.755</v>
      </c>
      <c r="G41" s="44">
        <v>0.871</v>
      </c>
      <c r="H41" s="45">
        <v>0.83643692307692308</v>
      </c>
      <c r="N41" s="140"/>
    </row>
    <row r="42" spans="1:14" x14ac:dyDescent="0.2">
      <c r="A42" s="46" t="s">
        <v>30</v>
      </c>
      <c r="B42" s="46">
        <v>2007</v>
      </c>
      <c r="C42" s="44">
        <v>0.72592666666666705</v>
      </c>
      <c r="D42" s="44">
        <v>0.80613333333333304</v>
      </c>
      <c r="E42" s="44">
        <v>0.77500000000000002</v>
      </c>
      <c r="F42" s="44">
        <v>0.6</v>
      </c>
      <c r="G42" s="44">
        <v>0.67450624999999997</v>
      </c>
      <c r="H42" s="45">
        <v>0.71631325000000001</v>
      </c>
      <c r="N42" s="140"/>
    </row>
    <row r="43" spans="1:14" x14ac:dyDescent="0.2">
      <c r="A43" s="46" t="s">
        <v>31</v>
      </c>
      <c r="B43" s="46">
        <v>2007</v>
      </c>
      <c r="C43" s="44">
        <v>0.70009285714285696</v>
      </c>
      <c r="D43" s="44">
        <v>0.773166666666667</v>
      </c>
      <c r="E43" s="44">
        <v>0.70930000000000004</v>
      </c>
      <c r="F43" s="44">
        <v>0.68</v>
      </c>
      <c r="G43" s="44">
        <v>0.65171999999999997</v>
      </c>
      <c r="H43" s="45">
        <v>0.70285590476190485</v>
      </c>
      <c r="N43" s="140"/>
    </row>
    <row r="44" spans="1:14" x14ac:dyDescent="0.2">
      <c r="A44" s="46" t="s">
        <v>32</v>
      </c>
      <c r="B44" s="46">
        <v>2007</v>
      </c>
      <c r="C44" s="44">
        <v>0.66977619047619041</v>
      </c>
      <c r="D44" s="44">
        <v>0.73143333333333338</v>
      </c>
      <c r="E44" s="44">
        <v>0.66080000000000005</v>
      </c>
      <c r="F44" s="44">
        <v>0.57999999999999996</v>
      </c>
      <c r="G44" s="44">
        <v>0.66152222222222223</v>
      </c>
      <c r="H44" s="45">
        <v>0.66070634920634919</v>
      </c>
      <c r="N44" s="140"/>
    </row>
    <row r="45" spans="1:14" x14ac:dyDescent="0.2">
      <c r="A45" s="46" t="s">
        <v>33</v>
      </c>
      <c r="B45" s="46">
        <v>2008</v>
      </c>
      <c r="C45" s="44">
        <v>0.69</v>
      </c>
      <c r="D45" s="44">
        <v>0.74</v>
      </c>
      <c r="E45" s="44">
        <v>0.65</v>
      </c>
      <c r="F45" s="44">
        <v>0.57999999999999996</v>
      </c>
      <c r="G45" s="44">
        <v>0.71</v>
      </c>
      <c r="H45" s="45">
        <v>0.67400000000000004</v>
      </c>
      <c r="N45" s="140"/>
    </row>
    <row r="46" spans="1:14" x14ac:dyDescent="0.2">
      <c r="A46" s="46" t="s">
        <v>34</v>
      </c>
      <c r="B46" s="46">
        <v>2008</v>
      </c>
      <c r="C46" s="44">
        <v>0.73708095238095239</v>
      </c>
      <c r="D46" s="44">
        <v>0.76988750000000006</v>
      </c>
      <c r="E46" s="44">
        <v>0.69840000000000002</v>
      </c>
      <c r="F46" s="44">
        <v>0.6</v>
      </c>
      <c r="G46" s="44">
        <v>0.74438749999999998</v>
      </c>
      <c r="H46" s="45">
        <v>0.70995119047619037</v>
      </c>
      <c r="N46" s="140"/>
    </row>
    <row r="47" spans="1:14" x14ac:dyDescent="0.2">
      <c r="A47" s="46" t="s">
        <v>35</v>
      </c>
      <c r="B47" s="46">
        <v>2008</v>
      </c>
      <c r="C47" s="44">
        <v>0.79</v>
      </c>
      <c r="D47" s="44">
        <v>0.77534999999999998</v>
      </c>
      <c r="E47" s="44">
        <v>0.80596666666666683</v>
      </c>
      <c r="F47" s="44">
        <v>0.66</v>
      </c>
      <c r="G47" s="44">
        <v>0.81041666666666679</v>
      </c>
      <c r="H47" s="45">
        <v>0.76834666666666673</v>
      </c>
      <c r="N47" s="140"/>
    </row>
    <row r="48" spans="1:14" x14ac:dyDescent="0.2">
      <c r="A48" s="46" t="s">
        <v>36</v>
      </c>
      <c r="B48" s="46">
        <v>2008</v>
      </c>
      <c r="C48" s="44">
        <v>0.83496249999999994</v>
      </c>
      <c r="D48" s="44">
        <v>0.84251666666666658</v>
      </c>
      <c r="E48" s="44">
        <v>0.84750000000000003</v>
      </c>
      <c r="F48" s="44">
        <v>0.7</v>
      </c>
      <c r="G48" s="44">
        <v>0.83860000000000001</v>
      </c>
      <c r="H48" s="45">
        <v>0.81271583333333342</v>
      </c>
      <c r="N48" s="140"/>
    </row>
    <row r="49" spans="1:14" x14ac:dyDescent="0.2">
      <c r="A49" s="46" t="s">
        <v>37</v>
      </c>
      <c r="B49" s="46">
        <v>2008</v>
      </c>
      <c r="C49" s="44">
        <v>0.81168214285714302</v>
      </c>
      <c r="D49" s="44">
        <v>0.8339444444444446</v>
      </c>
      <c r="E49" s="44">
        <v>0.81</v>
      </c>
      <c r="F49" s="44">
        <v>0.72</v>
      </c>
      <c r="G49" s="44">
        <v>0.82342222222222228</v>
      </c>
      <c r="H49" s="45">
        <v>0.79980976190476194</v>
      </c>
      <c r="N49" s="140"/>
    </row>
    <row r="50" spans="1:14" x14ac:dyDescent="0.2">
      <c r="A50" s="46" t="s">
        <v>38</v>
      </c>
      <c r="B50" s="46">
        <v>2008</v>
      </c>
      <c r="C50" s="44">
        <v>0.78522727272727266</v>
      </c>
      <c r="D50" s="44">
        <v>0.80181111111111103</v>
      </c>
      <c r="E50" s="44">
        <v>0.84333333333333338</v>
      </c>
      <c r="F50" s="44">
        <v>0.66</v>
      </c>
      <c r="G50" s="44">
        <v>0.79961000000000004</v>
      </c>
      <c r="H50" s="45">
        <v>0.77799634343434343</v>
      </c>
      <c r="N50" s="140"/>
    </row>
    <row r="51" spans="1:14" x14ac:dyDescent="0.2">
      <c r="A51" s="46" t="s">
        <v>27</v>
      </c>
      <c r="B51" s="46">
        <v>2008</v>
      </c>
      <c r="C51" s="44">
        <v>0.73258235294117657</v>
      </c>
      <c r="D51" s="44">
        <v>0.74458000000000002</v>
      </c>
      <c r="E51" s="44">
        <v>0.82346666666666668</v>
      </c>
      <c r="F51" s="44">
        <v>0.66</v>
      </c>
      <c r="G51" s="44">
        <v>0.77200000000000002</v>
      </c>
      <c r="H51" s="45">
        <v>0.74652580392156875</v>
      </c>
      <c r="N51" s="140"/>
    </row>
    <row r="52" spans="1:14" x14ac:dyDescent="0.2">
      <c r="A52" s="46" t="s">
        <v>28</v>
      </c>
      <c r="B52" s="46">
        <v>2008</v>
      </c>
      <c r="C52" s="44">
        <v>0.65911764705882347</v>
      </c>
      <c r="D52" s="44">
        <v>0.71664285714285725</v>
      </c>
      <c r="E52" s="44">
        <v>0.66766666666666674</v>
      </c>
      <c r="F52" s="44">
        <v>0</v>
      </c>
      <c r="G52" s="44">
        <v>0.65533333333333332</v>
      </c>
      <c r="H52" s="45">
        <v>0.53975210084033609</v>
      </c>
      <c r="N52" s="140"/>
    </row>
    <row r="53" spans="1:14" x14ac:dyDescent="0.2">
      <c r="A53" s="46" t="s">
        <v>29</v>
      </c>
      <c r="B53" s="46">
        <v>2008</v>
      </c>
      <c r="C53" s="44">
        <v>0.69</v>
      </c>
      <c r="D53" s="44">
        <v>0.68149999999999999</v>
      </c>
      <c r="E53" s="44">
        <v>0.6</v>
      </c>
      <c r="F53" s="44">
        <v>0.48</v>
      </c>
      <c r="G53" s="44">
        <v>0.80500000000000005</v>
      </c>
      <c r="H53" s="45">
        <v>0.65129999999999999</v>
      </c>
      <c r="N53" s="140"/>
    </row>
    <row r="54" spans="1:14" x14ac:dyDescent="0.2">
      <c r="A54" s="46" t="s">
        <v>30</v>
      </c>
      <c r="B54" s="46">
        <v>2008</v>
      </c>
      <c r="C54" s="44">
        <v>0.57917391304347821</v>
      </c>
      <c r="D54" s="44">
        <v>0.60804285714285722</v>
      </c>
      <c r="E54" s="44">
        <v>0.60526666666666662</v>
      </c>
      <c r="F54" s="44">
        <v>0.48</v>
      </c>
      <c r="G54" s="44">
        <v>0.6323333333333333</v>
      </c>
      <c r="H54" s="45">
        <v>0.58096335403726707</v>
      </c>
      <c r="N54" s="140"/>
    </row>
    <row r="55" spans="1:14" x14ac:dyDescent="0.2">
      <c r="A55" s="46" t="s">
        <v>31</v>
      </c>
      <c r="B55" s="46">
        <v>2008</v>
      </c>
      <c r="C55" s="44">
        <v>0.56999999999999995</v>
      </c>
      <c r="D55" s="44">
        <v>0.59871428571428564</v>
      </c>
      <c r="E55" s="44">
        <v>0.6004666666666667</v>
      </c>
      <c r="F55" s="44">
        <v>0.50666666666666671</v>
      </c>
      <c r="G55" s="44">
        <v>0.6377636363636362</v>
      </c>
      <c r="H55" s="45">
        <v>0.58272225108225106</v>
      </c>
      <c r="N55" s="140"/>
    </row>
    <row r="56" spans="1:14" x14ac:dyDescent="0.2">
      <c r="A56" s="46" t="s">
        <v>32</v>
      </c>
      <c r="B56" s="46">
        <v>2008</v>
      </c>
      <c r="C56" s="44">
        <v>0.55162173913043488</v>
      </c>
      <c r="D56" s="44">
        <v>0.57404444444444458</v>
      </c>
      <c r="E56" s="44">
        <v>0.57795000000000007</v>
      </c>
      <c r="F56" s="44">
        <v>0.51</v>
      </c>
      <c r="G56" s="44">
        <v>0.64442727272727263</v>
      </c>
      <c r="H56" s="45">
        <v>0.57160869126043046</v>
      </c>
      <c r="N56" s="140"/>
    </row>
    <row r="57" spans="1:14" x14ac:dyDescent="0.2">
      <c r="A57" s="47" t="s">
        <v>33</v>
      </c>
      <c r="B57" s="47">
        <v>2009</v>
      </c>
      <c r="C57" s="2">
        <v>0.55978928571428577</v>
      </c>
      <c r="D57" s="2">
        <v>0.61124999999999996</v>
      </c>
      <c r="E57" s="2">
        <v>0.64839999999999998</v>
      </c>
      <c r="F57" s="2">
        <v>0.51</v>
      </c>
      <c r="G57" s="2">
        <v>0.66142857142857137</v>
      </c>
      <c r="H57" s="45">
        <v>0.59817357142857142</v>
      </c>
      <c r="N57" s="140"/>
    </row>
    <row r="58" spans="1:14" x14ac:dyDescent="0.2">
      <c r="A58" s="47" t="s">
        <v>34</v>
      </c>
      <c r="B58" s="47">
        <v>2009</v>
      </c>
      <c r="C58" s="2">
        <v>0.59127777777777757</v>
      </c>
      <c r="D58" s="2">
        <v>0.63174285714285716</v>
      </c>
      <c r="E58" s="2">
        <v>0.75409999999999999</v>
      </c>
      <c r="F58" s="2">
        <v>0.48</v>
      </c>
      <c r="G58" s="2">
        <v>0.62473333333333325</v>
      </c>
      <c r="H58" s="45">
        <v>0.61637079365079361</v>
      </c>
      <c r="N58" s="140"/>
    </row>
    <row r="59" spans="1:14" x14ac:dyDescent="0.2">
      <c r="A59" s="47" t="s">
        <v>35</v>
      </c>
      <c r="B59" s="47">
        <v>2009</v>
      </c>
      <c r="C59" s="2">
        <v>0.63818333333333344</v>
      </c>
      <c r="D59" s="2">
        <v>0.65086250000000001</v>
      </c>
      <c r="E59" s="2">
        <v>0.64559999999999995</v>
      </c>
      <c r="F59" s="2">
        <v>0.55500000000000005</v>
      </c>
      <c r="G59" s="2">
        <v>0.66636666666666677</v>
      </c>
      <c r="H59" s="45">
        <v>0.6312025</v>
      </c>
      <c r="N59" s="140"/>
    </row>
    <row r="60" spans="1:14" x14ac:dyDescent="0.2">
      <c r="A60" s="47" t="s">
        <v>36</v>
      </c>
      <c r="B60" s="47">
        <v>2009</v>
      </c>
      <c r="C60" s="2">
        <v>0.73092499999999994</v>
      </c>
      <c r="D60" s="2">
        <v>0.67111999999999994</v>
      </c>
      <c r="E60" s="2">
        <v>0.84891428571428573</v>
      </c>
      <c r="F60" s="2">
        <v>0.68799999999999994</v>
      </c>
      <c r="G60" s="2">
        <v>0.69589000000000012</v>
      </c>
      <c r="H60" s="45">
        <v>0.72696985714285722</v>
      </c>
      <c r="N60" s="140"/>
    </row>
    <row r="61" spans="1:14" x14ac:dyDescent="0.2">
      <c r="A61" s="47" t="s">
        <v>37</v>
      </c>
      <c r="B61" s="47">
        <v>2009</v>
      </c>
      <c r="C61" s="2">
        <v>0.77198124999999995</v>
      </c>
      <c r="D61" s="2">
        <v>0.77837500000000004</v>
      </c>
      <c r="E61" s="2">
        <v>0.76940000000000008</v>
      </c>
      <c r="F61" s="2">
        <v>0.52</v>
      </c>
      <c r="G61" s="2">
        <v>0.75078888888888895</v>
      </c>
      <c r="H61" s="45">
        <v>0.71810902777777785</v>
      </c>
      <c r="N61" s="140"/>
    </row>
    <row r="62" spans="1:14" x14ac:dyDescent="0.2">
      <c r="A62" s="47" t="s">
        <v>38</v>
      </c>
      <c r="B62" s="47">
        <v>2009</v>
      </c>
      <c r="C62" s="2">
        <v>0.86004000000000003</v>
      </c>
      <c r="D62" s="2">
        <v>0.86537142857142857</v>
      </c>
      <c r="E62" s="2">
        <v>0.91659999999999997</v>
      </c>
      <c r="F62" s="2">
        <v>1.55</v>
      </c>
      <c r="G62" s="2">
        <v>0.9333285714285714</v>
      </c>
      <c r="H62" s="45">
        <v>1.0250680000000001</v>
      </c>
      <c r="N62" s="140"/>
    </row>
    <row r="63" spans="1:14" x14ac:dyDescent="0.2">
      <c r="A63" s="47" t="s">
        <v>27</v>
      </c>
      <c r="B63" s="47">
        <v>2009</v>
      </c>
      <c r="C63" s="2">
        <v>0.88967692307692314</v>
      </c>
      <c r="D63" s="2">
        <v>0.87186666666666668</v>
      </c>
      <c r="E63" s="2">
        <v>0.85830000000000006</v>
      </c>
      <c r="F63" s="2">
        <v>0</v>
      </c>
      <c r="G63" s="2">
        <v>0.9455555555555557</v>
      </c>
      <c r="H63" s="45">
        <v>0.71307982905982903</v>
      </c>
      <c r="N63" s="140"/>
    </row>
    <row r="64" spans="1:14" x14ac:dyDescent="0.2">
      <c r="A64" s="47" t="s">
        <v>28</v>
      </c>
      <c r="B64" s="47">
        <v>2009</v>
      </c>
      <c r="C64" s="2">
        <v>0.80285714285714282</v>
      </c>
      <c r="D64" s="2">
        <v>0.83779999999999988</v>
      </c>
      <c r="E64" s="2">
        <v>0.78583333333333327</v>
      </c>
      <c r="F64" s="2">
        <v>0</v>
      </c>
      <c r="G64" s="2">
        <v>0.84076000000000006</v>
      </c>
      <c r="H64" s="45">
        <v>0.65345009523809516</v>
      </c>
      <c r="N64" s="140"/>
    </row>
    <row r="65" spans="1:14" x14ac:dyDescent="0.2">
      <c r="A65" s="47" t="s">
        <v>29</v>
      </c>
      <c r="B65" s="47">
        <v>2009</v>
      </c>
      <c r="C65" s="2">
        <v>0.73348749999999985</v>
      </c>
      <c r="D65" s="2">
        <v>0.75567142857142855</v>
      </c>
      <c r="E65" s="2">
        <v>0.69350000000000001</v>
      </c>
      <c r="F65" s="2">
        <v>0.69</v>
      </c>
      <c r="G65" s="2">
        <v>0.72</v>
      </c>
      <c r="H65" s="45">
        <v>0.71853178571428578</v>
      </c>
      <c r="N65" s="140"/>
    </row>
    <row r="66" spans="1:14" x14ac:dyDescent="0.2">
      <c r="A66" s="47" t="s">
        <v>30</v>
      </c>
      <c r="B66" s="47">
        <v>2009</v>
      </c>
      <c r="C66" s="2">
        <v>0.62250000000000005</v>
      </c>
      <c r="D66" s="2">
        <v>0.65902499999999997</v>
      </c>
      <c r="E66" s="2">
        <v>0.63734999999999997</v>
      </c>
      <c r="F66" s="2">
        <v>0</v>
      </c>
      <c r="G66" s="2">
        <v>0.63151428571428581</v>
      </c>
      <c r="H66" s="45">
        <v>0.51007785714285714</v>
      </c>
      <c r="N66" s="140"/>
    </row>
    <row r="67" spans="1:14" x14ac:dyDescent="0.2">
      <c r="A67" t="s">
        <v>31</v>
      </c>
      <c r="B67" s="47">
        <v>2009</v>
      </c>
      <c r="C67" s="2">
        <v>0.575990909090909</v>
      </c>
      <c r="D67" s="2">
        <v>0.62917500000000004</v>
      </c>
      <c r="E67" s="2">
        <v>0.73219999999999996</v>
      </c>
      <c r="F67" s="2">
        <v>0</v>
      </c>
      <c r="G67" s="2">
        <v>0.61075000000000002</v>
      </c>
      <c r="H67" s="45">
        <v>0.50962318181818178</v>
      </c>
      <c r="N67" s="140"/>
    </row>
    <row r="68" spans="1:14" ht="15" x14ac:dyDescent="0.25">
      <c r="A68" s="48" t="s">
        <v>32</v>
      </c>
      <c r="B68" s="47">
        <v>2009</v>
      </c>
      <c r="C68" s="2">
        <v>0.55499999999999994</v>
      </c>
      <c r="D68" s="2">
        <v>0.63385999999999998</v>
      </c>
      <c r="E68" s="2">
        <v>0.72309999999999997</v>
      </c>
      <c r="F68" s="2">
        <v>0</v>
      </c>
      <c r="G68" s="2">
        <v>0.62125000000000008</v>
      </c>
      <c r="H68" s="45">
        <v>0.50664200000000004</v>
      </c>
      <c r="N68" s="140"/>
    </row>
    <row r="69" spans="1:14" ht="15" x14ac:dyDescent="0.25">
      <c r="A69" s="48" t="s">
        <v>33</v>
      </c>
      <c r="B69" s="47">
        <v>2010</v>
      </c>
      <c r="C69" s="2">
        <v>0.6282375</v>
      </c>
      <c r="D69" s="2">
        <v>0.64999090909090906</v>
      </c>
      <c r="E69" s="2">
        <v>0.69399999999999995</v>
      </c>
      <c r="F69" s="2">
        <v>0</v>
      </c>
      <c r="G69" s="2">
        <v>0.70399999999999996</v>
      </c>
      <c r="H69" s="45">
        <v>0.53524568181818177</v>
      </c>
      <c r="K69" s="7"/>
      <c r="N69" s="140"/>
    </row>
    <row r="70" spans="1:14" ht="15" x14ac:dyDescent="0.25">
      <c r="A70" s="48" t="s">
        <v>34</v>
      </c>
      <c r="B70" s="47">
        <v>2010</v>
      </c>
      <c r="C70" s="2">
        <v>0.77909090909090917</v>
      </c>
      <c r="D70" s="2">
        <v>0.77664444444444447</v>
      </c>
      <c r="E70" s="2">
        <v>0.68</v>
      </c>
      <c r="F70" s="2">
        <v>0</v>
      </c>
      <c r="G70" s="2">
        <v>0.73333333333333339</v>
      </c>
      <c r="H70" s="45">
        <v>0.59381373737373744</v>
      </c>
      <c r="K70" s="7"/>
      <c r="N70" s="140"/>
    </row>
    <row r="71" spans="1:14" ht="15" x14ac:dyDescent="0.25">
      <c r="A71" s="49" t="s">
        <v>35</v>
      </c>
      <c r="B71" s="47">
        <v>2010</v>
      </c>
      <c r="C71" s="2">
        <v>0.90727272727272712</v>
      </c>
      <c r="D71" s="2">
        <v>0.86984545454545448</v>
      </c>
      <c r="E71" s="2">
        <v>0.73277999999999999</v>
      </c>
      <c r="F71" s="2">
        <v>0</v>
      </c>
      <c r="G71" s="2">
        <v>0.85199999999999998</v>
      </c>
      <c r="H71" s="45">
        <v>0.67237963636363629</v>
      </c>
      <c r="K71" s="7"/>
      <c r="N71" s="140"/>
    </row>
    <row r="72" spans="1:14" x14ac:dyDescent="0.2">
      <c r="A72" s="47" t="s">
        <v>36</v>
      </c>
      <c r="B72" s="47">
        <v>2010</v>
      </c>
      <c r="C72" s="2">
        <v>0.93272727272727274</v>
      </c>
      <c r="D72" s="2">
        <v>0.91335000000000011</v>
      </c>
      <c r="E72" s="2">
        <v>0.74239999999999995</v>
      </c>
      <c r="F72" s="2">
        <v>0</v>
      </c>
      <c r="G72" s="2">
        <v>0.8640000000000001</v>
      </c>
      <c r="H72" s="45">
        <v>0.69049545454545458</v>
      </c>
      <c r="K72" s="7"/>
      <c r="N72" s="140"/>
    </row>
    <row r="73" spans="1:14" x14ac:dyDescent="0.2">
      <c r="A73" s="50" t="s">
        <v>37</v>
      </c>
      <c r="B73" s="47">
        <v>2010</v>
      </c>
      <c r="C73" s="2">
        <v>0.8153071428571429</v>
      </c>
      <c r="D73" s="2">
        <v>0.82858888888888904</v>
      </c>
      <c r="E73" s="2">
        <v>0.82599999999999996</v>
      </c>
      <c r="F73" s="2">
        <v>0</v>
      </c>
      <c r="G73" s="2">
        <v>0.84840000000000004</v>
      </c>
      <c r="H73" s="45">
        <v>0.66365920634920639</v>
      </c>
      <c r="K73" s="7"/>
      <c r="N73" s="140"/>
    </row>
    <row r="74" spans="1:14" x14ac:dyDescent="0.2">
      <c r="A74" s="50" t="s">
        <v>38</v>
      </c>
      <c r="B74" s="47">
        <v>2010</v>
      </c>
      <c r="C74" s="2">
        <v>0.70733333333333315</v>
      </c>
      <c r="D74" s="2">
        <v>0.75143750000000009</v>
      </c>
      <c r="E74" s="2">
        <v>0.77022499999999994</v>
      </c>
      <c r="F74" s="2">
        <v>0</v>
      </c>
      <c r="G74" s="2">
        <v>0.75019999999999998</v>
      </c>
      <c r="H74" s="45">
        <v>0.5958391666666667</v>
      </c>
      <c r="K74" s="7"/>
      <c r="N74" s="140"/>
    </row>
    <row r="75" spans="1:14" ht="15" x14ac:dyDescent="0.25">
      <c r="A75" s="51" t="s">
        <v>27</v>
      </c>
      <c r="B75" s="47">
        <v>2010</v>
      </c>
      <c r="C75" s="2">
        <v>0.68501250000000002</v>
      </c>
      <c r="D75" s="2">
        <v>0.76437500000000003</v>
      </c>
      <c r="E75" s="2">
        <v>0.77417499999999995</v>
      </c>
      <c r="F75" s="2">
        <v>0.52</v>
      </c>
      <c r="G75" s="2">
        <v>0.74174999999999991</v>
      </c>
      <c r="H75" s="45">
        <v>0.69706250000000003</v>
      </c>
      <c r="K75" s="7"/>
      <c r="N75" s="140"/>
    </row>
    <row r="76" spans="1:14" ht="15" x14ac:dyDescent="0.25">
      <c r="A76" s="51" t="s">
        <v>28</v>
      </c>
      <c r="B76" s="47">
        <v>2010</v>
      </c>
      <c r="C76" s="2">
        <v>0.68124999999999991</v>
      </c>
      <c r="D76" s="2">
        <v>0.73086999999999991</v>
      </c>
      <c r="E76" s="2">
        <v>0.74304999999999999</v>
      </c>
      <c r="F76" s="2">
        <v>0.49</v>
      </c>
      <c r="G76" s="2">
        <v>0.75449999999999984</v>
      </c>
      <c r="H76" s="45">
        <v>0.67993400000000004</v>
      </c>
      <c r="K76" s="7"/>
      <c r="N76" s="140"/>
    </row>
    <row r="77" spans="1:14" x14ac:dyDescent="0.2">
      <c r="A77" s="50" t="s">
        <v>29</v>
      </c>
      <c r="B77" s="47">
        <v>2010</v>
      </c>
      <c r="C77" s="2">
        <v>0.71489090909090913</v>
      </c>
      <c r="D77" s="2">
        <v>0.73983750000000015</v>
      </c>
      <c r="E77" s="2">
        <v>0.74152499999999999</v>
      </c>
      <c r="F77" s="2">
        <v>0.56499999999999995</v>
      </c>
      <c r="G77" s="2">
        <v>0.75570000000000004</v>
      </c>
      <c r="H77" s="45">
        <v>0.70339068181818187</v>
      </c>
      <c r="K77" s="7"/>
      <c r="N77" s="140"/>
    </row>
    <row r="78" spans="1:14" x14ac:dyDescent="0.2">
      <c r="A78" s="50" t="s">
        <v>30</v>
      </c>
      <c r="B78" s="47">
        <v>2010</v>
      </c>
      <c r="C78" s="2">
        <v>0.76992142857142842</v>
      </c>
      <c r="D78" s="2">
        <v>0.81173333333333331</v>
      </c>
      <c r="E78" s="2">
        <v>0.74920000000000009</v>
      </c>
      <c r="F78" s="2">
        <v>0</v>
      </c>
      <c r="G78" s="2">
        <v>0.79909999999999992</v>
      </c>
      <c r="H78" s="45">
        <v>0.62599095238095237</v>
      </c>
      <c r="K78" s="7"/>
      <c r="N78" s="140"/>
    </row>
    <row r="79" spans="1:14" x14ac:dyDescent="0.2">
      <c r="A79" s="50" t="s">
        <v>31</v>
      </c>
      <c r="B79" s="47">
        <v>2010</v>
      </c>
      <c r="C79" s="2">
        <v>0.77134000000000003</v>
      </c>
      <c r="D79" s="2">
        <v>0.81410000000000016</v>
      </c>
      <c r="E79" s="2">
        <v>0.76500000000000001</v>
      </c>
      <c r="F79" s="2">
        <v>0</v>
      </c>
      <c r="G79" s="2">
        <v>0.79155555555555557</v>
      </c>
      <c r="H79" s="45">
        <v>0.62839911111111113</v>
      </c>
      <c r="K79" s="7"/>
      <c r="N79" s="140"/>
    </row>
    <row r="80" spans="1:14" x14ac:dyDescent="0.2">
      <c r="A80" s="47" t="s">
        <v>32</v>
      </c>
      <c r="B80" s="47">
        <v>2010</v>
      </c>
      <c r="C80" s="2">
        <v>0.78346249999999995</v>
      </c>
      <c r="D80" s="2">
        <v>0.8079923076923079</v>
      </c>
      <c r="E80" s="2">
        <v>0.76870000000000005</v>
      </c>
      <c r="F80" s="2">
        <v>0.63</v>
      </c>
      <c r="G80" s="2">
        <v>0.81245454545454554</v>
      </c>
      <c r="H80" s="45">
        <v>0.76052187062937071</v>
      </c>
      <c r="K80" s="7"/>
      <c r="N80" s="140"/>
    </row>
    <row r="81" spans="1:14" x14ac:dyDescent="0.2">
      <c r="A81" s="50" t="s">
        <v>33</v>
      </c>
      <c r="B81" s="47">
        <v>2011</v>
      </c>
      <c r="C81" s="2">
        <v>0.77053041666666655</v>
      </c>
      <c r="D81" s="2">
        <v>0.79134999999999989</v>
      </c>
      <c r="E81" s="2">
        <v>0.75649999999999995</v>
      </c>
      <c r="F81" s="2">
        <v>0.70000000000000007</v>
      </c>
      <c r="G81" s="2">
        <v>0.81899999999999995</v>
      </c>
      <c r="H81" s="45">
        <v>0.76747608333333328</v>
      </c>
      <c r="K81" s="7"/>
      <c r="N81" s="140"/>
    </row>
    <row r="82" spans="1:14" x14ac:dyDescent="0.2">
      <c r="A82" s="47" t="s">
        <v>34</v>
      </c>
      <c r="B82" s="47">
        <v>2011</v>
      </c>
      <c r="C82" s="2">
        <v>0.79131363636363627</v>
      </c>
      <c r="D82" s="2">
        <v>0.80104444444444445</v>
      </c>
      <c r="E82" s="2">
        <v>0.75161666666666671</v>
      </c>
      <c r="F82" s="2">
        <v>0.74690000000000012</v>
      </c>
      <c r="G82" s="2">
        <v>0.82400000000000007</v>
      </c>
      <c r="H82" s="45">
        <v>0.78297494949494939</v>
      </c>
      <c r="K82" s="7"/>
      <c r="N82" s="140"/>
    </row>
    <row r="83" spans="1:14" x14ac:dyDescent="0.2">
      <c r="A83" s="50" t="s">
        <v>35</v>
      </c>
      <c r="B83" s="47">
        <v>2011</v>
      </c>
      <c r="C83" s="2">
        <v>0.84143684210526304</v>
      </c>
      <c r="D83" s="2">
        <v>0.83052222222222227</v>
      </c>
      <c r="E83" s="2">
        <v>0.76233333333333331</v>
      </c>
      <c r="F83" s="2">
        <v>0.77249999999999996</v>
      </c>
      <c r="G83" s="2">
        <v>0.85760000000000003</v>
      </c>
      <c r="H83" s="45">
        <v>0.81287847953216374</v>
      </c>
      <c r="K83" s="7"/>
      <c r="N83" s="140"/>
    </row>
    <row r="84" spans="1:14" x14ac:dyDescent="0.2">
      <c r="A84" s="50" t="s">
        <v>36</v>
      </c>
      <c r="B84" s="47">
        <v>2011</v>
      </c>
      <c r="C84" s="2">
        <v>0.8831619047619047</v>
      </c>
      <c r="D84" s="2">
        <v>0.87545789473684221</v>
      </c>
      <c r="E84" s="2">
        <v>0.76866666666666672</v>
      </c>
      <c r="F84" s="2">
        <v>0.79237500000000005</v>
      </c>
      <c r="G84" s="2">
        <v>0.90510000000000002</v>
      </c>
      <c r="H84" s="45">
        <v>0.84495229323308274</v>
      </c>
      <c r="K84" s="7"/>
      <c r="N84" s="140"/>
    </row>
    <row r="85" spans="1:14" x14ac:dyDescent="0.2">
      <c r="A85" s="50" t="s">
        <v>37</v>
      </c>
      <c r="B85" s="47">
        <v>2011</v>
      </c>
      <c r="C85" s="2">
        <v>0.90761428571428582</v>
      </c>
      <c r="D85" s="2">
        <v>0.91547894736842117</v>
      </c>
      <c r="E85" s="2">
        <v>0.80158333333333331</v>
      </c>
      <c r="F85" s="2">
        <v>0.78</v>
      </c>
      <c r="G85" s="2">
        <v>0.97909090909090923</v>
      </c>
      <c r="H85" s="45">
        <v>0.87675349510139</v>
      </c>
      <c r="K85" s="7"/>
      <c r="N85" s="140"/>
    </row>
    <row r="86" spans="1:14" x14ac:dyDescent="0.2">
      <c r="A86" s="50" t="s">
        <v>38</v>
      </c>
      <c r="B86" s="47">
        <v>2011</v>
      </c>
      <c r="C86" s="2">
        <v>0.90843125000000002</v>
      </c>
      <c r="D86" s="2">
        <v>0.9083888888888888</v>
      </c>
      <c r="E86" s="2">
        <v>0.81501666666666672</v>
      </c>
      <c r="F86" s="2">
        <v>0.76633333333333331</v>
      </c>
      <c r="G86" s="2">
        <v>0.96899999999999997</v>
      </c>
      <c r="H86" s="45">
        <v>0.87343402777777768</v>
      </c>
      <c r="K86" s="7"/>
      <c r="N86" s="140"/>
    </row>
    <row r="87" spans="1:14" ht="15" x14ac:dyDescent="0.25">
      <c r="A87" s="52" t="s">
        <v>27</v>
      </c>
      <c r="B87" s="47">
        <v>2011</v>
      </c>
      <c r="C87" s="2">
        <v>0.90654374999999998</v>
      </c>
      <c r="D87" s="2">
        <v>0.94290625000000006</v>
      </c>
      <c r="E87" s="2">
        <v>0.84889999999999988</v>
      </c>
      <c r="F87" s="2">
        <v>0.72499999999999998</v>
      </c>
      <c r="G87" s="2">
        <v>0.99777777777777765</v>
      </c>
      <c r="H87" s="45">
        <v>0.88422555555555549</v>
      </c>
      <c r="K87" s="7"/>
      <c r="N87" s="140"/>
    </row>
    <row r="88" spans="1:14" ht="15" x14ac:dyDescent="0.25">
      <c r="A88" s="52" t="s">
        <v>28</v>
      </c>
      <c r="B88" s="47">
        <v>2011</v>
      </c>
      <c r="C88" s="2">
        <v>0.91442857142857126</v>
      </c>
      <c r="D88" s="2">
        <v>0.97472500000000006</v>
      </c>
      <c r="E88" s="2">
        <v>0.92166666666666675</v>
      </c>
      <c r="F88" s="2">
        <v>0.85</v>
      </c>
      <c r="G88" s="2">
        <v>0.98599999999999999</v>
      </c>
      <c r="H88" s="45">
        <v>0.92936404761904767</v>
      </c>
      <c r="K88" s="7"/>
      <c r="N88" s="140"/>
    </row>
    <row r="89" spans="1:14" x14ac:dyDescent="0.2">
      <c r="A89" s="47" t="s">
        <v>29</v>
      </c>
      <c r="B89" s="47">
        <v>2011</v>
      </c>
      <c r="C89" s="2">
        <v>0.92611764705882338</v>
      </c>
      <c r="D89" s="2">
        <v>0.95677368421052622</v>
      </c>
      <c r="E89" s="2">
        <v>0.89636666666666664</v>
      </c>
      <c r="F89" s="2">
        <v>0.82166666666666666</v>
      </c>
      <c r="G89" s="2">
        <v>1.0108000000000001</v>
      </c>
      <c r="H89" s="45">
        <v>0.92234493292053654</v>
      </c>
      <c r="K89" s="7"/>
      <c r="N89" s="140"/>
    </row>
    <row r="90" spans="1:14" x14ac:dyDescent="0.2">
      <c r="A90" s="47" t="s">
        <v>30</v>
      </c>
      <c r="B90" s="47">
        <v>2011</v>
      </c>
      <c r="C90" s="2">
        <v>0.84884615384615381</v>
      </c>
      <c r="D90" s="2">
        <v>0.90506190476190473</v>
      </c>
      <c r="E90" s="2">
        <v>0.91844999999999999</v>
      </c>
      <c r="F90" s="2">
        <v>0.79649999999999999</v>
      </c>
      <c r="G90" s="2">
        <v>0.96857142857142864</v>
      </c>
      <c r="H90" s="45">
        <v>0.88748589743589734</v>
      </c>
      <c r="K90" s="7"/>
      <c r="N90" s="140"/>
    </row>
    <row r="91" spans="1:14" x14ac:dyDescent="0.2">
      <c r="A91" s="47" t="s">
        <v>31</v>
      </c>
      <c r="B91" s="47">
        <v>2011</v>
      </c>
      <c r="C91" s="2">
        <v>0.81116666666666648</v>
      </c>
      <c r="D91" s="2">
        <v>0.86561363636363631</v>
      </c>
      <c r="E91" s="2">
        <v>0.87966666666666671</v>
      </c>
      <c r="F91" s="2">
        <v>0.76624999999999999</v>
      </c>
      <c r="G91" s="2">
        <v>0.92</v>
      </c>
      <c r="H91" s="45">
        <v>0.84853939393939393</v>
      </c>
      <c r="K91" s="7"/>
      <c r="N91" s="140"/>
    </row>
    <row r="92" spans="1:14" x14ac:dyDescent="0.2">
      <c r="A92" s="47" t="s">
        <v>32</v>
      </c>
      <c r="B92" s="47">
        <v>2011</v>
      </c>
      <c r="C92" s="2">
        <v>0.76531176470588258</v>
      </c>
      <c r="D92" s="2">
        <v>0.83906190476190479</v>
      </c>
      <c r="E92" s="2">
        <v>0.88914285714285701</v>
      </c>
      <c r="F92" s="2">
        <v>0.83209999999999995</v>
      </c>
      <c r="G92" s="2">
        <v>0.88</v>
      </c>
      <c r="H92" s="45">
        <v>0.84112330532212898</v>
      </c>
      <c r="K92" s="7"/>
      <c r="N92" s="140"/>
    </row>
    <row r="93" spans="1:14" x14ac:dyDescent="0.2">
      <c r="A93" s="47" t="s">
        <v>33</v>
      </c>
      <c r="B93" s="47">
        <v>2012</v>
      </c>
      <c r="C93" s="2">
        <v>0.79</v>
      </c>
      <c r="D93" s="2">
        <v>0.86</v>
      </c>
      <c r="E93" s="2">
        <v>0.84</v>
      </c>
      <c r="F93" s="2">
        <v>0.83</v>
      </c>
      <c r="G93" s="2">
        <v>0.89</v>
      </c>
      <c r="H93" s="45">
        <v>0.84199999999999997</v>
      </c>
      <c r="K93" s="7"/>
      <c r="N93" s="140"/>
    </row>
    <row r="94" spans="1:14" x14ac:dyDescent="0.2">
      <c r="A94" s="47" t="s">
        <v>34</v>
      </c>
      <c r="B94" s="47">
        <v>2012</v>
      </c>
      <c r="C94" s="2">
        <v>0.8565166666666667</v>
      </c>
      <c r="D94" s="2">
        <v>0.86360555555555563</v>
      </c>
      <c r="E94" s="2">
        <v>0.81250000000000011</v>
      </c>
      <c r="F94" s="2">
        <v>0.78249999999999997</v>
      </c>
      <c r="G94" s="2">
        <v>0.90666666666666673</v>
      </c>
      <c r="H94" s="45">
        <v>0.84435777777777798</v>
      </c>
      <c r="K94" s="7"/>
      <c r="N94" s="140"/>
    </row>
    <row r="95" spans="1:14" x14ac:dyDescent="0.2">
      <c r="A95" s="47" t="s">
        <v>35</v>
      </c>
      <c r="B95" s="47">
        <v>2012</v>
      </c>
      <c r="C95" s="2">
        <v>0.87772857142857141</v>
      </c>
      <c r="D95" s="2">
        <v>0.86517368421052643</v>
      </c>
      <c r="E95" s="2">
        <v>0.80549999999999999</v>
      </c>
      <c r="F95" s="2">
        <v>0.80100000000000005</v>
      </c>
      <c r="G95" s="2">
        <v>0.90833333333333333</v>
      </c>
      <c r="H95" s="45">
        <v>0.85154711779448622</v>
      </c>
      <c r="K95" s="7"/>
      <c r="N95" s="140"/>
    </row>
    <row r="96" spans="1:14" x14ac:dyDescent="0.2">
      <c r="A96" s="47" t="s">
        <v>36</v>
      </c>
      <c r="B96" s="47">
        <v>2012</v>
      </c>
      <c r="C96" s="2">
        <v>0.8911437499999999</v>
      </c>
      <c r="D96" s="2">
        <v>0.89865624999999982</v>
      </c>
      <c r="E96" s="2">
        <v>0.91195714285714291</v>
      </c>
      <c r="F96" s="2">
        <v>0.78499999999999992</v>
      </c>
      <c r="G96" s="2">
        <v>0.93599999999999994</v>
      </c>
      <c r="H96" s="45">
        <v>0.88455142857142854</v>
      </c>
      <c r="K96" s="7"/>
      <c r="N96" s="140"/>
    </row>
    <row r="97" spans="1:14" x14ac:dyDescent="0.2">
      <c r="A97" s="47" t="s">
        <v>37</v>
      </c>
      <c r="B97" s="47">
        <v>2012</v>
      </c>
      <c r="C97" s="2">
        <v>0.86286153846153846</v>
      </c>
      <c r="D97" s="2">
        <v>0.87387894736842087</v>
      </c>
      <c r="E97" s="2">
        <v>0.82360000000000011</v>
      </c>
      <c r="F97" s="2">
        <v>0.75519999999999998</v>
      </c>
      <c r="G97" s="2">
        <v>0.90750000000000008</v>
      </c>
      <c r="H97" s="45">
        <v>0.84460809716599194</v>
      </c>
      <c r="K97" s="7"/>
      <c r="N97" s="140"/>
    </row>
    <row r="98" spans="1:14" x14ac:dyDescent="0.2">
      <c r="A98" s="47" t="s">
        <v>38</v>
      </c>
      <c r="B98" s="47">
        <v>2012</v>
      </c>
      <c r="C98" s="2">
        <v>0.83312941176470579</v>
      </c>
      <c r="D98" s="2">
        <v>0.88340666666666645</v>
      </c>
      <c r="E98" s="2">
        <v>0.84199999999999997</v>
      </c>
      <c r="F98" s="2">
        <v>0.76616666666666655</v>
      </c>
      <c r="G98" s="2">
        <v>0.91312222222222217</v>
      </c>
      <c r="H98" s="45">
        <v>0.84756499346405223</v>
      </c>
      <c r="K98" s="7"/>
      <c r="N98" s="140"/>
    </row>
    <row r="99" spans="1:14" x14ac:dyDescent="0.2">
      <c r="A99" s="47" t="s">
        <v>27</v>
      </c>
      <c r="B99" s="47">
        <v>2012</v>
      </c>
      <c r="C99" s="2">
        <v>0.84322666666666668</v>
      </c>
      <c r="D99" s="2">
        <v>0.89769230769230768</v>
      </c>
      <c r="E99" s="2">
        <v>0.85516666666666674</v>
      </c>
      <c r="F99" s="2">
        <v>0.74</v>
      </c>
      <c r="G99" s="2">
        <v>0.92672727272727262</v>
      </c>
      <c r="H99" s="45">
        <v>0.85256258275058272</v>
      </c>
      <c r="K99" s="7"/>
      <c r="N99" s="140"/>
    </row>
    <row r="100" spans="1:14" x14ac:dyDescent="0.2">
      <c r="A100" s="47" t="s">
        <v>28</v>
      </c>
      <c r="B100" s="47">
        <v>2012</v>
      </c>
      <c r="C100" s="2">
        <v>0.85226363636363622</v>
      </c>
      <c r="D100" s="2">
        <v>0.90229285714285701</v>
      </c>
      <c r="E100" s="2">
        <v>0.85283999999999993</v>
      </c>
      <c r="F100" s="2">
        <v>0.7583333333333333</v>
      </c>
      <c r="G100" s="2">
        <v>0.95333333333333325</v>
      </c>
      <c r="H100" s="45">
        <v>0.86381263203463199</v>
      </c>
      <c r="K100" s="7"/>
      <c r="N100" s="140"/>
    </row>
    <row r="101" spans="1:14" x14ac:dyDescent="0.2">
      <c r="A101" s="47" t="s">
        <v>29</v>
      </c>
      <c r="B101" s="47">
        <v>2012</v>
      </c>
      <c r="C101" s="2">
        <v>0.88386666666666669</v>
      </c>
      <c r="D101" s="2">
        <v>0.92302666666666666</v>
      </c>
      <c r="E101" s="2">
        <v>0.84674999999999978</v>
      </c>
      <c r="F101" s="2">
        <v>0.74</v>
      </c>
      <c r="G101" s="2">
        <v>0.98888888888888871</v>
      </c>
      <c r="H101" s="45">
        <v>0.87650644444444448</v>
      </c>
      <c r="K101" s="7"/>
      <c r="N101" s="140"/>
    </row>
    <row r="102" spans="1:14" x14ac:dyDescent="0.2">
      <c r="A102" s="47" t="s">
        <v>30</v>
      </c>
      <c r="B102" s="47">
        <v>2012</v>
      </c>
      <c r="C102" s="2">
        <v>0.94749473684210517</v>
      </c>
      <c r="D102" s="2">
        <v>0.98888823529411785</v>
      </c>
      <c r="E102" s="2">
        <v>0.85653333333333326</v>
      </c>
      <c r="F102" s="2">
        <v>0.75787500000000008</v>
      </c>
      <c r="G102" s="2">
        <v>1.0088888888888892</v>
      </c>
      <c r="H102" s="45">
        <v>0.91193603887168917</v>
      </c>
      <c r="K102" s="7"/>
      <c r="N102" s="140"/>
    </row>
    <row r="103" spans="1:14" x14ac:dyDescent="0.2">
      <c r="A103" s="47" t="s">
        <v>31</v>
      </c>
      <c r="B103" s="47">
        <v>2012</v>
      </c>
      <c r="C103" s="2">
        <v>0.96</v>
      </c>
      <c r="D103" s="2">
        <v>1.02</v>
      </c>
      <c r="E103" s="2">
        <v>0.89</v>
      </c>
      <c r="F103" s="2">
        <v>0.81</v>
      </c>
      <c r="G103" s="2">
        <v>1.01</v>
      </c>
      <c r="H103" s="45">
        <v>0.93800000000000006</v>
      </c>
      <c r="K103" s="7"/>
      <c r="N103" s="140"/>
    </row>
    <row r="104" spans="1:14" x14ac:dyDescent="0.2">
      <c r="A104" s="47" t="s">
        <v>32</v>
      </c>
      <c r="B104" s="47">
        <v>2012</v>
      </c>
      <c r="C104" s="2">
        <v>0.89</v>
      </c>
      <c r="D104" s="2">
        <v>0.96</v>
      </c>
      <c r="E104" s="2">
        <v>0.88</v>
      </c>
      <c r="F104" s="2">
        <v>0.8</v>
      </c>
      <c r="G104" s="2">
        <v>0.99</v>
      </c>
      <c r="H104" s="45">
        <v>0.90400000000000014</v>
      </c>
      <c r="K104" s="7"/>
      <c r="N104" s="140"/>
    </row>
    <row r="105" spans="1:14" x14ac:dyDescent="0.2">
      <c r="A105" s="47" t="s">
        <v>33</v>
      </c>
      <c r="B105" s="47">
        <v>2013</v>
      </c>
      <c r="C105" s="2">
        <v>0.86973529411764705</v>
      </c>
      <c r="D105" s="2">
        <v>0.92898214285714265</v>
      </c>
      <c r="E105" s="2">
        <v>0.88434999999999997</v>
      </c>
      <c r="F105" s="2">
        <v>0.82893333333333341</v>
      </c>
      <c r="G105" s="2">
        <v>0.96269230769230774</v>
      </c>
      <c r="H105" s="45">
        <v>0.89493861560008625</v>
      </c>
      <c r="K105" s="7"/>
      <c r="N105" s="140"/>
    </row>
    <row r="106" spans="1:14" x14ac:dyDescent="0.2">
      <c r="A106" s="47" t="s">
        <v>34</v>
      </c>
      <c r="B106" s="47">
        <v>2013</v>
      </c>
      <c r="C106" s="2">
        <v>0.95253888888888882</v>
      </c>
      <c r="D106" s="2">
        <v>0.97555666666666663</v>
      </c>
      <c r="E106" s="2">
        <v>0.88186666666666669</v>
      </c>
      <c r="F106" s="2">
        <v>0.80200000000000005</v>
      </c>
      <c r="G106" s="2">
        <v>0.98480000000000012</v>
      </c>
      <c r="H106" s="45">
        <v>0.91935244444444442</v>
      </c>
      <c r="K106" s="7"/>
      <c r="N106" s="140"/>
    </row>
    <row r="107" spans="1:14" x14ac:dyDescent="0.2">
      <c r="A107" s="47" t="s">
        <v>35</v>
      </c>
      <c r="B107" s="47">
        <v>2013</v>
      </c>
      <c r="C107" s="2">
        <v>1.02</v>
      </c>
      <c r="D107" s="2">
        <v>1.04</v>
      </c>
      <c r="E107" s="2">
        <v>0.9</v>
      </c>
      <c r="F107" s="2">
        <v>0.81</v>
      </c>
      <c r="G107" s="2">
        <v>1.03</v>
      </c>
      <c r="H107" s="45">
        <v>0.96</v>
      </c>
      <c r="K107" s="7"/>
      <c r="N107" s="140"/>
    </row>
    <row r="108" spans="1:14" x14ac:dyDescent="0.2">
      <c r="A108" s="47" t="s">
        <v>36</v>
      </c>
      <c r="B108" s="47">
        <v>2013</v>
      </c>
      <c r="C108" s="2">
        <v>1.1315416666666669</v>
      </c>
      <c r="D108" s="2">
        <v>1.0570533333333334</v>
      </c>
      <c r="E108" s="2">
        <v>0.93586666666666662</v>
      </c>
      <c r="F108" s="2">
        <v>0.84</v>
      </c>
      <c r="G108" s="2">
        <v>1.1153181818181817</v>
      </c>
      <c r="H108" s="45">
        <v>1.0159559696969698</v>
      </c>
      <c r="K108" s="7"/>
      <c r="N108" s="140"/>
    </row>
    <row r="109" spans="1:14" x14ac:dyDescent="0.2">
      <c r="A109" s="47" t="s">
        <v>37</v>
      </c>
      <c r="B109" s="47">
        <v>2013</v>
      </c>
      <c r="C109" s="2">
        <v>1.18268</v>
      </c>
      <c r="D109" s="2">
        <v>1.14395</v>
      </c>
      <c r="E109" s="2">
        <v>1.0474666669999999</v>
      </c>
      <c r="F109" s="2">
        <v>0.873</v>
      </c>
      <c r="G109" s="2">
        <v>1.1255555559999999</v>
      </c>
      <c r="H109" s="45">
        <v>1.0745304446000001</v>
      </c>
      <c r="K109" s="7"/>
      <c r="N109" s="140"/>
    </row>
    <row r="110" spans="1:14" x14ac:dyDescent="0.2">
      <c r="A110" s="47" t="s">
        <v>38</v>
      </c>
      <c r="B110" s="47">
        <v>2013</v>
      </c>
      <c r="C110" s="2">
        <v>1.197293333</v>
      </c>
      <c r="D110" s="2">
        <v>1.231942308</v>
      </c>
      <c r="E110" s="2">
        <v>1.129675</v>
      </c>
      <c r="F110" s="2">
        <v>0.94450000000000001</v>
      </c>
      <c r="G110" s="2">
        <v>1.212</v>
      </c>
      <c r="H110" s="45">
        <v>1.1430821281999999</v>
      </c>
      <c r="K110" s="7"/>
      <c r="N110" s="140"/>
    </row>
    <row r="111" spans="1:14" x14ac:dyDescent="0.2">
      <c r="A111" s="47" t="s">
        <v>27</v>
      </c>
      <c r="B111" s="47">
        <v>2013</v>
      </c>
      <c r="C111" s="2">
        <v>1.2328000000000001</v>
      </c>
      <c r="D111" s="2">
        <v>1.3138750000000001</v>
      </c>
      <c r="E111" s="2">
        <v>1.1548500000000002</v>
      </c>
      <c r="F111" s="2">
        <v>0.95625000000000004</v>
      </c>
      <c r="G111" s="2">
        <v>1.2357142857142855</v>
      </c>
      <c r="H111" s="45">
        <v>1.1786978571428572</v>
      </c>
      <c r="K111" s="7"/>
      <c r="N111" s="140"/>
    </row>
    <row r="112" spans="1:14" x14ac:dyDescent="0.2">
      <c r="A112" s="47" t="s">
        <v>28</v>
      </c>
      <c r="B112" s="47">
        <v>2013</v>
      </c>
      <c r="C112" s="2">
        <v>1.2743</v>
      </c>
      <c r="D112" s="2">
        <v>1.2769953846153848</v>
      </c>
      <c r="E112" s="2">
        <v>1.1700000000000002</v>
      </c>
      <c r="F112" s="2">
        <v>1.1200000000000001</v>
      </c>
      <c r="G112" s="2">
        <v>1.2449999999999999</v>
      </c>
      <c r="H112" s="45">
        <v>1.2172590769230769</v>
      </c>
      <c r="K112" s="7"/>
      <c r="N112" s="140"/>
    </row>
    <row r="113" spans="1:14" x14ac:dyDescent="0.2">
      <c r="A113" s="47" t="s">
        <v>29</v>
      </c>
      <c r="B113" s="47">
        <v>2013</v>
      </c>
      <c r="C113" s="2">
        <v>1.2877769230769229</v>
      </c>
      <c r="D113" s="2">
        <v>1.3128857142857144</v>
      </c>
      <c r="E113" s="2">
        <v>1.2241</v>
      </c>
      <c r="F113" s="2">
        <v>1.115</v>
      </c>
      <c r="G113" s="2">
        <v>1.2699999999999998</v>
      </c>
      <c r="H113" s="45">
        <v>1.2419525274725274</v>
      </c>
      <c r="K113" s="7"/>
      <c r="N113" s="140"/>
    </row>
    <row r="114" spans="1:14" x14ac:dyDescent="0.2">
      <c r="A114" s="47" t="s">
        <v>30</v>
      </c>
      <c r="B114" s="47">
        <v>2013</v>
      </c>
      <c r="C114" s="2">
        <v>1.2326999999999999</v>
      </c>
      <c r="D114" s="2">
        <v>1.2649176470588235</v>
      </c>
      <c r="E114" s="2">
        <v>1.19495</v>
      </c>
      <c r="F114" s="2">
        <v>1.0983333333333334</v>
      </c>
      <c r="G114" s="2">
        <v>1.2644444444444447</v>
      </c>
      <c r="H114" s="45">
        <v>1.2110690849673202</v>
      </c>
      <c r="K114" s="7"/>
      <c r="N114" s="140"/>
    </row>
    <row r="115" spans="1:14" x14ac:dyDescent="0.2">
      <c r="A115" s="47" t="s">
        <v>31</v>
      </c>
      <c r="B115" s="47">
        <v>2013</v>
      </c>
      <c r="C115" s="2">
        <v>1.0902923076923077</v>
      </c>
      <c r="D115" s="2">
        <v>1.0894235294117649</v>
      </c>
      <c r="E115" s="2">
        <v>1.0840800000000002</v>
      </c>
      <c r="F115" s="2">
        <v>0.95499999999999996</v>
      </c>
      <c r="G115" s="2">
        <v>1.08</v>
      </c>
      <c r="H115" s="45">
        <v>1.0597591674208144</v>
      </c>
      <c r="K115" s="7"/>
      <c r="N115" s="140"/>
    </row>
    <row r="116" spans="1:14" x14ac:dyDescent="0.2">
      <c r="A116" s="47" t="s">
        <v>32</v>
      </c>
      <c r="B116" s="47">
        <v>2013</v>
      </c>
      <c r="C116" s="2">
        <v>0.90747999999999984</v>
      </c>
      <c r="D116" s="2">
        <v>0.95444117647058824</v>
      </c>
      <c r="E116" s="2">
        <v>0.99268000000000001</v>
      </c>
      <c r="F116" s="2">
        <v>0.87875000000000003</v>
      </c>
      <c r="G116" s="2">
        <v>0.9900000000000001</v>
      </c>
      <c r="H116" s="45">
        <v>0.94467023529411764</v>
      </c>
      <c r="K116" s="7"/>
      <c r="N116" s="140"/>
    </row>
    <row r="117" spans="1:14" x14ac:dyDescent="0.2">
      <c r="A117" s="47" t="s">
        <v>33</v>
      </c>
      <c r="B117" s="47">
        <v>2014</v>
      </c>
      <c r="C117" s="2">
        <v>0.8832470588235295</v>
      </c>
      <c r="D117" s="2">
        <v>0.9273285714285715</v>
      </c>
      <c r="E117" s="2">
        <v>1.0032000000000001</v>
      </c>
      <c r="F117" s="2">
        <v>0.89</v>
      </c>
      <c r="G117" s="2">
        <v>0.94533</v>
      </c>
      <c r="H117" s="45">
        <v>0.92982112605042011</v>
      </c>
      <c r="K117" s="7"/>
      <c r="N117" s="140"/>
    </row>
    <row r="118" spans="1:14" x14ac:dyDescent="0.2">
      <c r="A118" s="47" t="s">
        <v>34</v>
      </c>
      <c r="B118" s="47">
        <v>2014</v>
      </c>
      <c r="C118" s="2">
        <v>0.9793333333333335</v>
      </c>
      <c r="D118" s="2">
        <v>1.0186368421052632</v>
      </c>
      <c r="E118" s="2">
        <v>0.99223333333333341</v>
      </c>
      <c r="F118" s="2">
        <v>0.87333333333333341</v>
      </c>
      <c r="G118" s="2">
        <v>1.0529999999999999</v>
      </c>
      <c r="H118" s="45">
        <v>0.98330736842105271</v>
      </c>
      <c r="K118" s="7"/>
      <c r="N118" s="140"/>
    </row>
    <row r="119" spans="1:14" x14ac:dyDescent="0.2">
      <c r="A119" s="47" t="s">
        <v>35</v>
      </c>
      <c r="B119" s="47">
        <v>2014</v>
      </c>
      <c r="C119" s="2">
        <v>1.2465882352941176</v>
      </c>
      <c r="D119" s="2">
        <v>1.2508266666666665</v>
      </c>
      <c r="E119" s="2">
        <v>1.1451749999999998</v>
      </c>
      <c r="F119" s="2">
        <v>1.0033333333333332</v>
      </c>
      <c r="G119" s="2">
        <v>1.2071428571428571</v>
      </c>
      <c r="H119" s="45">
        <v>1.170613218487395</v>
      </c>
      <c r="K119" s="7"/>
      <c r="N119" s="140"/>
    </row>
    <row r="120" spans="1:14" x14ac:dyDescent="0.2">
      <c r="A120" s="47" t="s">
        <v>36</v>
      </c>
      <c r="B120" s="47">
        <v>2014</v>
      </c>
      <c r="C120" s="2">
        <v>1.2422733333333333</v>
      </c>
      <c r="D120" s="2">
        <v>1.2825733333333331</v>
      </c>
      <c r="E120" s="2">
        <v>1.110975</v>
      </c>
      <c r="F120" s="2">
        <v>1.05</v>
      </c>
      <c r="G120" s="2">
        <v>1.2810000000000001</v>
      </c>
      <c r="H120" s="45">
        <v>1.1933643333333332</v>
      </c>
      <c r="K120" s="7"/>
      <c r="N120" s="140"/>
    </row>
    <row r="121" spans="1:14" x14ac:dyDescent="0.2">
      <c r="A121" s="47" t="s">
        <v>37</v>
      </c>
      <c r="B121" s="47">
        <v>2014</v>
      </c>
      <c r="C121" s="2">
        <v>1.1161250000000003</v>
      </c>
      <c r="D121" s="2">
        <v>1.1869111111111112</v>
      </c>
      <c r="E121" s="2">
        <v>1.1552249999999999</v>
      </c>
      <c r="F121" s="2">
        <v>1.0458333333333334</v>
      </c>
      <c r="G121" s="2">
        <v>1.1928571428571428</v>
      </c>
      <c r="H121" s="45">
        <v>1.1393903174603177</v>
      </c>
      <c r="K121" s="7"/>
      <c r="N121" s="140"/>
    </row>
    <row r="122" spans="1:14" x14ac:dyDescent="0.2">
      <c r="A122" s="47" t="s">
        <v>38</v>
      </c>
      <c r="B122" s="47">
        <v>2014</v>
      </c>
      <c r="C122" s="2">
        <v>1.12155</v>
      </c>
      <c r="D122" s="2">
        <v>1.1988642857142859</v>
      </c>
      <c r="E122" s="2">
        <v>1.1934750000000001</v>
      </c>
      <c r="F122" s="2">
        <v>0.98166666666666658</v>
      </c>
      <c r="G122" s="2">
        <v>1.2183333333333335</v>
      </c>
      <c r="H122" s="45">
        <v>1.1427778571428573</v>
      </c>
      <c r="K122" s="7"/>
      <c r="N122" s="140"/>
    </row>
    <row r="123" spans="1:14" x14ac:dyDescent="0.2">
      <c r="A123" s="47" t="s">
        <v>27</v>
      </c>
      <c r="B123" s="47">
        <v>2014</v>
      </c>
      <c r="C123" s="2">
        <v>1.1446714285714286</v>
      </c>
      <c r="D123" s="2">
        <v>1.2059000000000002</v>
      </c>
      <c r="E123" s="2">
        <v>1.2014</v>
      </c>
      <c r="F123" s="2">
        <v>1.0116666666666667</v>
      </c>
      <c r="G123" s="2">
        <v>1.2171428571428571</v>
      </c>
      <c r="H123" s="45">
        <v>1.1561561904761906</v>
      </c>
      <c r="K123" s="7"/>
      <c r="N123" s="140"/>
    </row>
    <row r="124" spans="1:14" x14ac:dyDescent="0.2">
      <c r="A124" s="47" t="s">
        <v>28</v>
      </c>
      <c r="B124" s="47">
        <v>2014</v>
      </c>
      <c r="C124" s="2">
        <v>1.1544999999999999</v>
      </c>
      <c r="D124" s="2">
        <v>1.2064428571428572</v>
      </c>
      <c r="E124" s="2">
        <v>1.1954000000000002</v>
      </c>
      <c r="F124" s="2">
        <v>1.0283333333333335</v>
      </c>
      <c r="G124" s="2">
        <v>1.1883333333333335</v>
      </c>
      <c r="H124" s="45">
        <v>1.1546019047619047</v>
      </c>
      <c r="K124" s="7"/>
      <c r="N124" s="140"/>
    </row>
    <row r="125" spans="1:14" x14ac:dyDescent="0.2">
      <c r="A125" s="47" t="s">
        <v>29</v>
      </c>
      <c r="B125" s="47">
        <v>2014</v>
      </c>
      <c r="C125" s="2">
        <v>1.1510499999999999</v>
      </c>
      <c r="D125" s="2">
        <v>1.2118615384615385</v>
      </c>
      <c r="E125" s="2">
        <v>1.1725499999999998</v>
      </c>
      <c r="F125" s="2">
        <v>0.99</v>
      </c>
      <c r="G125" s="2">
        <v>1.21675</v>
      </c>
      <c r="H125" s="45">
        <v>1.1484423076923078</v>
      </c>
      <c r="K125" s="7"/>
      <c r="N125" s="140"/>
    </row>
    <row r="126" spans="1:14" x14ac:dyDescent="0.2">
      <c r="A126" s="50" t="s">
        <v>30</v>
      </c>
      <c r="B126" s="47">
        <v>2014</v>
      </c>
      <c r="C126" s="2">
        <v>1.0715133333333333</v>
      </c>
      <c r="D126" s="2">
        <v>1.1198441666666668</v>
      </c>
      <c r="E126" s="2">
        <v>1.0558750000000001</v>
      </c>
      <c r="F126" s="2">
        <v>0.97097500000000003</v>
      </c>
      <c r="G126" s="2">
        <v>1.07</v>
      </c>
      <c r="H126" s="45">
        <v>1.0576415000000001</v>
      </c>
      <c r="K126" s="7"/>
      <c r="N126" s="140"/>
    </row>
    <row r="127" spans="1:14" x14ac:dyDescent="0.2">
      <c r="A127" s="50" t="s">
        <v>31</v>
      </c>
      <c r="B127" s="47">
        <v>2014</v>
      </c>
      <c r="C127" s="2">
        <v>0.99304999999999988</v>
      </c>
      <c r="D127" s="2">
        <v>1.0250181818181816</v>
      </c>
      <c r="E127" s="2">
        <v>0.95989999999999998</v>
      </c>
      <c r="F127" s="2">
        <v>0.94500000000000006</v>
      </c>
      <c r="G127" s="2">
        <v>0.96857142857142853</v>
      </c>
      <c r="H127" s="45">
        <v>0.97830792207792217</v>
      </c>
      <c r="K127" s="7"/>
      <c r="N127" s="140"/>
    </row>
    <row r="128" spans="1:14" x14ac:dyDescent="0.2">
      <c r="A128" s="50" t="s">
        <v>32</v>
      </c>
      <c r="B128" s="47">
        <v>2014</v>
      </c>
      <c r="C128" s="2">
        <v>0.88269285714285706</v>
      </c>
      <c r="D128" s="2">
        <v>0.89809166666666673</v>
      </c>
      <c r="E128" s="2">
        <v>0.92294999999999994</v>
      </c>
      <c r="F128" s="2">
        <v>0.91250000000000009</v>
      </c>
      <c r="G128" s="2">
        <v>0.84249999999999992</v>
      </c>
      <c r="H128" s="45">
        <v>0.89174690476190466</v>
      </c>
      <c r="K128" s="7"/>
      <c r="N128" s="140"/>
    </row>
    <row r="129" spans="1:14" x14ac:dyDescent="0.2">
      <c r="A129" s="50" t="s">
        <v>33</v>
      </c>
      <c r="B129" s="47">
        <v>2015</v>
      </c>
      <c r="C129" s="2">
        <v>0.82475000000000021</v>
      </c>
      <c r="D129" s="2">
        <v>0.91716923076923063</v>
      </c>
      <c r="E129" s="2">
        <v>0.92452500000000004</v>
      </c>
      <c r="F129" s="2">
        <v>0.89999999999999991</v>
      </c>
      <c r="G129" s="2">
        <v>0.83200000000000007</v>
      </c>
      <c r="H129" s="45">
        <v>0.87968884615384613</v>
      </c>
      <c r="K129" s="7"/>
      <c r="N129" s="140"/>
    </row>
    <row r="130" spans="1:14" x14ac:dyDescent="0.2">
      <c r="A130" s="50" t="s">
        <v>34</v>
      </c>
      <c r="B130" s="47">
        <v>2015</v>
      </c>
      <c r="C130" s="2">
        <v>0.8877250000000001</v>
      </c>
      <c r="D130" s="2">
        <v>0.94949285714285714</v>
      </c>
      <c r="E130" s="2">
        <v>0.93792500000000001</v>
      </c>
      <c r="F130" s="2">
        <v>0.9</v>
      </c>
      <c r="G130" s="2">
        <v>0.87333333333333341</v>
      </c>
      <c r="H130" s="45">
        <v>0.90969523809523811</v>
      </c>
      <c r="K130" s="7"/>
      <c r="N130" s="140"/>
    </row>
    <row r="131" spans="1:14" x14ac:dyDescent="0.2">
      <c r="A131" s="50" t="s">
        <v>35</v>
      </c>
      <c r="B131" s="47">
        <v>2015</v>
      </c>
      <c r="C131" s="2">
        <v>0.95874999999999999</v>
      </c>
      <c r="D131" s="2">
        <v>1.0029999999999999</v>
      </c>
      <c r="E131" s="2">
        <v>0.97900000000000009</v>
      </c>
      <c r="F131" s="2">
        <v>0.89999999999999991</v>
      </c>
      <c r="G131" s="2">
        <v>0.9642857142857143</v>
      </c>
      <c r="H131" s="45">
        <v>0.96100714285714284</v>
      </c>
      <c r="K131" s="7"/>
      <c r="N131" s="140"/>
    </row>
    <row r="132" spans="1:14" x14ac:dyDescent="0.2">
      <c r="A132" s="50" t="s">
        <v>36</v>
      </c>
      <c r="B132" s="47">
        <v>2015</v>
      </c>
      <c r="C132" s="2">
        <v>1.05</v>
      </c>
      <c r="D132" s="2">
        <v>1.0553999999999999</v>
      </c>
      <c r="E132" s="2">
        <v>1.0349249999999999</v>
      </c>
      <c r="F132" s="2">
        <v>0.95500000000000007</v>
      </c>
      <c r="G132" s="2">
        <v>1.10375</v>
      </c>
      <c r="H132" s="45">
        <v>1.0398149999999999</v>
      </c>
      <c r="K132" s="7"/>
      <c r="N132" s="140"/>
    </row>
    <row r="133" spans="1:14" x14ac:dyDescent="0.2">
      <c r="A133" s="50" t="s">
        <v>37</v>
      </c>
      <c r="B133" s="47">
        <v>2015</v>
      </c>
      <c r="C133" s="2">
        <v>1.0905555555555553</v>
      </c>
      <c r="D133" s="2">
        <v>1.07165</v>
      </c>
      <c r="E133" s="2">
        <v>1.0678000000000001</v>
      </c>
      <c r="F133" s="2">
        <v>0.995</v>
      </c>
      <c r="G133" s="2">
        <v>1.2174999999999998</v>
      </c>
      <c r="H133" s="45">
        <v>1.0885011111111111</v>
      </c>
      <c r="K133" s="7"/>
      <c r="N133" s="140"/>
    </row>
    <row r="134" spans="1:14" x14ac:dyDescent="0.2">
      <c r="A134" s="50" t="s">
        <v>38</v>
      </c>
      <c r="B134" s="47">
        <v>2015</v>
      </c>
      <c r="C134" s="2">
        <v>1.1605083333333333</v>
      </c>
      <c r="D134" s="2">
        <v>1.1088249999999999</v>
      </c>
      <c r="E134" s="2">
        <v>1.1406000000000001</v>
      </c>
      <c r="F134" s="2">
        <v>1.075</v>
      </c>
      <c r="G134" s="2">
        <v>1.3174999999999999</v>
      </c>
      <c r="H134" s="45">
        <v>1.1604866666666667</v>
      </c>
      <c r="K134" s="7"/>
      <c r="N134" s="140"/>
    </row>
    <row r="135" spans="1:14" x14ac:dyDescent="0.2">
      <c r="A135" s="50" t="s">
        <v>27</v>
      </c>
      <c r="B135" s="47">
        <v>2015</v>
      </c>
      <c r="C135" s="2">
        <v>1.1800799999999998</v>
      </c>
      <c r="D135" s="2">
        <v>1.2075875</v>
      </c>
      <c r="E135" s="2">
        <v>1.1742000000000001</v>
      </c>
      <c r="F135" s="2">
        <v>1.075</v>
      </c>
      <c r="G135" s="2">
        <v>1.2885714285714285</v>
      </c>
      <c r="H135" s="45">
        <v>1.1850877857142856</v>
      </c>
      <c r="K135" s="7"/>
      <c r="N135" s="140"/>
    </row>
    <row r="136" spans="1:14" x14ac:dyDescent="0.2">
      <c r="A136" s="50" t="s">
        <v>28</v>
      </c>
      <c r="B136" s="47">
        <v>2015</v>
      </c>
      <c r="C136" s="2">
        <v>1.1036133333333333</v>
      </c>
      <c r="D136" s="2">
        <v>1.2133363636363637</v>
      </c>
      <c r="E136" s="2">
        <v>1.1393499999999999</v>
      </c>
      <c r="F136" s="2">
        <v>1.0850000000000002</v>
      </c>
      <c r="G136" s="2">
        <v>1.22875</v>
      </c>
      <c r="H136" s="45">
        <v>1.1540099393939394</v>
      </c>
      <c r="K136" s="7"/>
      <c r="N136" s="140"/>
    </row>
    <row r="137" spans="1:14" x14ac:dyDescent="0.2">
      <c r="A137" s="50" t="s">
        <v>29</v>
      </c>
      <c r="B137" s="47">
        <v>2015</v>
      </c>
      <c r="C137" s="2">
        <v>1.0441538461538462</v>
      </c>
      <c r="D137" s="2">
        <v>1.1688500000000002</v>
      </c>
      <c r="E137" s="2">
        <v>1.132525</v>
      </c>
      <c r="F137" s="2">
        <v>1.06</v>
      </c>
      <c r="G137" s="2">
        <v>1.1319999999999999</v>
      </c>
      <c r="H137" s="45">
        <v>1.107505769230769</v>
      </c>
      <c r="K137" s="7"/>
      <c r="N137" s="140"/>
    </row>
    <row r="138" spans="1:14" x14ac:dyDescent="0.2">
      <c r="A138" s="50" t="s">
        <v>30</v>
      </c>
      <c r="B138" s="47">
        <v>2015</v>
      </c>
      <c r="C138" s="2">
        <v>1.0058999999999998</v>
      </c>
      <c r="D138" s="2">
        <v>1.1102818181818181</v>
      </c>
      <c r="E138" s="2">
        <v>1.0844</v>
      </c>
      <c r="F138" s="2">
        <v>1.0925</v>
      </c>
      <c r="G138" s="2">
        <v>1.0720000000000001</v>
      </c>
      <c r="H138" s="45">
        <v>1.0730163636363637</v>
      </c>
      <c r="K138" s="7"/>
      <c r="N138" s="140"/>
    </row>
    <row r="139" spans="1:14" x14ac:dyDescent="0.2">
      <c r="A139" s="50" t="s">
        <v>31</v>
      </c>
      <c r="B139" s="47">
        <v>2015</v>
      </c>
      <c r="C139" s="2">
        <v>0.98923076923076936</v>
      </c>
      <c r="D139" s="2">
        <v>1.0993230769230768</v>
      </c>
      <c r="E139" s="2">
        <v>1.036675</v>
      </c>
      <c r="F139" s="2">
        <v>1.0869999999999997</v>
      </c>
      <c r="G139" s="2">
        <v>1.0785714285714287</v>
      </c>
      <c r="H139" s="45">
        <v>1.0581600549450549</v>
      </c>
      <c r="K139" s="7"/>
      <c r="N139" s="140"/>
    </row>
    <row r="140" spans="1:14" x14ac:dyDescent="0.2">
      <c r="A140" s="50" t="s">
        <v>32</v>
      </c>
      <c r="B140" s="47">
        <v>2016</v>
      </c>
      <c r="C140" s="2">
        <v>1.0036416666666668</v>
      </c>
      <c r="D140" s="2">
        <v>1.1346846153846153</v>
      </c>
      <c r="E140" s="2">
        <v>1.0613999999999999</v>
      </c>
      <c r="F140" s="2">
        <v>1.077</v>
      </c>
      <c r="G140" s="2">
        <v>1.1144444444444443</v>
      </c>
      <c r="H140" s="45">
        <v>1.0782341452991453</v>
      </c>
      <c r="K140" s="7"/>
      <c r="N140" s="140"/>
    </row>
    <row r="141" spans="1:14" x14ac:dyDescent="0.2">
      <c r="A141" s="50" t="s">
        <v>33</v>
      </c>
      <c r="B141" s="47">
        <v>2016</v>
      </c>
      <c r="C141" s="2">
        <v>1.07</v>
      </c>
      <c r="D141" s="2">
        <v>1.1399999999999999</v>
      </c>
      <c r="E141" s="2">
        <v>1.1100000000000001</v>
      </c>
      <c r="F141" s="2">
        <v>1.0900000000000001</v>
      </c>
      <c r="G141" s="2">
        <v>1.1399999999999999</v>
      </c>
      <c r="H141" s="45">
        <v>1.1100000000000001</v>
      </c>
      <c r="K141" s="7"/>
      <c r="N141" s="140"/>
    </row>
    <row r="142" spans="1:14" x14ac:dyDescent="0.2">
      <c r="A142" s="50" t="s">
        <v>34</v>
      </c>
      <c r="B142" s="47">
        <v>2016</v>
      </c>
      <c r="C142" s="2">
        <v>1.18</v>
      </c>
      <c r="D142" s="2">
        <v>1.26</v>
      </c>
      <c r="E142" s="2">
        <v>1.1599999999999999</v>
      </c>
      <c r="F142" s="2">
        <v>1.1599999999999999</v>
      </c>
      <c r="G142" s="2">
        <v>1.27</v>
      </c>
      <c r="H142" s="45">
        <v>1.21</v>
      </c>
      <c r="K142" s="7"/>
      <c r="N142" s="140"/>
    </row>
    <row r="143" spans="1:14" x14ac:dyDescent="0.2">
      <c r="A143" s="50" t="s">
        <v>35</v>
      </c>
      <c r="B143" s="47">
        <v>2016</v>
      </c>
      <c r="C143" s="2">
        <v>1.3</v>
      </c>
      <c r="D143" s="2">
        <v>1.33</v>
      </c>
      <c r="E143" s="2">
        <v>1.19</v>
      </c>
      <c r="F143" s="2">
        <v>1.18</v>
      </c>
      <c r="G143" s="2">
        <v>1.38</v>
      </c>
      <c r="H143" s="45">
        <v>1.28</v>
      </c>
      <c r="K143" s="7"/>
      <c r="N143" s="140"/>
    </row>
    <row r="144" spans="1:14" x14ac:dyDescent="0.2">
      <c r="A144" s="50" t="s">
        <v>36</v>
      </c>
      <c r="B144" s="47">
        <v>2016</v>
      </c>
      <c r="C144" s="2">
        <v>1.38</v>
      </c>
      <c r="D144" s="2">
        <v>1.45</v>
      </c>
      <c r="E144" s="2">
        <v>1.31</v>
      </c>
      <c r="F144" s="2">
        <v>1.28</v>
      </c>
      <c r="G144" s="2">
        <v>1.47</v>
      </c>
      <c r="H144" s="45">
        <v>1.38</v>
      </c>
      <c r="K144" s="7"/>
      <c r="N144" s="140"/>
    </row>
    <row r="145" spans="1:14" x14ac:dyDescent="0.2">
      <c r="A145" s="50" t="s">
        <v>37</v>
      </c>
      <c r="B145" s="47">
        <v>2016</v>
      </c>
      <c r="C145" s="2">
        <v>1.39</v>
      </c>
      <c r="D145" s="2">
        <v>1.54</v>
      </c>
      <c r="E145" s="2">
        <v>1.32</v>
      </c>
      <c r="F145" s="2">
        <v>1.28</v>
      </c>
      <c r="G145" s="2">
        <v>1.51</v>
      </c>
      <c r="H145" s="45">
        <v>1.41</v>
      </c>
      <c r="K145" s="7"/>
      <c r="N145" s="140"/>
    </row>
    <row r="146" spans="1:14" x14ac:dyDescent="0.2">
      <c r="A146" s="50" t="s">
        <v>38</v>
      </c>
      <c r="B146" s="47">
        <v>2016</v>
      </c>
      <c r="C146" s="2">
        <v>1.6</v>
      </c>
      <c r="D146" s="2">
        <v>1.74</v>
      </c>
      <c r="E146" s="2">
        <v>1.47</v>
      </c>
      <c r="F146" s="2">
        <v>1.41</v>
      </c>
      <c r="G146" s="2">
        <v>1.86</v>
      </c>
      <c r="H146" s="45">
        <v>1.62</v>
      </c>
      <c r="K146" s="7"/>
      <c r="N146" s="140"/>
    </row>
    <row r="147" spans="1:14" x14ac:dyDescent="0.2">
      <c r="A147" s="50" t="s">
        <v>27</v>
      </c>
      <c r="B147" s="47">
        <v>2016</v>
      </c>
      <c r="C147" s="2">
        <v>1.87</v>
      </c>
      <c r="D147" s="2">
        <v>2.11</v>
      </c>
      <c r="E147" s="2">
        <v>1.74</v>
      </c>
      <c r="F147" s="2">
        <v>1.65</v>
      </c>
      <c r="G147" s="2">
        <v>2.27</v>
      </c>
      <c r="H147" s="45">
        <v>1.93</v>
      </c>
      <c r="K147" s="7"/>
      <c r="N147" s="140"/>
    </row>
    <row r="148" spans="1:14" x14ac:dyDescent="0.2">
      <c r="A148" s="50" t="s">
        <v>28</v>
      </c>
      <c r="B148" s="47">
        <v>2016</v>
      </c>
      <c r="C148" s="2">
        <v>1.73</v>
      </c>
      <c r="D148" s="2">
        <v>1.84</v>
      </c>
      <c r="E148" s="2">
        <v>1.75</v>
      </c>
      <c r="F148" s="2">
        <v>1.62</v>
      </c>
      <c r="G148" s="2">
        <v>1.85</v>
      </c>
      <c r="H148" s="45">
        <v>1.76</v>
      </c>
      <c r="K148" s="7"/>
      <c r="N148" s="140"/>
    </row>
    <row r="149" spans="1:14" x14ac:dyDescent="0.2">
      <c r="A149" s="50" t="s">
        <v>29</v>
      </c>
      <c r="B149" s="47">
        <v>2016</v>
      </c>
      <c r="C149" s="2">
        <v>1.39</v>
      </c>
      <c r="D149" s="2">
        <v>1.45</v>
      </c>
      <c r="E149" s="2">
        <v>1.73</v>
      </c>
      <c r="F149" s="2">
        <v>1.37</v>
      </c>
      <c r="G149" s="2">
        <v>1.47</v>
      </c>
      <c r="H149" s="45">
        <v>1.48</v>
      </c>
      <c r="K149" s="7"/>
      <c r="N149" s="140"/>
    </row>
    <row r="150" spans="1:14" x14ac:dyDescent="0.2">
      <c r="A150" s="50" t="s">
        <v>30</v>
      </c>
      <c r="B150" s="47">
        <v>2016</v>
      </c>
      <c r="C150" s="2">
        <v>1.25</v>
      </c>
      <c r="D150" s="2">
        <v>1.32</v>
      </c>
      <c r="E150" s="2">
        <v>1.63</v>
      </c>
      <c r="F150" s="2">
        <v>1.37</v>
      </c>
      <c r="G150" s="2">
        <v>1.22</v>
      </c>
      <c r="H150" s="45">
        <v>1.36</v>
      </c>
      <c r="K150" s="7"/>
      <c r="N150" s="140"/>
    </row>
    <row r="151" spans="1:14" x14ac:dyDescent="0.2">
      <c r="A151" s="50" t="s">
        <v>31</v>
      </c>
      <c r="B151" s="47">
        <v>2016</v>
      </c>
      <c r="C151" s="84">
        <v>1.1499999999999999</v>
      </c>
      <c r="D151" s="84">
        <v>1.19</v>
      </c>
      <c r="E151" s="84">
        <v>1.55</v>
      </c>
      <c r="F151" s="84">
        <v>1.37</v>
      </c>
      <c r="G151" s="84">
        <v>1.18</v>
      </c>
      <c r="H151" s="45">
        <v>1.29</v>
      </c>
      <c r="K151" s="7"/>
      <c r="N151" s="140"/>
    </row>
    <row r="152" spans="1:14" x14ac:dyDescent="0.2">
      <c r="A152" s="50" t="s">
        <v>32</v>
      </c>
      <c r="B152" s="47">
        <v>2016</v>
      </c>
      <c r="C152" s="84">
        <v>1.18</v>
      </c>
      <c r="D152" s="84">
        <v>1.25</v>
      </c>
      <c r="E152" s="84">
        <v>1.55</v>
      </c>
      <c r="F152" s="84">
        <v>1.37</v>
      </c>
      <c r="G152" s="84">
        <v>1.1299999999999999</v>
      </c>
      <c r="H152" s="45">
        <v>1.19</v>
      </c>
      <c r="K152" s="7"/>
      <c r="N152" s="140"/>
    </row>
    <row r="153" spans="1:14" x14ac:dyDescent="0.2">
      <c r="A153" s="50" t="s">
        <v>33</v>
      </c>
      <c r="B153" s="47">
        <v>2017</v>
      </c>
      <c r="C153" s="84">
        <v>1.29</v>
      </c>
      <c r="D153" s="84">
        <v>1.37</v>
      </c>
      <c r="E153" s="84">
        <v>1.55</v>
      </c>
      <c r="F153" s="84">
        <v>1.23</v>
      </c>
      <c r="G153" s="84">
        <v>1.28</v>
      </c>
      <c r="H153" s="45">
        <v>1.29</v>
      </c>
      <c r="K153" s="7"/>
      <c r="N153" s="140"/>
    </row>
    <row r="154" spans="1:14" x14ac:dyDescent="0.2">
      <c r="A154" s="50" t="s">
        <v>34</v>
      </c>
      <c r="B154" s="47">
        <v>2017</v>
      </c>
      <c r="C154" s="84">
        <v>1.36</v>
      </c>
      <c r="D154" s="84">
        <v>1.4</v>
      </c>
      <c r="E154" s="84">
        <v>1.3</v>
      </c>
      <c r="F154" s="84">
        <v>1.3</v>
      </c>
      <c r="G154" s="84">
        <v>1.33</v>
      </c>
      <c r="H154" s="45">
        <v>1.34</v>
      </c>
      <c r="K154" s="7"/>
      <c r="N154" s="140"/>
    </row>
    <row r="155" spans="1:14" x14ac:dyDescent="0.2">
      <c r="A155" s="50" t="s">
        <v>35</v>
      </c>
      <c r="B155" s="47">
        <v>2017</v>
      </c>
      <c r="C155" s="84">
        <v>1.38</v>
      </c>
      <c r="D155" s="84">
        <v>1.46</v>
      </c>
      <c r="E155" s="84">
        <v>1.31</v>
      </c>
      <c r="F155" s="84">
        <v>1.36</v>
      </c>
      <c r="G155" s="84">
        <v>1.42</v>
      </c>
      <c r="H155" s="45">
        <v>1.38</v>
      </c>
      <c r="K155" s="7"/>
      <c r="N155" s="140"/>
    </row>
    <row r="156" spans="1:14" x14ac:dyDescent="0.2">
      <c r="A156" s="50" t="s">
        <v>36</v>
      </c>
      <c r="B156" s="47">
        <v>2017</v>
      </c>
      <c r="C156" s="84">
        <v>1.45</v>
      </c>
      <c r="D156" s="84">
        <v>1.48</v>
      </c>
      <c r="E156" s="84">
        <v>1.34</v>
      </c>
      <c r="F156" s="84">
        <v>1.43</v>
      </c>
      <c r="G156" s="84">
        <v>1.51</v>
      </c>
      <c r="H156" s="45">
        <v>1.44</v>
      </c>
      <c r="K156" s="7"/>
      <c r="N156" s="140"/>
    </row>
    <row r="157" spans="1:14" x14ac:dyDescent="0.2">
      <c r="A157" s="50" t="s">
        <v>37</v>
      </c>
      <c r="B157" s="47">
        <v>2017</v>
      </c>
      <c r="C157" s="84">
        <v>1.4</v>
      </c>
      <c r="D157" s="84">
        <v>1.45</v>
      </c>
      <c r="E157" s="84">
        <v>1.39</v>
      </c>
      <c r="F157" s="84">
        <v>1.38</v>
      </c>
      <c r="G157" s="84">
        <v>1.5</v>
      </c>
      <c r="H157" s="45">
        <v>1.43</v>
      </c>
      <c r="K157" s="7"/>
      <c r="N157" s="140"/>
    </row>
    <row r="158" spans="1:14" x14ac:dyDescent="0.2">
      <c r="A158" s="50" t="s">
        <v>38</v>
      </c>
      <c r="B158" s="47">
        <v>2017</v>
      </c>
      <c r="C158" s="84">
        <v>1.37</v>
      </c>
      <c r="D158" s="84">
        <v>1.44</v>
      </c>
      <c r="E158" s="84">
        <v>1.37</v>
      </c>
      <c r="F158" s="84">
        <v>1.32</v>
      </c>
      <c r="G158" s="84">
        <v>1.38</v>
      </c>
      <c r="H158" s="45">
        <v>1.38</v>
      </c>
      <c r="K158" s="7"/>
      <c r="N158" s="141"/>
    </row>
    <row r="159" spans="1:14" x14ac:dyDescent="0.2">
      <c r="A159" s="50" t="s">
        <v>27</v>
      </c>
      <c r="B159" s="47">
        <v>2017</v>
      </c>
      <c r="C159" s="84">
        <v>1.23</v>
      </c>
      <c r="D159" s="84">
        <v>1.39</v>
      </c>
      <c r="E159" s="84">
        <v>1.28</v>
      </c>
      <c r="F159" s="84">
        <v>1.3</v>
      </c>
      <c r="G159" s="84">
        <v>1.25</v>
      </c>
      <c r="H159" s="45">
        <v>1.29</v>
      </c>
      <c r="K159" s="7"/>
      <c r="N159" s="141"/>
    </row>
    <row r="160" spans="1:14" x14ac:dyDescent="0.2">
      <c r="A160" s="50" t="s">
        <v>28</v>
      </c>
      <c r="B160" s="47">
        <v>2017</v>
      </c>
      <c r="C160" s="84">
        <v>1.1399999999999999</v>
      </c>
      <c r="D160" s="84">
        <v>1.22</v>
      </c>
      <c r="E160" s="84">
        <v>1.28</v>
      </c>
      <c r="F160" s="84">
        <v>1.24</v>
      </c>
      <c r="G160" s="84">
        <v>1.1100000000000001</v>
      </c>
      <c r="H160" s="45">
        <v>1.2</v>
      </c>
      <c r="K160" s="7"/>
      <c r="N160" s="141"/>
    </row>
    <row r="161" spans="1:14" x14ac:dyDescent="0.2">
      <c r="A161" s="50" t="s">
        <v>29</v>
      </c>
      <c r="B161" s="47">
        <v>2017</v>
      </c>
      <c r="C161" s="84">
        <v>1.07</v>
      </c>
      <c r="D161" s="84">
        <v>1.19</v>
      </c>
      <c r="E161" s="84">
        <v>1.27</v>
      </c>
      <c r="F161" s="84">
        <v>1.02</v>
      </c>
      <c r="G161" s="84">
        <v>1.05</v>
      </c>
      <c r="H161" s="45">
        <v>1.1200000000000001</v>
      </c>
      <c r="K161" s="7"/>
      <c r="N161" s="141"/>
    </row>
    <row r="162" spans="1:14" x14ac:dyDescent="0.2">
      <c r="A162" s="50" t="s">
        <v>30</v>
      </c>
      <c r="B162" s="47">
        <v>2017</v>
      </c>
      <c r="C162" s="84">
        <v>1.08</v>
      </c>
      <c r="D162" s="84">
        <v>1.1599999999999999</v>
      </c>
      <c r="E162" s="84">
        <v>1.2</v>
      </c>
      <c r="F162" s="84">
        <v>0.99</v>
      </c>
      <c r="G162" s="84">
        <v>1.07</v>
      </c>
      <c r="H162" s="45">
        <v>1.1000000000000001</v>
      </c>
      <c r="K162" s="7"/>
      <c r="N162" s="141"/>
    </row>
    <row r="163" spans="1:14" x14ac:dyDescent="0.2">
      <c r="A163" s="50" t="s">
        <v>31</v>
      </c>
      <c r="B163" s="47">
        <v>2017</v>
      </c>
      <c r="C163" s="84">
        <v>1.1100000000000001</v>
      </c>
      <c r="D163" s="84">
        <v>1.1200000000000001</v>
      </c>
      <c r="E163" s="84">
        <v>1.28</v>
      </c>
      <c r="F163" s="84">
        <v>1.05</v>
      </c>
      <c r="G163" s="84">
        <v>1.1000000000000001</v>
      </c>
      <c r="H163" s="45">
        <v>1.1299999999999999</v>
      </c>
      <c r="K163" s="7"/>
      <c r="N163" s="141"/>
    </row>
    <row r="164" spans="1:14" x14ac:dyDescent="0.2">
      <c r="A164" s="50" t="s">
        <v>32</v>
      </c>
      <c r="B164" s="47">
        <v>2017</v>
      </c>
      <c r="C164" s="84">
        <v>1.08</v>
      </c>
      <c r="D164" s="84">
        <v>1.06</v>
      </c>
      <c r="E164" s="84">
        <v>1.28</v>
      </c>
      <c r="F164" s="84">
        <v>1.0900000000000001</v>
      </c>
      <c r="G164" s="84">
        <v>1</v>
      </c>
      <c r="H164" s="45">
        <v>1.1000000000000001</v>
      </c>
      <c r="K164" s="7"/>
      <c r="N164" s="141"/>
    </row>
    <row r="165" spans="1:14" x14ac:dyDescent="0.2">
      <c r="A165" s="50" t="s">
        <v>33</v>
      </c>
      <c r="B165" s="47">
        <v>2018</v>
      </c>
      <c r="C165" s="84">
        <v>1.08</v>
      </c>
      <c r="D165" s="84">
        <v>1.06</v>
      </c>
      <c r="E165" s="84">
        <v>1.22</v>
      </c>
      <c r="F165" s="84">
        <v>1.06</v>
      </c>
      <c r="G165" s="84">
        <v>0.98</v>
      </c>
      <c r="H165" s="45">
        <v>1.08</v>
      </c>
      <c r="K165" s="7"/>
      <c r="N165" s="141"/>
    </row>
    <row r="166" spans="1:14" x14ac:dyDescent="0.2">
      <c r="A166" s="50" t="s">
        <v>34</v>
      </c>
      <c r="B166" s="47">
        <v>2018</v>
      </c>
      <c r="C166" s="84">
        <v>1.19</v>
      </c>
      <c r="D166" s="84">
        <v>1.17</v>
      </c>
      <c r="E166" s="84">
        <v>1.23</v>
      </c>
      <c r="F166" s="84">
        <v>1.1000000000000001</v>
      </c>
      <c r="G166" s="84">
        <v>1.1399999999999999</v>
      </c>
      <c r="H166" s="45">
        <v>1.1599999999999999</v>
      </c>
      <c r="K166" s="7"/>
      <c r="N166" s="141"/>
    </row>
    <row r="167" spans="1:14" x14ac:dyDescent="0.2">
      <c r="A167" s="50" t="s">
        <v>35</v>
      </c>
      <c r="B167" s="47">
        <v>2018</v>
      </c>
      <c r="C167" s="84">
        <v>1.31</v>
      </c>
      <c r="D167" s="84">
        <v>1.28</v>
      </c>
      <c r="E167" s="84">
        <v>1.33</v>
      </c>
      <c r="F167" s="84">
        <v>1.1499999999999999</v>
      </c>
      <c r="G167" s="84">
        <v>1.27</v>
      </c>
      <c r="H167" s="45">
        <v>1.27</v>
      </c>
      <c r="K167" s="7"/>
      <c r="N167" s="141"/>
    </row>
    <row r="168" spans="1:14" x14ac:dyDescent="0.2">
      <c r="A168" s="50" t="s">
        <v>36</v>
      </c>
      <c r="B168" s="47">
        <v>2018</v>
      </c>
      <c r="C168" s="84">
        <v>1.49</v>
      </c>
      <c r="D168" s="84">
        <v>1.41</v>
      </c>
      <c r="E168" s="84">
        <v>1.41</v>
      </c>
      <c r="F168" s="84">
        <v>1.33</v>
      </c>
      <c r="G168" s="84">
        <v>1.45</v>
      </c>
      <c r="H168" s="45">
        <v>1.42</v>
      </c>
      <c r="K168" s="7"/>
      <c r="N168" s="141"/>
    </row>
    <row r="169" spans="1:14" x14ac:dyDescent="0.2">
      <c r="A169" s="50" t="s">
        <v>37</v>
      </c>
      <c r="B169" s="47">
        <v>2018</v>
      </c>
      <c r="C169" s="84">
        <v>1.5</v>
      </c>
      <c r="D169" s="84">
        <v>1.41</v>
      </c>
      <c r="E169" s="84">
        <v>1.42</v>
      </c>
      <c r="F169" s="84">
        <v>1.32</v>
      </c>
      <c r="G169" s="84">
        <v>1.45</v>
      </c>
      <c r="H169" s="45">
        <v>1.43</v>
      </c>
      <c r="K169" s="7"/>
      <c r="N169" s="141"/>
    </row>
    <row r="170" spans="1:14" x14ac:dyDescent="0.2">
      <c r="A170" s="50" t="s">
        <v>38</v>
      </c>
      <c r="B170" s="47">
        <v>2018</v>
      </c>
      <c r="C170" s="84">
        <v>1.78</v>
      </c>
      <c r="D170" s="84">
        <v>1.48</v>
      </c>
      <c r="E170" s="84">
        <v>1.74</v>
      </c>
      <c r="F170" s="84">
        <v>1.1000000000000001</v>
      </c>
      <c r="G170" s="84">
        <v>1.73</v>
      </c>
      <c r="H170" s="45">
        <v>1.57</v>
      </c>
      <c r="K170" s="7"/>
      <c r="N170" s="141"/>
    </row>
    <row r="171" spans="1:14" x14ac:dyDescent="0.2">
      <c r="A171" s="50" t="s">
        <v>27</v>
      </c>
      <c r="B171" s="47">
        <v>2018</v>
      </c>
      <c r="C171" s="84">
        <v>2.02</v>
      </c>
      <c r="D171" s="84">
        <v>1.74</v>
      </c>
      <c r="E171" s="84">
        <v>2.0499999999999998</v>
      </c>
      <c r="F171" s="84"/>
      <c r="G171" s="84">
        <v>1.96</v>
      </c>
      <c r="H171" s="45">
        <v>1.55</v>
      </c>
      <c r="K171" s="7"/>
      <c r="N171" s="141"/>
    </row>
    <row r="172" spans="1:14" x14ac:dyDescent="0.2">
      <c r="A172" s="50" t="s">
        <v>28</v>
      </c>
      <c r="B172" s="47">
        <v>2018</v>
      </c>
      <c r="C172" s="84">
        <v>1.72</v>
      </c>
      <c r="D172" s="84">
        <v>1.62</v>
      </c>
      <c r="E172" s="84">
        <v>1.66</v>
      </c>
      <c r="F172" s="84">
        <v>1.58</v>
      </c>
      <c r="G172" s="84">
        <v>1.63</v>
      </c>
      <c r="H172" s="45">
        <v>1.64</v>
      </c>
      <c r="K172" s="7"/>
      <c r="N172" s="141"/>
    </row>
    <row r="173" spans="1:14" x14ac:dyDescent="0.2">
      <c r="A173" s="50" t="s">
        <v>29</v>
      </c>
      <c r="B173" s="47">
        <v>2018</v>
      </c>
      <c r="C173" s="84">
        <v>1.56</v>
      </c>
      <c r="D173" s="84">
        <v>1.59</v>
      </c>
      <c r="E173" s="84">
        <v>1.51</v>
      </c>
      <c r="F173" s="84">
        <v>1.45</v>
      </c>
      <c r="G173" s="84">
        <v>1.53</v>
      </c>
      <c r="H173" s="45">
        <v>1.53</v>
      </c>
      <c r="K173" s="7"/>
      <c r="N173" s="141"/>
    </row>
    <row r="174" spans="1:14" x14ac:dyDescent="0.2">
      <c r="A174" s="50" t="s">
        <v>30</v>
      </c>
      <c r="B174" s="47">
        <v>2018</v>
      </c>
      <c r="C174" s="84">
        <v>1.57</v>
      </c>
      <c r="D174" s="84">
        <v>1.57</v>
      </c>
      <c r="E174" s="84">
        <v>1.53</v>
      </c>
      <c r="F174" s="84">
        <v>1.52</v>
      </c>
      <c r="G174" s="84">
        <v>1.6</v>
      </c>
      <c r="H174" s="45">
        <v>1.56</v>
      </c>
      <c r="K174" s="7"/>
      <c r="N174" s="141"/>
    </row>
    <row r="175" spans="1:14" x14ac:dyDescent="0.2">
      <c r="A175" s="50" t="s">
        <v>31</v>
      </c>
      <c r="B175" s="47">
        <v>2018</v>
      </c>
      <c r="C175" s="84">
        <v>1.22</v>
      </c>
      <c r="D175" s="84">
        <v>1.1200000000000001</v>
      </c>
      <c r="E175" s="84">
        <v>1.17</v>
      </c>
      <c r="F175" s="84">
        <v>1.27</v>
      </c>
      <c r="G175" s="84">
        <v>1.1000000000000001</v>
      </c>
      <c r="H175" s="45">
        <v>1.18</v>
      </c>
      <c r="K175" s="7"/>
      <c r="N175" s="141"/>
    </row>
    <row r="176" spans="1:14" x14ac:dyDescent="0.2">
      <c r="A176" s="50" t="s">
        <v>32</v>
      </c>
      <c r="B176" s="47">
        <v>2018</v>
      </c>
      <c r="C176" s="84">
        <v>1.24</v>
      </c>
      <c r="D176" s="84">
        <v>1.2</v>
      </c>
      <c r="E176" s="84">
        <v>1.19</v>
      </c>
      <c r="F176" s="84">
        <v>1.21</v>
      </c>
      <c r="G176" s="84">
        <v>1.2</v>
      </c>
      <c r="H176" s="45">
        <v>1.21</v>
      </c>
      <c r="K176" s="7"/>
      <c r="N176" s="141"/>
    </row>
    <row r="177" spans="1:14" x14ac:dyDescent="0.2">
      <c r="A177" s="93" t="s">
        <v>33</v>
      </c>
      <c r="B177" s="47">
        <v>2019</v>
      </c>
      <c r="C177" s="84">
        <v>1.72</v>
      </c>
      <c r="D177" s="84">
        <v>1.62</v>
      </c>
      <c r="E177" s="84">
        <v>1.54</v>
      </c>
      <c r="F177" s="84">
        <v>1.64</v>
      </c>
      <c r="G177" s="84">
        <v>1.56</v>
      </c>
      <c r="H177" s="45">
        <v>1.61</v>
      </c>
      <c r="K177" s="7"/>
      <c r="N177" s="141"/>
    </row>
    <row r="178" spans="1:14" x14ac:dyDescent="0.2">
      <c r="A178" s="93" t="s">
        <v>34</v>
      </c>
      <c r="B178" s="47">
        <v>2019</v>
      </c>
      <c r="C178" s="84">
        <v>1.69</v>
      </c>
      <c r="D178" s="84">
        <v>1.67</v>
      </c>
      <c r="E178" s="84">
        <v>1.6</v>
      </c>
      <c r="F178" s="84">
        <v>1.68</v>
      </c>
      <c r="G178" s="84">
        <v>1.6</v>
      </c>
      <c r="H178" s="45">
        <v>1.65</v>
      </c>
      <c r="K178" s="7"/>
      <c r="N178" s="141"/>
    </row>
    <row r="179" spans="1:14" x14ac:dyDescent="0.2">
      <c r="A179" s="93" t="s">
        <v>35</v>
      </c>
      <c r="B179" s="47">
        <v>2019</v>
      </c>
      <c r="C179" s="84">
        <v>1.5</v>
      </c>
      <c r="D179" s="84">
        <v>1.5</v>
      </c>
      <c r="E179" s="84">
        <v>1.38</v>
      </c>
      <c r="F179" s="84">
        <v>1.59</v>
      </c>
      <c r="G179" s="84">
        <v>1.37</v>
      </c>
      <c r="H179" s="45">
        <v>1.47</v>
      </c>
      <c r="K179" s="7"/>
      <c r="N179" s="141"/>
    </row>
    <row r="180" spans="1:14" x14ac:dyDescent="0.2">
      <c r="A180" s="93" t="s">
        <v>36</v>
      </c>
      <c r="B180" s="47">
        <v>2019</v>
      </c>
      <c r="C180" s="84">
        <v>1.52</v>
      </c>
      <c r="D180" s="84">
        <v>1.47</v>
      </c>
      <c r="E180" s="84"/>
      <c r="F180" s="84">
        <v>1.48</v>
      </c>
      <c r="G180" s="84">
        <v>1.55</v>
      </c>
      <c r="H180" s="45">
        <v>1.5</v>
      </c>
      <c r="K180" s="7"/>
      <c r="N180" s="141"/>
    </row>
    <row r="181" spans="1:14" x14ac:dyDescent="0.2">
      <c r="A181" s="93" t="s">
        <v>37</v>
      </c>
      <c r="B181" s="47">
        <v>2019</v>
      </c>
      <c r="C181" s="84">
        <v>1.69</v>
      </c>
      <c r="D181" s="84">
        <v>1.68</v>
      </c>
      <c r="E181" s="84">
        <v>1.58</v>
      </c>
      <c r="F181" s="84">
        <v>0</v>
      </c>
      <c r="G181" s="84">
        <v>1.72</v>
      </c>
      <c r="H181" s="45">
        <v>1.67</v>
      </c>
      <c r="K181" s="7"/>
      <c r="N181" s="141"/>
    </row>
    <row r="182" spans="1:14" x14ac:dyDescent="0.2">
      <c r="A182" s="93" t="s">
        <v>38</v>
      </c>
      <c r="B182" s="47">
        <v>2019</v>
      </c>
      <c r="C182" s="84">
        <v>1.48</v>
      </c>
      <c r="D182" s="84">
        <v>1.45</v>
      </c>
      <c r="E182" s="84">
        <v>1.46</v>
      </c>
      <c r="F182" s="84">
        <v>1.41</v>
      </c>
      <c r="G182" s="84">
        <v>1.48</v>
      </c>
      <c r="H182" s="45">
        <v>1.46</v>
      </c>
      <c r="K182" s="7"/>
      <c r="N182" s="141"/>
    </row>
    <row r="183" spans="1:14" x14ac:dyDescent="0.2">
      <c r="A183" s="93" t="s">
        <v>27</v>
      </c>
      <c r="B183" s="47">
        <v>2019</v>
      </c>
      <c r="C183" s="84">
        <v>1.36</v>
      </c>
      <c r="D183" s="84">
        <v>1.33</v>
      </c>
      <c r="E183" s="84">
        <v>1.1000000000000001</v>
      </c>
      <c r="F183" s="84">
        <v>1.1599999999999999</v>
      </c>
      <c r="G183" s="84">
        <v>1.31</v>
      </c>
      <c r="H183" s="45">
        <v>1.25</v>
      </c>
      <c r="K183" s="7"/>
      <c r="N183" s="141"/>
    </row>
    <row r="184" spans="1:14" x14ac:dyDescent="0.2">
      <c r="A184" s="93" t="s">
        <v>28</v>
      </c>
      <c r="B184" s="47">
        <v>2019</v>
      </c>
      <c r="C184" s="84">
        <v>1.52</v>
      </c>
      <c r="D184" s="84">
        <v>1.546</v>
      </c>
      <c r="E184" s="84">
        <v>1.55</v>
      </c>
      <c r="F184" s="84">
        <v>1.28</v>
      </c>
      <c r="G184" s="84">
        <v>1.59</v>
      </c>
      <c r="H184" s="45">
        <v>1.5</v>
      </c>
      <c r="K184" s="7"/>
      <c r="N184" s="141"/>
    </row>
    <row r="185" spans="1:14" x14ac:dyDescent="0.2">
      <c r="A185" s="93" t="s">
        <v>29</v>
      </c>
      <c r="B185" s="47">
        <v>2019</v>
      </c>
      <c r="C185" s="84">
        <v>1.51</v>
      </c>
      <c r="D185" s="84">
        <v>1.49</v>
      </c>
      <c r="E185" s="84">
        <v>1.55</v>
      </c>
      <c r="F185" s="84"/>
      <c r="G185" s="84">
        <v>1.51</v>
      </c>
      <c r="H185" s="45">
        <v>1.51</v>
      </c>
      <c r="I185" s="3">
        <f>AVERAGE(C185:G185)</f>
        <v>1.5149999999999999</v>
      </c>
      <c r="N185" s="141"/>
    </row>
    <row r="186" spans="1:14" x14ac:dyDescent="0.2">
      <c r="A186" s="93" t="s">
        <v>30</v>
      </c>
      <c r="B186" s="47">
        <v>2019</v>
      </c>
      <c r="C186" s="84">
        <v>1.43</v>
      </c>
      <c r="D186" s="84">
        <v>1.42</v>
      </c>
      <c r="E186" s="84">
        <v>1.41</v>
      </c>
      <c r="F186" s="84">
        <v>1.31</v>
      </c>
      <c r="G186" s="84">
        <v>1.44</v>
      </c>
      <c r="H186" s="45">
        <v>1.4</v>
      </c>
      <c r="I186" s="3">
        <f>AVERAGE(C186:G186)</f>
        <v>1.4019999999999999</v>
      </c>
      <c r="N186" s="140"/>
    </row>
    <row r="187" spans="1:14" x14ac:dyDescent="0.2">
      <c r="A187" s="93" t="s">
        <v>31</v>
      </c>
      <c r="B187" s="47">
        <v>2019</v>
      </c>
      <c r="C187" s="84">
        <v>1.45</v>
      </c>
      <c r="D187" s="84">
        <v>1.42</v>
      </c>
      <c r="E187" s="84">
        <v>1.41</v>
      </c>
      <c r="F187" s="84">
        <v>1.32</v>
      </c>
      <c r="G187" s="84">
        <v>1.44</v>
      </c>
      <c r="H187" s="45">
        <v>1.41</v>
      </c>
      <c r="I187" s="3">
        <f>AVERAGE(C187:G187)</f>
        <v>1.4080000000000001</v>
      </c>
      <c r="N187" s="140"/>
    </row>
    <row r="188" spans="1:14" x14ac:dyDescent="0.2">
      <c r="A188" s="93" t="s">
        <v>32</v>
      </c>
      <c r="B188" s="47">
        <v>2019</v>
      </c>
      <c r="C188" s="84">
        <v>1.4</v>
      </c>
      <c r="D188" s="84">
        <v>1.48</v>
      </c>
      <c r="E188" s="84" t="s">
        <v>18</v>
      </c>
      <c r="F188" s="84">
        <v>1.56</v>
      </c>
      <c r="G188" s="84">
        <v>1.47</v>
      </c>
      <c r="H188" s="45">
        <v>1.48</v>
      </c>
      <c r="N188" s="140"/>
    </row>
    <row r="189" spans="1:14" x14ac:dyDescent="0.2">
      <c r="A189" s="93" t="s">
        <v>33</v>
      </c>
      <c r="B189" s="47">
        <v>2020</v>
      </c>
      <c r="C189" s="84">
        <v>1.53</v>
      </c>
      <c r="D189" s="84">
        <v>1.56</v>
      </c>
      <c r="E189" s="84">
        <v>1.51</v>
      </c>
      <c r="F189" s="84">
        <v>1.6</v>
      </c>
      <c r="G189" s="84">
        <v>1.53</v>
      </c>
      <c r="H189" s="45">
        <v>1.55</v>
      </c>
      <c r="J189">
        <f>G189/G188</f>
        <v>1.0408163265306123</v>
      </c>
      <c r="N189" s="140"/>
    </row>
    <row r="190" spans="1:14" x14ac:dyDescent="0.2">
      <c r="A190" s="93" t="s">
        <v>34</v>
      </c>
      <c r="B190" s="47">
        <v>2020</v>
      </c>
      <c r="C190" s="84">
        <v>1.6</v>
      </c>
      <c r="D190" s="84">
        <v>1.58</v>
      </c>
      <c r="E190" s="84">
        <v>1.46</v>
      </c>
      <c r="F190" s="84">
        <v>1.55</v>
      </c>
      <c r="G190" s="84">
        <v>1.58</v>
      </c>
      <c r="H190" s="45">
        <v>1.55</v>
      </c>
      <c r="J190">
        <f>G190/G189</f>
        <v>1.0326797385620916</v>
      </c>
      <c r="N190" s="140"/>
    </row>
    <row r="191" spans="1:14" x14ac:dyDescent="0.2">
      <c r="A191" s="93" t="s">
        <v>35</v>
      </c>
      <c r="B191" s="47">
        <v>2020</v>
      </c>
      <c r="C191" s="84">
        <v>1.64</v>
      </c>
      <c r="D191" s="84">
        <v>1.66</v>
      </c>
      <c r="E191" s="84">
        <v>1.64</v>
      </c>
      <c r="F191" s="84" t="s">
        <v>18</v>
      </c>
      <c r="G191" s="84">
        <v>1.67</v>
      </c>
      <c r="H191" s="45">
        <f>AVERAGE(C191:G191)</f>
        <v>1.6524999999999999</v>
      </c>
      <c r="N191" s="140"/>
    </row>
    <row r="192" spans="1:14" x14ac:dyDescent="0.2">
      <c r="A192" s="93" t="s">
        <v>36</v>
      </c>
      <c r="B192" s="47">
        <v>2020</v>
      </c>
      <c r="C192" s="84">
        <v>1.51</v>
      </c>
      <c r="D192" s="84">
        <v>1.47</v>
      </c>
      <c r="E192" s="84">
        <v>1.34</v>
      </c>
      <c r="F192" s="84">
        <v>1.6</v>
      </c>
      <c r="G192" s="84">
        <v>1.41</v>
      </c>
      <c r="H192" s="45">
        <f t="shared" ref="H192:H197" si="0">AVERAGE(C192:G192)</f>
        <v>1.466</v>
      </c>
      <c r="I192" s="100"/>
      <c r="N192" s="140"/>
    </row>
    <row r="193" spans="1:14" x14ac:dyDescent="0.2">
      <c r="A193" s="93" t="s">
        <v>37</v>
      </c>
      <c r="B193" s="47">
        <v>2020</v>
      </c>
      <c r="C193" s="84">
        <v>1.59</v>
      </c>
      <c r="D193" s="84">
        <v>1.57</v>
      </c>
      <c r="E193" s="84">
        <v>1.76</v>
      </c>
      <c r="F193" s="84"/>
      <c r="G193" s="84">
        <v>1.56</v>
      </c>
      <c r="H193" s="45">
        <f t="shared" si="0"/>
        <v>1.62</v>
      </c>
      <c r="I193" s="100"/>
      <c r="N193" s="140"/>
    </row>
    <row r="194" spans="1:14" x14ac:dyDescent="0.2">
      <c r="A194" s="93" t="s">
        <v>38</v>
      </c>
      <c r="B194" s="47">
        <v>2020</v>
      </c>
      <c r="C194" s="84">
        <v>2.27</v>
      </c>
      <c r="D194" s="84">
        <v>2.2799999999999998</v>
      </c>
      <c r="E194" s="84" t="s">
        <v>18</v>
      </c>
      <c r="F194" s="84" t="s">
        <v>18</v>
      </c>
      <c r="G194" s="84">
        <v>2.2799999999999998</v>
      </c>
      <c r="H194" s="45">
        <f t="shared" si="0"/>
        <v>2.2766666666666668</v>
      </c>
      <c r="N194" s="140"/>
    </row>
    <row r="195" spans="1:14" x14ac:dyDescent="0.2">
      <c r="A195" s="93" t="s">
        <v>27</v>
      </c>
      <c r="B195" s="47">
        <v>2020</v>
      </c>
      <c r="C195" s="84">
        <v>2.35</v>
      </c>
      <c r="D195" s="84">
        <v>2.37</v>
      </c>
      <c r="E195" s="84" t="s">
        <v>18</v>
      </c>
      <c r="F195" s="84" t="s">
        <v>18</v>
      </c>
      <c r="G195" s="84">
        <v>2.34</v>
      </c>
      <c r="H195" s="45">
        <f t="shared" si="0"/>
        <v>2.3533333333333335</v>
      </c>
      <c r="I195" s="101"/>
      <c r="N195" s="140"/>
    </row>
    <row r="196" spans="1:14" x14ac:dyDescent="0.2">
      <c r="A196" s="93" t="s">
        <v>28</v>
      </c>
      <c r="B196" s="47">
        <v>2020</v>
      </c>
      <c r="C196" s="84">
        <v>2.61</v>
      </c>
      <c r="D196" s="84">
        <v>2.66</v>
      </c>
      <c r="E196" s="84" t="s">
        <v>18</v>
      </c>
      <c r="F196" s="84" t="s">
        <v>18</v>
      </c>
      <c r="G196" s="84">
        <v>2.66</v>
      </c>
      <c r="H196" s="45">
        <f t="shared" si="0"/>
        <v>2.6433333333333331</v>
      </c>
      <c r="N196" s="140"/>
    </row>
    <row r="197" spans="1:14" x14ac:dyDescent="0.2">
      <c r="A197" s="93" t="s">
        <v>29</v>
      </c>
      <c r="B197" s="47">
        <v>2020</v>
      </c>
      <c r="C197" s="84">
        <v>2.59</v>
      </c>
      <c r="D197" s="84">
        <v>2.68</v>
      </c>
      <c r="E197" s="84" t="s">
        <v>18</v>
      </c>
      <c r="F197" s="84" t="s">
        <v>18</v>
      </c>
      <c r="G197" s="84">
        <v>2.66</v>
      </c>
      <c r="H197" s="45">
        <f t="shared" si="0"/>
        <v>2.6433333333333331</v>
      </c>
      <c r="N197" s="140"/>
    </row>
    <row r="198" spans="1:14" x14ac:dyDescent="0.2">
      <c r="A198" s="93" t="s">
        <v>30</v>
      </c>
      <c r="B198" s="47">
        <v>2020</v>
      </c>
      <c r="C198" s="84">
        <v>2.16</v>
      </c>
      <c r="D198" s="84">
        <v>2.23</v>
      </c>
      <c r="E198" s="84" t="s">
        <v>18</v>
      </c>
      <c r="F198" s="84" t="s">
        <v>18</v>
      </c>
      <c r="G198" s="84">
        <v>2.2400000000000002</v>
      </c>
      <c r="H198" s="45">
        <f>AVERAGE(C198:G198)</f>
        <v>2.2100000000000004</v>
      </c>
      <c r="N198" s="140"/>
    </row>
    <row r="199" spans="1:14" x14ac:dyDescent="0.2">
      <c r="A199" s="93" t="s">
        <v>31</v>
      </c>
      <c r="B199" s="47">
        <v>2020</v>
      </c>
      <c r="C199" s="84">
        <v>2.12</v>
      </c>
      <c r="D199" s="84">
        <v>2.11</v>
      </c>
      <c r="E199" s="84" t="s">
        <v>18</v>
      </c>
      <c r="F199" s="84" t="s">
        <v>18</v>
      </c>
      <c r="G199" s="84">
        <v>2.13</v>
      </c>
      <c r="H199" s="45">
        <f>AVERAGE(C199:G199)</f>
        <v>2.12</v>
      </c>
      <c r="N199" s="140"/>
    </row>
    <row r="200" spans="1:14" x14ac:dyDescent="0.2">
      <c r="A200" s="93" t="s">
        <v>32</v>
      </c>
      <c r="B200" s="47">
        <v>2020</v>
      </c>
      <c r="C200" s="84">
        <v>2.2599999999999998</v>
      </c>
      <c r="D200" s="84">
        <v>2.2200000000000002</v>
      </c>
      <c r="E200" s="84" t="s">
        <v>18</v>
      </c>
      <c r="F200" s="84" t="s">
        <v>18</v>
      </c>
      <c r="G200" s="84">
        <v>2.21</v>
      </c>
      <c r="H200" s="45">
        <f>AVERAGE(C200:G200)</f>
        <v>2.23</v>
      </c>
      <c r="N200" s="140"/>
    </row>
    <row r="201" spans="1:14" x14ac:dyDescent="0.2">
      <c r="A201" s="93" t="s">
        <v>33</v>
      </c>
      <c r="B201" s="47">
        <v>2021</v>
      </c>
      <c r="C201" s="84">
        <v>1.99</v>
      </c>
      <c r="D201" s="84">
        <v>1.95</v>
      </c>
      <c r="E201" s="84" t="s">
        <v>18</v>
      </c>
      <c r="F201" s="84" t="s">
        <v>18</v>
      </c>
      <c r="G201" s="84">
        <v>1.94</v>
      </c>
      <c r="H201" s="45">
        <f>AVERAGE(G201,C201:D201)</f>
        <v>1.96</v>
      </c>
      <c r="N201" s="140"/>
    </row>
    <row r="202" spans="1:14" x14ac:dyDescent="0.2">
      <c r="A202" s="93" t="s">
        <v>34</v>
      </c>
      <c r="B202" s="47">
        <v>2021</v>
      </c>
      <c r="C202" s="84">
        <v>1.95</v>
      </c>
      <c r="D202" s="84">
        <v>1.94</v>
      </c>
      <c r="E202" s="84" t="s">
        <v>18</v>
      </c>
      <c r="F202" s="84" t="s">
        <v>18</v>
      </c>
      <c r="G202" s="84">
        <v>1.9</v>
      </c>
      <c r="H202" s="45">
        <f>AVERAGE(G202,C202:D202)</f>
        <v>1.9299999999999997</v>
      </c>
      <c r="N202" s="140"/>
    </row>
    <row r="203" spans="1:14" x14ac:dyDescent="0.2">
      <c r="A203" s="93" t="s">
        <v>35</v>
      </c>
      <c r="B203" s="47">
        <v>2021</v>
      </c>
      <c r="C203" s="84">
        <v>2.1800000000000002</v>
      </c>
      <c r="D203" s="84">
        <v>2.14</v>
      </c>
      <c r="E203" s="84" t="s">
        <v>18</v>
      </c>
      <c r="F203" s="84" t="s">
        <v>18</v>
      </c>
      <c r="G203" s="84">
        <v>2.11</v>
      </c>
      <c r="H203" s="45">
        <f>AVERAGE(G203,C203:D203)</f>
        <v>2.1433333333333331</v>
      </c>
      <c r="N203" s="140"/>
    </row>
    <row r="204" spans="1:14" x14ac:dyDescent="0.2">
      <c r="A204" s="93" t="s">
        <v>36</v>
      </c>
      <c r="B204" s="47">
        <v>2021</v>
      </c>
      <c r="C204" s="84">
        <v>2.04</v>
      </c>
      <c r="D204" s="84">
        <v>2.0299999999999998</v>
      </c>
      <c r="E204" s="84" t="s">
        <v>18</v>
      </c>
      <c r="F204" s="84" t="s">
        <v>18</v>
      </c>
      <c r="G204" s="84">
        <v>2.0699999999999998</v>
      </c>
      <c r="H204" s="45">
        <f>AVERAGE(G204,C204:D204)</f>
        <v>2.0466666666666664</v>
      </c>
      <c r="K204" s="130"/>
      <c r="N204" s="140"/>
    </row>
    <row r="205" spans="1:14" x14ac:dyDescent="0.2">
      <c r="A205" s="93" t="s">
        <v>37</v>
      </c>
      <c r="B205" s="47">
        <v>2021</v>
      </c>
      <c r="C205" s="84">
        <v>2.39</v>
      </c>
      <c r="D205" s="84">
        <v>2.38</v>
      </c>
      <c r="E205" s="84" t="s">
        <v>18</v>
      </c>
      <c r="F205" s="84" t="s">
        <v>18</v>
      </c>
      <c r="G205" s="84">
        <v>2.1800000000000002</v>
      </c>
      <c r="H205" s="45">
        <f>AVERAGE(G205,C205:D205)</f>
        <v>2.3166666666666669</v>
      </c>
      <c r="K205" s="130"/>
      <c r="N205" s="140"/>
    </row>
    <row r="206" spans="1:14" x14ac:dyDescent="0.2">
      <c r="A206" s="93" t="s">
        <v>38</v>
      </c>
      <c r="B206" s="47">
        <v>2021</v>
      </c>
      <c r="C206" s="84">
        <v>2.73</v>
      </c>
      <c r="D206" s="84">
        <v>2.78</v>
      </c>
      <c r="E206" s="84" t="s">
        <v>18</v>
      </c>
      <c r="F206" s="84">
        <v>2.58</v>
      </c>
      <c r="G206" s="84">
        <v>2.77</v>
      </c>
      <c r="H206" s="45">
        <f t="shared" ref="H206:H211" si="1">AVERAGE(G206,C206:D206)</f>
        <v>2.76</v>
      </c>
      <c r="N206" s="140"/>
    </row>
    <row r="207" spans="1:14" x14ac:dyDescent="0.2">
      <c r="A207" s="93" t="s">
        <v>27</v>
      </c>
      <c r="B207" s="47">
        <v>2021</v>
      </c>
      <c r="C207" s="84">
        <v>2.5</v>
      </c>
      <c r="D207" s="84">
        <v>2.52</v>
      </c>
      <c r="E207" s="84" t="s">
        <v>18</v>
      </c>
      <c r="F207" s="84" t="s">
        <v>18</v>
      </c>
      <c r="G207" s="84">
        <v>2.5</v>
      </c>
      <c r="H207" s="45">
        <f t="shared" si="1"/>
        <v>2.5066666666666664</v>
      </c>
      <c r="N207" s="140"/>
    </row>
    <row r="208" spans="1:14" x14ac:dyDescent="0.2">
      <c r="A208" s="93" t="s">
        <v>28</v>
      </c>
      <c r="B208" s="47">
        <v>2021</v>
      </c>
      <c r="C208" s="84">
        <v>2.5299999999999998</v>
      </c>
      <c r="D208" s="84">
        <v>2.54</v>
      </c>
      <c r="E208" s="84" t="s">
        <v>18</v>
      </c>
      <c r="F208" s="84" t="s">
        <v>18</v>
      </c>
      <c r="G208" s="84">
        <v>2.52</v>
      </c>
      <c r="H208" s="45">
        <f t="shared" si="1"/>
        <v>2.5299999999999998</v>
      </c>
      <c r="N208" s="140"/>
    </row>
    <row r="209" spans="1:15" x14ac:dyDescent="0.2">
      <c r="A209" s="93" t="s">
        <v>29</v>
      </c>
      <c r="B209" s="47">
        <v>2021</v>
      </c>
      <c r="C209" s="84">
        <v>2.5299999999999998</v>
      </c>
      <c r="D209" s="84">
        <v>2.54</v>
      </c>
      <c r="E209" s="84" t="s">
        <v>18</v>
      </c>
      <c r="F209" s="84" t="s">
        <v>18</v>
      </c>
      <c r="G209" s="84">
        <v>2.5499999999999998</v>
      </c>
      <c r="H209" s="45">
        <f t="shared" si="1"/>
        <v>2.54</v>
      </c>
      <c r="N209" s="140"/>
    </row>
    <row r="210" spans="1:15" x14ac:dyDescent="0.2">
      <c r="A210" s="93" t="s">
        <v>30</v>
      </c>
      <c r="B210" s="47">
        <v>2021</v>
      </c>
      <c r="C210" s="84">
        <v>2.16</v>
      </c>
      <c r="D210" s="84">
        <v>2.2400000000000002</v>
      </c>
      <c r="E210" s="84" t="s">
        <v>18</v>
      </c>
      <c r="F210" s="84" t="s">
        <v>18</v>
      </c>
      <c r="G210" s="84">
        <v>2.19</v>
      </c>
      <c r="H210" s="45">
        <f t="shared" si="1"/>
        <v>2.1966666666666668</v>
      </c>
      <c r="N210" s="140"/>
    </row>
    <row r="211" spans="1:15" x14ac:dyDescent="0.2">
      <c r="A211" s="93" t="s">
        <v>31</v>
      </c>
      <c r="B211" s="47">
        <v>2021</v>
      </c>
      <c r="C211" s="84">
        <v>1.92</v>
      </c>
      <c r="D211" s="84">
        <v>1.98</v>
      </c>
      <c r="E211" s="84" t="s">
        <v>18</v>
      </c>
      <c r="F211" s="84" t="s">
        <v>18</v>
      </c>
      <c r="G211" s="84">
        <v>2</v>
      </c>
      <c r="H211" s="45">
        <f t="shared" si="1"/>
        <v>1.9666666666666668</v>
      </c>
      <c r="N211" s="140"/>
    </row>
    <row r="212" spans="1:15" x14ac:dyDescent="0.2">
      <c r="A212" s="93" t="s">
        <v>32</v>
      </c>
      <c r="B212" s="47">
        <v>2021</v>
      </c>
      <c r="C212" s="84">
        <v>2.12</v>
      </c>
      <c r="D212" s="84">
        <v>2.08</v>
      </c>
      <c r="E212" s="84" t="s">
        <v>18</v>
      </c>
      <c r="F212" s="84" t="s">
        <v>18</v>
      </c>
      <c r="G212" s="84">
        <v>2.0299999999999998</v>
      </c>
      <c r="H212" s="45">
        <f t="shared" ref="H212:H221" si="2">AVERAGE(G212,C212:D212)</f>
        <v>2.0766666666666667</v>
      </c>
      <c r="N212" s="140"/>
    </row>
    <row r="213" spans="1:15" x14ac:dyDescent="0.2">
      <c r="A213" s="93" t="s">
        <v>33</v>
      </c>
      <c r="B213" s="47">
        <v>2022</v>
      </c>
      <c r="C213" s="84">
        <v>2.1</v>
      </c>
      <c r="D213" s="84">
        <v>2.04</v>
      </c>
      <c r="E213" s="84" t="s">
        <v>18</v>
      </c>
      <c r="F213" s="84" t="s">
        <v>18</v>
      </c>
      <c r="G213" s="84">
        <v>2.0699999999999998</v>
      </c>
      <c r="H213" s="45">
        <f t="shared" si="2"/>
        <v>2.0699999999999998</v>
      </c>
      <c r="N213" s="140"/>
    </row>
    <row r="214" spans="1:15" x14ac:dyDescent="0.2">
      <c r="A214" s="93" t="s">
        <v>34</v>
      </c>
      <c r="B214" s="47">
        <v>2022</v>
      </c>
      <c r="C214" s="84">
        <v>2.33</v>
      </c>
      <c r="D214" s="84">
        <v>2.2799999999999998</v>
      </c>
      <c r="E214" s="84" t="s">
        <v>18</v>
      </c>
      <c r="F214" s="84" t="s">
        <v>18</v>
      </c>
      <c r="G214" s="84">
        <v>2.16</v>
      </c>
      <c r="H214" s="45">
        <f t="shared" si="2"/>
        <v>2.2566666666666664</v>
      </c>
      <c r="N214" s="140"/>
    </row>
    <row r="215" spans="1:15" x14ac:dyDescent="0.2">
      <c r="A215" s="93" t="s">
        <v>35</v>
      </c>
      <c r="B215" s="47">
        <v>2022</v>
      </c>
      <c r="C215" s="84">
        <v>2.78</v>
      </c>
      <c r="D215" s="84">
        <v>2.74</v>
      </c>
      <c r="E215" s="84" t="s">
        <v>18</v>
      </c>
      <c r="F215" s="84" t="s">
        <v>18</v>
      </c>
      <c r="G215" s="84" t="s">
        <v>18</v>
      </c>
      <c r="H215" s="45">
        <f t="shared" si="2"/>
        <v>2.76</v>
      </c>
      <c r="N215" s="140"/>
    </row>
    <row r="216" spans="1:15" x14ac:dyDescent="0.2">
      <c r="A216" s="93" t="s">
        <v>36</v>
      </c>
      <c r="B216" s="47">
        <v>2022</v>
      </c>
      <c r="C216" s="84">
        <v>2.93</v>
      </c>
      <c r="D216" s="84">
        <v>3.02</v>
      </c>
      <c r="E216" s="84">
        <v>3.05</v>
      </c>
      <c r="F216" s="84">
        <v>2.75</v>
      </c>
      <c r="G216" s="84">
        <v>3.13</v>
      </c>
      <c r="H216" s="45">
        <f t="shared" si="2"/>
        <v>3.0266666666666668</v>
      </c>
      <c r="N216" s="140"/>
    </row>
    <row r="217" spans="1:15" x14ac:dyDescent="0.2">
      <c r="A217" s="93" t="s">
        <v>37</v>
      </c>
      <c r="B217" s="47">
        <v>2022</v>
      </c>
      <c r="C217" s="84">
        <v>3.01</v>
      </c>
      <c r="D217" s="84">
        <v>3.01</v>
      </c>
      <c r="E217" s="84" t="s">
        <v>18</v>
      </c>
      <c r="F217" s="84" t="s">
        <v>18</v>
      </c>
      <c r="G217" s="84">
        <v>3.13</v>
      </c>
      <c r="H217" s="45">
        <f t="shared" si="2"/>
        <v>3.0499999999999994</v>
      </c>
      <c r="N217" s="140"/>
    </row>
    <row r="218" spans="1:15" x14ac:dyDescent="0.2">
      <c r="A218" s="93" t="s">
        <v>38</v>
      </c>
      <c r="B218" s="47">
        <v>2022</v>
      </c>
      <c r="C218" s="84">
        <v>3.83</v>
      </c>
      <c r="D218" s="84">
        <v>3.8</v>
      </c>
      <c r="E218" s="84" t="s">
        <v>18</v>
      </c>
      <c r="F218" s="84" t="s">
        <v>18</v>
      </c>
      <c r="G218" s="84">
        <v>3.87</v>
      </c>
      <c r="H218" s="45">
        <f t="shared" si="2"/>
        <v>3.8333333333333335</v>
      </c>
      <c r="N218" s="140"/>
    </row>
    <row r="219" spans="1:15" x14ac:dyDescent="0.2">
      <c r="A219" s="93" t="s">
        <v>27</v>
      </c>
      <c r="B219" s="47">
        <v>2022</v>
      </c>
      <c r="C219" s="84">
        <v>4.55</v>
      </c>
      <c r="D219" s="84">
        <v>4.54</v>
      </c>
      <c r="E219" s="84" t="s">
        <v>18</v>
      </c>
      <c r="F219" s="84" t="s">
        <v>18</v>
      </c>
      <c r="G219" s="84">
        <v>4.59</v>
      </c>
      <c r="H219" s="45">
        <f t="shared" si="2"/>
        <v>4.5599999999999996</v>
      </c>
      <c r="N219" s="140"/>
    </row>
    <row r="220" spans="1:15" x14ac:dyDescent="0.2">
      <c r="A220" s="93" t="s">
        <v>28</v>
      </c>
      <c r="B220" s="47">
        <v>2022</v>
      </c>
      <c r="C220" s="84">
        <v>3.3</v>
      </c>
      <c r="D220" s="84">
        <v>3.14</v>
      </c>
      <c r="E220" s="84" t="s">
        <v>18</v>
      </c>
      <c r="F220" s="84" t="s">
        <v>18</v>
      </c>
      <c r="G220" s="84">
        <v>3.21</v>
      </c>
      <c r="H220" s="45">
        <f t="shared" si="2"/>
        <v>3.2166666666666668</v>
      </c>
      <c r="N220" s="140"/>
    </row>
    <row r="221" spans="1:15" x14ac:dyDescent="0.2">
      <c r="A221" s="93" t="s">
        <v>29</v>
      </c>
      <c r="B221" s="47">
        <v>2022</v>
      </c>
      <c r="C221" s="84">
        <v>2.67</v>
      </c>
      <c r="D221" s="84">
        <v>2.5</v>
      </c>
      <c r="E221" s="84" t="s">
        <v>18</v>
      </c>
      <c r="F221" s="84" t="s">
        <v>18</v>
      </c>
      <c r="G221" s="84">
        <v>2.61</v>
      </c>
      <c r="H221" s="45">
        <f t="shared" si="2"/>
        <v>2.5933333333333333</v>
      </c>
      <c r="N221" s="140"/>
    </row>
    <row r="222" spans="1:15" x14ac:dyDescent="0.2">
      <c r="A222" s="93" t="s">
        <v>30</v>
      </c>
      <c r="B222" s="47">
        <v>2022</v>
      </c>
      <c r="C222" s="84">
        <v>2.65</v>
      </c>
      <c r="D222" s="84">
        <v>2.65</v>
      </c>
      <c r="E222" s="84" t="s">
        <v>18</v>
      </c>
      <c r="F222" s="84" t="s">
        <v>18</v>
      </c>
      <c r="G222" s="84">
        <v>2.66</v>
      </c>
      <c r="H222" s="45">
        <f t="shared" ref="H222:H227" si="3">AVERAGE(C222:D222,G222)</f>
        <v>2.6533333333333333</v>
      </c>
      <c r="I222" s="153">
        <f t="shared" ref="I222:I228" si="4">H222/H221-1</f>
        <v>2.3136246786632508E-2</v>
      </c>
      <c r="M222" s="153">
        <f t="shared" ref="M222:M227" si="5">N222/H221-1</f>
        <v>-4.755784061696644E-2</v>
      </c>
      <c r="N222" s="142">
        <v>2.4700000000000002</v>
      </c>
      <c r="O222" s="154">
        <f>(N222/H222-1)</f>
        <v>-6.9095477386934556E-2</v>
      </c>
    </row>
    <row r="223" spans="1:15" x14ac:dyDescent="0.2">
      <c r="A223" s="93" t="s">
        <v>31</v>
      </c>
      <c r="B223" s="47">
        <v>2022</v>
      </c>
      <c r="C223" s="84">
        <v>2.41</v>
      </c>
      <c r="D223" s="84">
        <v>2.4</v>
      </c>
      <c r="E223" s="84" t="s">
        <v>18</v>
      </c>
      <c r="F223" s="84" t="s">
        <v>18</v>
      </c>
      <c r="G223" s="84">
        <v>2.29</v>
      </c>
      <c r="H223" s="45">
        <f t="shared" si="3"/>
        <v>2.3666666666666667</v>
      </c>
      <c r="I223" s="153">
        <f t="shared" si="4"/>
        <v>-0.10804020100502509</v>
      </c>
      <c r="M223" s="153">
        <f t="shared" si="5"/>
        <v>-8.7939698492462304E-2</v>
      </c>
      <c r="N223" s="142">
        <v>2.42</v>
      </c>
      <c r="O223" s="154">
        <f>(N223/H223-1)</f>
        <v>2.2535211267605604E-2</v>
      </c>
    </row>
    <row r="224" spans="1:15" x14ac:dyDescent="0.2">
      <c r="A224" s="93" t="s">
        <v>32</v>
      </c>
      <c r="B224" s="47">
        <v>2022</v>
      </c>
      <c r="C224" s="84">
        <v>2.37</v>
      </c>
      <c r="D224" s="84">
        <v>2.2999999999999998</v>
      </c>
      <c r="E224" s="84" t="s">
        <v>18</v>
      </c>
      <c r="F224" s="84" t="s">
        <v>18</v>
      </c>
      <c r="G224" s="84">
        <v>2.25</v>
      </c>
      <c r="H224" s="45">
        <f t="shared" si="3"/>
        <v>2.3066666666666666</v>
      </c>
      <c r="I224" s="153">
        <f t="shared" si="4"/>
        <v>-2.5352112676056415E-2</v>
      </c>
      <c r="M224" s="153">
        <f t="shared" si="5"/>
        <v>1.4084507042253502E-2</v>
      </c>
      <c r="N224" s="142">
        <v>2.4</v>
      </c>
      <c r="O224" s="154">
        <f>(N224/H224-1)</f>
        <v>4.0462427745664664E-2</v>
      </c>
    </row>
    <row r="225" spans="1:15" x14ac:dyDescent="0.2">
      <c r="A225" s="93" t="s">
        <v>33</v>
      </c>
      <c r="B225" s="47">
        <v>2023</v>
      </c>
      <c r="C225" s="84">
        <f>AVERAGE(Leite_Spot!B104:B105)</f>
        <v>2.8820000000000001</v>
      </c>
      <c r="D225" s="84">
        <f>AVERAGE(Leite_Spot!C104:C105)</f>
        <v>2.8140000000000001</v>
      </c>
      <c r="E225" s="84" t="s">
        <v>18</v>
      </c>
      <c r="F225" s="84" t="s">
        <v>18</v>
      </c>
      <c r="G225" s="84">
        <v>2.8</v>
      </c>
      <c r="H225" s="45">
        <f t="shared" si="3"/>
        <v>2.8319999999999994</v>
      </c>
      <c r="I225" s="153">
        <f t="shared" si="4"/>
        <v>0.22774566473988411</v>
      </c>
      <c r="M225" s="153">
        <f t="shared" si="5"/>
        <v>7.080924855491344E-2</v>
      </c>
      <c r="N225" s="142">
        <v>2.4700000000000002</v>
      </c>
      <c r="O225" s="154">
        <f>(N225/H225-1)</f>
        <v>-0.12782485875706184</v>
      </c>
    </row>
    <row r="226" spans="1:15" x14ac:dyDescent="0.2">
      <c r="A226" s="93" t="s">
        <v>34</v>
      </c>
      <c r="B226" s="47">
        <v>2023</v>
      </c>
      <c r="C226" s="84">
        <f>AVERAGE(Leite_Spot!B106:B107)</f>
        <v>3.0750000000000002</v>
      </c>
      <c r="D226" s="84">
        <f>AVERAGE(Leite_Spot!C106:C107)</f>
        <v>3.0486499999999999</v>
      </c>
      <c r="E226" s="84" t="s">
        <v>18</v>
      </c>
      <c r="F226" s="84" t="s">
        <v>18</v>
      </c>
      <c r="G226" s="84">
        <f>AVERAGE(Leite_Spot!D106:D107)</f>
        <v>3.0524499999999999</v>
      </c>
      <c r="H226" s="45">
        <f t="shared" si="3"/>
        <v>3.0587</v>
      </c>
      <c r="I226" s="153">
        <f t="shared" si="4"/>
        <v>8.0049435028248794E-2</v>
      </c>
      <c r="M226" s="153">
        <f t="shared" si="5"/>
        <v>2.8248587570622874E-3</v>
      </c>
      <c r="N226" s="142">
        <v>2.84</v>
      </c>
      <c r="O226" s="154">
        <f>(N226/H226-1)</f>
        <v>-7.1500964462026362E-2</v>
      </c>
    </row>
    <row r="227" spans="1:15" x14ac:dyDescent="0.2">
      <c r="A227" s="93" t="s">
        <v>35</v>
      </c>
      <c r="B227" s="47">
        <v>2023</v>
      </c>
      <c r="C227" s="84">
        <f>AVERAGE(Leite_Spot!B108:B109)</f>
        <v>2.9930500000000002</v>
      </c>
      <c r="D227" s="84">
        <f>AVERAGE(Leite_Spot!C108:C109)</f>
        <v>3.0005999999999999</v>
      </c>
      <c r="E227" s="84" t="s">
        <v>18</v>
      </c>
      <c r="F227" s="84" t="s">
        <v>18</v>
      </c>
      <c r="G227" s="84">
        <f>AVERAGE(Leite_Spot!D108:D109)</f>
        <v>3.0465499999999999</v>
      </c>
      <c r="H227" s="45">
        <f t="shared" si="3"/>
        <v>3.0134000000000003</v>
      </c>
      <c r="I227" s="153">
        <f t="shared" si="4"/>
        <v>-1.4810213489390822E-2</v>
      </c>
      <c r="M227" s="153">
        <f t="shared" si="5"/>
        <v>4.6196096380815455E-2</v>
      </c>
      <c r="N227" s="142">
        <v>3.2</v>
      </c>
    </row>
    <row r="228" spans="1:15" x14ac:dyDescent="0.2">
      <c r="A228" s="93" t="s">
        <v>36</v>
      </c>
      <c r="B228" s="47">
        <v>2023</v>
      </c>
      <c r="C228" s="84">
        <f>AVERAGE(Leite_Spot!B110:B111)</f>
        <v>3.4218000000000002</v>
      </c>
      <c r="D228" s="84">
        <f>AVERAGE(Leite_Spot!C110:C111)</f>
        <v>3.33785</v>
      </c>
      <c r="E228" s="84" t="s">
        <v>18</v>
      </c>
      <c r="F228" s="84" t="s">
        <v>18</v>
      </c>
      <c r="G228" s="84">
        <f>AVERAGE(Leite_Spot!D110:D111)</f>
        <v>3.4085000000000001</v>
      </c>
      <c r="H228" s="45">
        <f t="shared" ref="H228:H232" si="6">AVERAGE(C228:D228,G228)</f>
        <v>3.3893833333333334</v>
      </c>
      <c r="I228" s="153">
        <f t="shared" si="4"/>
        <v>0.12477046967987415</v>
      </c>
    </row>
    <row r="229" spans="1:15" x14ac:dyDescent="0.2">
      <c r="A229" s="93" t="s">
        <v>37</v>
      </c>
      <c r="B229" s="47">
        <v>2023</v>
      </c>
      <c r="C229" s="84">
        <f>AVERAGE(Leite_Spot!B112:B113)</f>
        <v>2.7970000000000002</v>
      </c>
      <c r="D229" s="84">
        <f>AVERAGE(Leite_Spot!C112:C113)</f>
        <v>2.7845</v>
      </c>
      <c r="E229" s="84" t="s">
        <v>18</v>
      </c>
      <c r="F229" s="84" t="s">
        <v>18</v>
      </c>
      <c r="G229" s="84">
        <f>AVERAGE(Leite_Spot!D112:D113)</f>
        <v>2.81</v>
      </c>
      <c r="H229" s="45">
        <f t="shared" si="6"/>
        <v>2.797166666666667</v>
      </c>
    </row>
    <row r="230" spans="1:15" x14ac:dyDescent="0.2">
      <c r="A230" s="93" t="s">
        <v>38</v>
      </c>
      <c r="B230" s="47">
        <v>2023</v>
      </c>
      <c r="C230" s="84">
        <f>AVERAGE(Leite_Spot!B114:B115)</f>
        <v>2.4935</v>
      </c>
      <c r="D230" s="84">
        <f>AVERAGE(Leite_Spot!C114:C115)</f>
        <v>2.5551000000000004</v>
      </c>
      <c r="E230" s="84" t="s">
        <v>18</v>
      </c>
      <c r="F230" s="84" t="s">
        <v>18</v>
      </c>
      <c r="G230" s="84">
        <f>AVERAGE(Leite_Spot!D114:D115)</f>
        <v>2.5348999999999999</v>
      </c>
      <c r="H230" s="45">
        <f t="shared" si="6"/>
        <v>2.5278333333333336</v>
      </c>
    </row>
    <row r="231" spans="1:15" x14ac:dyDescent="0.2">
      <c r="A231" s="93" t="s">
        <v>27</v>
      </c>
      <c r="B231" s="47">
        <v>2023</v>
      </c>
      <c r="C231" s="84">
        <f>AVERAGE(Leite_Spot!B116:B117)</f>
        <v>2.4615</v>
      </c>
      <c r="D231" s="84">
        <f>AVERAGE(Leite_Spot!C116:C117)</f>
        <v>2.4365000000000001</v>
      </c>
      <c r="E231" s="84" t="s">
        <v>18</v>
      </c>
      <c r="F231" s="84" t="s">
        <v>18</v>
      </c>
      <c r="G231" s="84">
        <f>AVERAGE(Leite_Spot!D116:D117)</f>
        <v>2.516</v>
      </c>
      <c r="H231" s="45">
        <f t="shared" si="6"/>
        <v>2.4713333333333334</v>
      </c>
    </row>
    <row r="232" spans="1:15" x14ac:dyDescent="0.2">
      <c r="A232" s="93" t="s">
        <v>28</v>
      </c>
      <c r="B232" s="47">
        <v>2023</v>
      </c>
      <c r="C232" s="84">
        <f>AVERAGE(Leite_Spot!B118:B119)</f>
        <v>2.4765000000000001</v>
      </c>
      <c r="D232" s="84">
        <f>AVERAGE(Leite_Spot!C118:C119)</f>
        <v>2.3250000000000002</v>
      </c>
      <c r="E232" s="84" t="s">
        <v>18</v>
      </c>
      <c r="F232" s="84" t="s">
        <v>18</v>
      </c>
      <c r="G232" s="84">
        <f>AVERAGE(Leite_Spot!D118:D119)</f>
        <v>2.4529999999999998</v>
      </c>
      <c r="H232" s="45">
        <f t="shared" si="6"/>
        <v>2.4181666666666666</v>
      </c>
    </row>
    <row r="233" spans="1:15" x14ac:dyDescent="0.2">
      <c r="D233">
        <f>D231/D230-1</f>
        <v>-4.6416969981605494E-2</v>
      </c>
    </row>
  </sheetData>
  <mergeCells count="1">
    <mergeCell ref="N1:N2"/>
  </mergeCells>
  <phoneticPr fontId="0" type="noConversion"/>
  <hyperlinks>
    <hyperlink ref="F1" r:id="rId1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30"/>
  <sheetViews>
    <sheetView showGridLines="0" workbookViewId="0">
      <pane xSplit="6" ySplit="2" topLeftCell="G215" activePane="bottomRight" state="frozen"/>
      <selection activeCell="B164" sqref="B164"/>
      <selection pane="topRight" activeCell="B164" sqref="B164"/>
      <selection pane="bottomLeft" activeCell="B164" sqref="B164"/>
      <selection pane="bottomRight" activeCell="E1" sqref="E1"/>
    </sheetView>
  </sheetViews>
  <sheetFormatPr defaultRowHeight="12.75" x14ac:dyDescent="0.2"/>
  <cols>
    <col min="2" max="7" width="10.5703125" bestFit="1" customWidth="1"/>
  </cols>
  <sheetData>
    <row r="1" spans="1:8" x14ac:dyDescent="0.2">
      <c r="A1" s="4" t="s">
        <v>7</v>
      </c>
      <c r="B1" s="5"/>
      <c r="C1" s="5"/>
      <c r="D1" s="5"/>
      <c r="E1" s="34" t="s">
        <v>398</v>
      </c>
      <c r="F1" s="5"/>
      <c r="G1" s="5"/>
    </row>
    <row r="2" spans="1:8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</row>
    <row r="3" spans="1:8" x14ac:dyDescent="0.2">
      <c r="A3" s="46" t="s">
        <v>27</v>
      </c>
      <c r="B3" s="46">
        <v>2004</v>
      </c>
      <c r="C3" s="44">
        <v>0.9</v>
      </c>
      <c r="D3" s="44">
        <v>0.97</v>
      </c>
      <c r="E3" s="44">
        <v>0.99</v>
      </c>
      <c r="F3" s="44">
        <v>1.02</v>
      </c>
      <c r="G3" s="44">
        <v>0.99</v>
      </c>
      <c r="H3" s="45">
        <v>0.97399999999999998</v>
      </c>
    </row>
    <row r="4" spans="1:8" x14ac:dyDescent="0.2">
      <c r="A4" s="46" t="s">
        <v>28</v>
      </c>
      <c r="B4" s="46">
        <v>2004</v>
      </c>
      <c r="C4" s="44">
        <v>0.93</v>
      </c>
      <c r="D4" s="44">
        <v>0.96</v>
      </c>
      <c r="E4" s="44">
        <v>0.98</v>
      </c>
      <c r="F4" s="44">
        <v>1.01</v>
      </c>
      <c r="G4" s="44">
        <v>0.98</v>
      </c>
      <c r="H4" s="45">
        <v>0.97199999999999986</v>
      </c>
    </row>
    <row r="5" spans="1:8" x14ac:dyDescent="0.2">
      <c r="A5" s="46" t="s">
        <v>29</v>
      </c>
      <c r="B5" s="46">
        <v>2004</v>
      </c>
      <c r="C5" s="44">
        <v>0.91</v>
      </c>
      <c r="D5" s="44">
        <v>0.94</v>
      </c>
      <c r="E5" s="44">
        <v>0.93</v>
      </c>
      <c r="F5" s="44">
        <v>0.96</v>
      </c>
      <c r="G5" s="44">
        <v>0.96</v>
      </c>
      <c r="H5" s="45">
        <v>0.94000000000000006</v>
      </c>
    </row>
    <row r="6" spans="1:8" x14ac:dyDescent="0.2">
      <c r="A6" s="46" t="s">
        <v>30</v>
      </c>
      <c r="B6" s="46">
        <v>2004</v>
      </c>
      <c r="C6" s="44">
        <v>0.92</v>
      </c>
      <c r="D6" s="44">
        <v>0.91</v>
      </c>
      <c r="E6" s="44">
        <v>0.95</v>
      </c>
      <c r="F6" s="44">
        <v>0.95</v>
      </c>
      <c r="G6" s="44">
        <v>0.95</v>
      </c>
      <c r="H6" s="45">
        <v>0.93600000000000017</v>
      </c>
    </row>
    <row r="7" spans="1:8" x14ac:dyDescent="0.2">
      <c r="A7" s="46" t="s">
        <v>31</v>
      </c>
      <c r="B7" s="46">
        <v>2004</v>
      </c>
      <c r="C7" s="44">
        <v>0.91</v>
      </c>
      <c r="D7" s="44">
        <v>0.92</v>
      </c>
      <c r="E7" s="44">
        <v>0.92</v>
      </c>
      <c r="F7" s="44">
        <v>0.91</v>
      </c>
      <c r="G7" s="44">
        <v>0.95</v>
      </c>
      <c r="H7" s="45">
        <v>0.92200000000000004</v>
      </c>
    </row>
    <row r="8" spans="1:8" x14ac:dyDescent="0.2">
      <c r="A8" s="46" t="s">
        <v>32</v>
      </c>
      <c r="B8" s="46">
        <v>2004</v>
      </c>
      <c r="C8" s="44">
        <v>0.9</v>
      </c>
      <c r="D8" s="44">
        <v>0.93</v>
      </c>
      <c r="E8" s="44">
        <v>0.92</v>
      </c>
      <c r="F8" s="44">
        <v>0.96</v>
      </c>
      <c r="G8" s="44">
        <v>0.93</v>
      </c>
      <c r="H8" s="45">
        <v>0.92799999999999994</v>
      </c>
    </row>
    <row r="9" spans="1:8" x14ac:dyDescent="0.2">
      <c r="A9" s="46" t="s">
        <v>33</v>
      </c>
      <c r="B9" s="46">
        <v>2005</v>
      </c>
      <c r="C9" s="44">
        <v>0.91</v>
      </c>
      <c r="D9" s="44">
        <v>0.93</v>
      </c>
      <c r="E9" s="44">
        <v>0.94</v>
      </c>
      <c r="F9" s="44">
        <v>0.97</v>
      </c>
      <c r="G9" s="44">
        <v>0.92</v>
      </c>
      <c r="H9" s="45">
        <v>0.93399999999999994</v>
      </c>
    </row>
    <row r="10" spans="1:8" x14ac:dyDescent="0.2">
      <c r="A10" s="46" t="s">
        <v>34</v>
      </c>
      <c r="B10" s="46">
        <v>2005</v>
      </c>
      <c r="C10" s="44">
        <v>0.93</v>
      </c>
      <c r="D10" s="44">
        <v>0.96</v>
      </c>
      <c r="E10" s="44">
        <v>0.93</v>
      </c>
      <c r="F10" s="44">
        <v>0.98</v>
      </c>
      <c r="G10" s="44">
        <v>0.92</v>
      </c>
      <c r="H10" s="45">
        <v>0.94400000000000017</v>
      </c>
    </row>
    <row r="11" spans="1:8" x14ac:dyDescent="0.2">
      <c r="A11" s="46" t="s">
        <v>35</v>
      </c>
      <c r="B11" s="46">
        <v>2005</v>
      </c>
      <c r="C11" s="44">
        <v>0.92</v>
      </c>
      <c r="D11" s="44">
        <v>0.97</v>
      </c>
      <c r="E11" s="44">
        <v>0.96</v>
      </c>
      <c r="F11" s="44">
        <v>1.08</v>
      </c>
      <c r="G11" s="44">
        <v>0.96</v>
      </c>
      <c r="H11" s="45">
        <v>0.97800000000000009</v>
      </c>
    </row>
    <row r="12" spans="1:8" x14ac:dyDescent="0.2">
      <c r="A12" s="46" t="s">
        <v>36</v>
      </c>
      <c r="B12" s="46">
        <v>2005</v>
      </c>
      <c r="C12" s="44">
        <v>0.94</v>
      </c>
      <c r="D12" s="44">
        <v>0.98</v>
      </c>
      <c r="E12" s="44">
        <v>0.97</v>
      </c>
      <c r="F12" s="44">
        <v>1.1299999999999999</v>
      </c>
      <c r="G12" s="44">
        <v>0.99</v>
      </c>
      <c r="H12" s="45">
        <v>1.002</v>
      </c>
    </row>
    <row r="13" spans="1:8" x14ac:dyDescent="0.2">
      <c r="A13" s="46" t="s">
        <v>37</v>
      </c>
      <c r="B13" s="46">
        <v>2005</v>
      </c>
      <c r="C13" s="44">
        <v>0.96</v>
      </c>
      <c r="D13" s="44">
        <v>1.04</v>
      </c>
      <c r="E13" s="44">
        <v>0.98</v>
      </c>
      <c r="F13" s="44">
        <v>1.1399999999999999</v>
      </c>
      <c r="G13" s="44">
        <v>1</v>
      </c>
      <c r="H13" s="45">
        <v>1.024</v>
      </c>
    </row>
    <row r="14" spans="1:8" x14ac:dyDescent="0.2">
      <c r="A14" s="46" t="s">
        <v>38</v>
      </c>
      <c r="B14" s="46">
        <v>2005</v>
      </c>
      <c r="C14" s="44">
        <v>0.96</v>
      </c>
      <c r="D14" s="44">
        <v>0.99</v>
      </c>
      <c r="E14" s="44">
        <v>1</v>
      </c>
      <c r="F14" s="44">
        <v>1.02</v>
      </c>
      <c r="G14" s="44">
        <v>0.98</v>
      </c>
      <c r="H14" s="45">
        <v>0.99</v>
      </c>
    </row>
    <row r="15" spans="1:8" x14ac:dyDescent="0.2">
      <c r="A15" s="46" t="s">
        <v>27</v>
      </c>
      <c r="B15" s="46">
        <v>2005</v>
      </c>
      <c r="C15" s="44">
        <v>0.95</v>
      </c>
      <c r="D15" s="44">
        <v>0.98</v>
      </c>
      <c r="E15" s="44">
        <v>0.95</v>
      </c>
      <c r="F15" s="44">
        <v>0.98</v>
      </c>
      <c r="G15" s="44">
        <v>0.96</v>
      </c>
      <c r="H15" s="45">
        <v>0.96400000000000008</v>
      </c>
    </row>
    <row r="16" spans="1:8" x14ac:dyDescent="0.2">
      <c r="A16" s="46" t="s">
        <v>28</v>
      </c>
      <c r="B16" s="46">
        <v>2005</v>
      </c>
      <c r="C16" s="44">
        <v>0.95</v>
      </c>
      <c r="D16" s="44">
        <v>0.95</v>
      </c>
      <c r="E16" s="44">
        <v>0.92</v>
      </c>
      <c r="F16" s="44">
        <v>0.96</v>
      </c>
      <c r="G16" s="44">
        <v>0.93</v>
      </c>
      <c r="H16" s="45">
        <v>0.94199999999999995</v>
      </c>
    </row>
    <row r="17" spans="1:8" x14ac:dyDescent="0.2">
      <c r="A17" s="46" t="s">
        <v>29</v>
      </c>
      <c r="B17" s="46">
        <v>2005</v>
      </c>
      <c r="C17" s="44">
        <v>0.91</v>
      </c>
      <c r="D17" s="44">
        <v>0.94</v>
      </c>
      <c r="E17" s="44">
        <v>0.89</v>
      </c>
      <c r="F17" s="44">
        <v>0.86</v>
      </c>
      <c r="G17" s="44">
        <v>0.91</v>
      </c>
      <c r="H17" s="45">
        <v>0.90199999999999991</v>
      </c>
    </row>
    <row r="18" spans="1:8" x14ac:dyDescent="0.2">
      <c r="A18" s="46" t="s">
        <v>30</v>
      </c>
      <c r="B18" s="46">
        <v>2005</v>
      </c>
      <c r="C18" s="44">
        <v>0.91</v>
      </c>
      <c r="D18" s="44">
        <v>0.91</v>
      </c>
      <c r="E18" s="44">
        <v>0.87</v>
      </c>
      <c r="F18" s="44">
        <v>0.87</v>
      </c>
      <c r="G18" s="44">
        <v>0.89</v>
      </c>
      <c r="H18" s="45">
        <v>0.89</v>
      </c>
    </row>
    <row r="19" spans="1:8" x14ac:dyDescent="0.2">
      <c r="A19" s="46" t="s">
        <v>31</v>
      </c>
      <c r="B19" s="46">
        <v>2005</v>
      </c>
      <c r="C19" s="44">
        <v>0.87</v>
      </c>
      <c r="D19" s="44">
        <v>0.9</v>
      </c>
      <c r="E19" s="44">
        <v>0.84</v>
      </c>
      <c r="F19" s="44">
        <v>0.85</v>
      </c>
      <c r="G19" s="44">
        <v>0.89</v>
      </c>
      <c r="H19" s="45">
        <v>0.86999999999999988</v>
      </c>
    </row>
    <row r="20" spans="1:8" x14ac:dyDescent="0.2">
      <c r="A20" s="46" t="s">
        <v>32</v>
      </c>
      <c r="B20" s="46">
        <v>2005</v>
      </c>
      <c r="C20" s="44">
        <v>0.89</v>
      </c>
      <c r="D20" s="44">
        <v>0.91</v>
      </c>
      <c r="E20" s="44">
        <v>0.86</v>
      </c>
      <c r="F20" s="44">
        <v>0.85</v>
      </c>
      <c r="G20" s="44">
        <v>0.88</v>
      </c>
      <c r="H20" s="45">
        <v>0.87800000000000011</v>
      </c>
    </row>
    <row r="21" spans="1:8" x14ac:dyDescent="0.2">
      <c r="A21" s="46" t="s">
        <v>33</v>
      </c>
      <c r="B21" s="46">
        <v>2006</v>
      </c>
      <c r="C21" s="44">
        <v>0.84</v>
      </c>
      <c r="D21" s="44">
        <v>0.89</v>
      </c>
      <c r="E21" s="44">
        <v>0.87</v>
      </c>
      <c r="F21" s="44">
        <v>0.85</v>
      </c>
      <c r="G21" s="44">
        <v>0.91</v>
      </c>
      <c r="H21" s="45">
        <v>0.87200000000000011</v>
      </c>
    </row>
    <row r="22" spans="1:8" x14ac:dyDescent="0.2">
      <c r="A22" s="46" t="s">
        <v>34</v>
      </c>
      <c r="B22" s="46">
        <v>2006</v>
      </c>
      <c r="C22" s="44">
        <v>0.9</v>
      </c>
      <c r="D22" s="44">
        <v>0.92</v>
      </c>
      <c r="E22" s="44">
        <v>0.85</v>
      </c>
      <c r="F22" s="44">
        <v>0.87</v>
      </c>
      <c r="G22" s="44">
        <v>0.95</v>
      </c>
      <c r="H22" s="45">
        <v>0.89800000000000002</v>
      </c>
    </row>
    <row r="23" spans="1:8" x14ac:dyDescent="0.2">
      <c r="A23" s="46" t="s">
        <v>35</v>
      </c>
      <c r="B23" s="46">
        <v>2006</v>
      </c>
      <c r="C23" s="44">
        <v>0.9</v>
      </c>
      <c r="D23" s="44">
        <v>0.92</v>
      </c>
      <c r="E23" s="44">
        <v>0.87</v>
      </c>
      <c r="F23" s="44">
        <v>0.92</v>
      </c>
      <c r="G23" s="44">
        <v>0.92</v>
      </c>
      <c r="H23" s="45">
        <v>0.90600000000000003</v>
      </c>
    </row>
    <row r="24" spans="1:8" x14ac:dyDescent="0.2">
      <c r="A24" s="46" t="s">
        <v>36</v>
      </c>
      <c r="B24" s="46">
        <v>2006</v>
      </c>
      <c r="C24" s="44">
        <v>0.88</v>
      </c>
      <c r="D24" s="44">
        <v>0.92</v>
      </c>
      <c r="E24" s="44">
        <v>0.94</v>
      </c>
      <c r="F24" s="44">
        <v>0.88</v>
      </c>
      <c r="G24" s="44">
        <v>0.91</v>
      </c>
      <c r="H24" s="45">
        <v>0.90600000000000003</v>
      </c>
    </row>
    <row r="25" spans="1:8" x14ac:dyDescent="0.2">
      <c r="A25" s="46" t="s">
        <v>37</v>
      </c>
      <c r="B25" s="46">
        <v>2006</v>
      </c>
      <c r="C25" s="44">
        <v>0.89</v>
      </c>
      <c r="D25" s="44">
        <v>0.91</v>
      </c>
      <c r="E25" s="44">
        <v>0.92</v>
      </c>
      <c r="F25" s="44">
        <v>0.9</v>
      </c>
      <c r="G25" s="44">
        <v>0.91</v>
      </c>
      <c r="H25" s="45">
        <v>0.90600000000000003</v>
      </c>
    </row>
    <row r="26" spans="1:8" x14ac:dyDescent="0.2">
      <c r="A26" s="46" t="s">
        <v>38</v>
      </c>
      <c r="B26" s="46">
        <v>2006</v>
      </c>
      <c r="C26" s="44">
        <v>0.89</v>
      </c>
      <c r="D26" s="44">
        <v>0.95</v>
      </c>
      <c r="E26" s="44">
        <v>0.9</v>
      </c>
      <c r="F26" s="44">
        <v>0.88</v>
      </c>
      <c r="G26" s="44">
        <v>0.89</v>
      </c>
      <c r="H26" s="45">
        <v>0.90199999999999991</v>
      </c>
    </row>
    <row r="27" spans="1:8" x14ac:dyDescent="0.2">
      <c r="A27" s="46" t="s">
        <v>27</v>
      </c>
      <c r="B27" s="46">
        <v>2006</v>
      </c>
      <c r="C27" s="44">
        <v>0.9</v>
      </c>
      <c r="D27" s="44">
        <v>0.93</v>
      </c>
      <c r="E27" s="44">
        <v>0.91</v>
      </c>
      <c r="F27" s="44">
        <v>0.88</v>
      </c>
      <c r="G27" s="44">
        <v>0.92</v>
      </c>
      <c r="H27" s="45">
        <v>0.90800000000000003</v>
      </c>
    </row>
    <row r="28" spans="1:8" x14ac:dyDescent="0.2">
      <c r="A28" s="46" t="s">
        <v>28</v>
      </c>
      <c r="B28" s="46">
        <v>2006</v>
      </c>
      <c r="C28" s="44">
        <v>0.88</v>
      </c>
      <c r="D28" s="44">
        <v>0.94</v>
      </c>
      <c r="E28" s="44">
        <v>0.89</v>
      </c>
      <c r="F28" s="44">
        <v>0.85</v>
      </c>
      <c r="G28" s="44">
        <v>0.93</v>
      </c>
      <c r="H28" s="45">
        <v>0.89800000000000002</v>
      </c>
    </row>
    <row r="29" spans="1:8" x14ac:dyDescent="0.2">
      <c r="A29" s="46" t="s">
        <v>29</v>
      </c>
      <c r="B29" s="46">
        <v>2006</v>
      </c>
      <c r="C29" s="44">
        <v>0.89875000000000005</v>
      </c>
      <c r="D29" s="44">
        <v>0.93</v>
      </c>
      <c r="E29" s="44">
        <v>0.89600000000000002</v>
      </c>
      <c r="F29" s="44">
        <v>0.86909090909090903</v>
      </c>
      <c r="G29" s="44">
        <v>0.91874999999999996</v>
      </c>
      <c r="H29" s="45">
        <v>0.90251818181818189</v>
      </c>
    </row>
    <row r="30" spans="1:8" x14ac:dyDescent="0.2">
      <c r="A30" s="46" t="s">
        <v>30</v>
      </c>
      <c r="B30" s="46">
        <v>2006</v>
      </c>
      <c r="C30" s="44">
        <v>0.916190476190476</v>
      </c>
      <c r="D30" s="44">
        <v>0.938928571428572</v>
      </c>
      <c r="E30" s="44">
        <v>0.89600000000000002</v>
      </c>
      <c r="F30" s="44">
        <v>0.81363636363636405</v>
      </c>
      <c r="G30" s="44">
        <v>0.90730769230769204</v>
      </c>
      <c r="H30" s="45">
        <v>0.89441262071262084</v>
      </c>
    </row>
    <row r="31" spans="1:8" x14ac:dyDescent="0.2">
      <c r="A31" s="46" t="s">
        <v>31</v>
      </c>
      <c r="B31" s="46">
        <v>2006</v>
      </c>
      <c r="C31" s="44">
        <v>0.879</v>
      </c>
      <c r="D31" s="44">
        <v>0.946347826086957</v>
      </c>
      <c r="E31" s="44">
        <v>0.84499999999999997</v>
      </c>
      <c r="F31" s="44">
        <v>0.8175</v>
      </c>
      <c r="G31" s="44">
        <v>0.90863749999999999</v>
      </c>
      <c r="H31" s="45">
        <v>0.87929706521739137</v>
      </c>
    </row>
    <row r="32" spans="1:8" x14ac:dyDescent="0.2">
      <c r="A32" s="46" t="s">
        <v>32</v>
      </c>
      <c r="B32" s="46">
        <v>2006</v>
      </c>
      <c r="C32" s="44">
        <v>0.91673684210526296</v>
      </c>
      <c r="D32" s="44">
        <v>0.92038260869565203</v>
      </c>
      <c r="E32" s="44">
        <v>0.879</v>
      </c>
      <c r="F32" s="44">
        <v>0.80888888888888899</v>
      </c>
      <c r="G32" s="44">
        <v>0.91615294117647095</v>
      </c>
      <c r="H32" s="45">
        <v>0.88823225617325507</v>
      </c>
    </row>
    <row r="33" spans="1:8" x14ac:dyDescent="0.2">
      <c r="A33" s="46" t="s">
        <v>33</v>
      </c>
      <c r="B33" s="46">
        <v>2007</v>
      </c>
      <c r="C33" s="44">
        <v>0.91909090909090896</v>
      </c>
      <c r="D33" s="44">
        <v>0.89249199999999995</v>
      </c>
      <c r="E33" s="44">
        <v>0.86269230769230798</v>
      </c>
      <c r="F33" s="44">
        <v>0.79900000000000004</v>
      </c>
      <c r="G33" s="44">
        <v>0.911587719298246</v>
      </c>
      <c r="H33" s="45">
        <v>0.87697258721629257</v>
      </c>
    </row>
    <row r="34" spans="1:8" x14ac:dyDescent="0.2">
      <c r="A34" s="46" t="s">
        <v>34</v>
      </c>
      <c r="B34" s="46">
        <v>2007</v>
      </c>
      <c r="C34" s="44">
        <v>0.91</v>
      </c>
      <c r="D34" s="44">
        <v>0.90571428571428603</v>
      </c>
      <c r="E34" s="44">
        <v>0.89444444444444404</v>
      </c>
      <c r="F34" s="44">
        <v>0.81111111111111101</v>
      </c>
      <c r="G34" s="44">
        <v>0.94507678571428599</v>
      </c>
      <c r="H34" s="45">
        <v>0.89326932539682546</v>
      </c>
    </row>
    <row r="35" spans="1:8" x14ac:dyDescent="0.2">
      <c r="A35" s="46" t="s">
        <v>35</v>
      </c>
      <c r="B35" s="46">
        <v>2007</v>
      </c>
      <c r="C35" s="44">
        <v>0.96225000000000005</v>
      </c>
      <c r="D35" s="44">
        <v>0.93801923076923099</v>
      </c>
      <c r="E35" s="44">
        <v>0.87111111111111095</v>
      </c>
      <c r="F35" s="44">
        <v>0.85428571428571398</v>
      </c>
      <c r="G35" s="44">
        <v>0.95654583333333398</v>
      </c>
      <c r="H35" s="45">
        <v>0.91644237789987792</v>
      </c>
    </row>
    <row r="36" spans="1:8" x14ac:dyDescent="0.2">
      <c r="A36" s="46" t="s">
        <v>36</v>
      </c>
      <c r="B36" s="46">
        <v>2007</v>
      </c>
      <c r="C36" s="44">
        <v>1.0317619047619</v>
      </c>
      <c r="D36" s="44">
        <v>0.94009600000000004</v>
      </c>
      <c r="E36" s="44">
        <v>0.94923076923076899</v>
      </c>
      <c r="F36" s="44">
        <v>0.93</v>
      </c>
      <c r="G36" s="44">
        <v>0.996660377358491</v>
      </c>
      <c r="H36" s="45">
        <v>0.96954981027023202</v>
      </c>
    </row>
    <row r="37" spans="1:8" x14ac:dyDescent="0.2">
      <c r="A37" s="46" t="s">
        <v>37</v>
      </c>
      <c r="B37" s="46">
        <v>2007</v>
      </c>
      <c r="C37" s="44">
        <v>1.05284210526316</v>
      </c>
      <c r="D37" s="44">
        <v>1.03303043478261</v>
      </c>
      <c r="E37" s="44">
        <v>1.069</v>
      </c>
      <c r="F37" s="44">
        <v>1.09375</v>
      </c>
      <c r="G37" s="44">
        <v>1.07990697674419</v>
      </c>
      <c r="H37" s="45">
        <v>1.0657059033579919</v>
      </c>
    </row>
    <row r="38" spans="1:8" x14ac:dyDescent="0.2">
      <c r="A38" s="46" t="s">
        <v>38</v>
      </c>
      <c r="B38" s="46">
        <v>2007</v>
      </c>
      <c r="C38" s="44">
        <v>1.10638888888889</v>
      </c>
      <c r="D38" s="44">
        <v>1.1196333333333299</v>
      </c>
      <c r="E38" s="44">
        <v>1.1937500000000001</v>
      </c>
      <c r="F38" s="44">
        <v>1.2475000000000001</v>
      </c>
      <c r="G38" s="44">
        <v>1.23921052631579</v>
      </c>
      <c r="H38" s="45">
        <v>1.181296549707602</v>
      </c>
    </row>
    <row r="39" spans="1:8" x14ac:dyDescent="0.2">
      <c r="A39" s="46" t="s">
        <v>27</v>
      </c>
      <c r="B39" s="46">
        <v>2007</v>
      </c>
      <c r="C39" s="44">
        <v>1.2048421052631599</v>
      </c>
      <c r="D39" s="44">
        <v>1.2270000000000001</v>
      </c>
      <c r="E39" s="44">
        <v>1.26111111111111</v>
      </c>
      <c r="F39" s="44">
        <v>1.33125</v>
      </c>
      <c r="G39" s="44">
        <v>1.25920454545455</v>
      </c>
      <c r="H39" s="45">
        <v>1.2566815523657637</v>
      </c>
    </row>
    <row r="40" spans="1:8" x14ac:dyDescent="0.2">
      <c r="A40" s="46" t="s">
        <v>28</v>
      </c>
      <c r="B40" s="46">
        <v>2007</v>
      </c>
      <c r="C40" s="44">
        <v>1.2803888888888899</v>
      </c>
      <c r="D40" s="44">
        <v>1.2999799999999999</v>
      </c>
      <c r="E40" s="44">
        <v>1.27555555555556</v>
      </c>
      <c r="F40" s="44">
        <v>1.29714285714286</v>
      </c>
      <c r="G40" s="44">
        <v>1.2532047619047599</v>
      </c>
      <c r="H40" s="45">
        <v>1.281254412698414</v>
      </c>
    </row>
    <row r="41" spans="1:8" x14ac:dyDescent="0.2">
      <c r="A41" s="46" t="s">
        <v>29</v>
      </c>
      <c r="B41" s="46">
        <v>2007</v>
      </c>
      <c r="C41" s="44">
        <v>1.1666875000000001</v>
      </c>
      <c r="D41" s="44">
        <v>1.2963359999999999</v>
      </c>
      <c r="E41" s="44">
        <v>1.2177777777777801</v>
      </c>
      <c r="F41" s="44">
        <v>1.1055555555555601</v>
      </c>
      <c r="G41" s="44">
        <v>1.19301851851852</v>
      </c>
      <c r="H41" s="45">
        <v>1.195875070370372</v>
      </c>
    </row>
    <row r="42" spans="1:8" x14ac:dyDescent="0.2">
      <c r="A42" s="46" t="s">
        <v>30</v>
      </c>
      <c r="B42" s="46">
        <v>2007</v>
      </c>
      <c r="C42" s="44">
        <v>1.14147058823529</v>
      </c>
      <c r="D42" s="44">
        <v>1.1915416666666701</v>
      </c>
      <c r="E42" s="44">
        <v>1.09363636363636</v>
      </c>
      <c r="F42" s="44">
        <v>1.0488888888888901</v>
      </c>
      <c r="G42" s="44">
        <v>1.14690909090909</v>
      </c>
      <c r="H42" s="45">
        <v>1.1244893196672601</v>
      </c>
    </row>
    <row r="43" spans="1:8" x14ac:dyDescent="0.2">
      <c r="A43" s="46" t="s">
        <v>31</v>
      </c>
      <c r="B43" s="46">
        <v>2007</v>
      </c>
      <c r="C43" s="44">
        <v>1.1775</v>
      </c>
      <c r="D43" s="44">
        <v>1.2135555555555599</v>
      </c>
      <c r="E43" s="44">
        <v>1.0825</v>
      </c>
      <c r="F43" s="44">
        <v>1</v>
      </c>
      <c r="G43" s="44">
        <v>1.1144230769230801</v>
      </c>
      <c r="H43" s="45">
        <v>1.1175957264957279</v>
      </c>
    </row>
    <row r="44" spans="1:8" x14ac:dyDescent="0.2">
      <c r="A44" s="46" t="s">
        <v>32</v>
      </c>
      <c r="B44" s="46">
        <v>2007</v>
      </c>
      <c r="C44" s="44">
        <v>1.0609090909090908</v>
      </c>
      <c r="D44" s="44">
        <v>1.1992307692307693</v>
      </c>
      <c r="E44" s="44">
        <v>1.0980000000000001</v>
      </c>
      <c r="F44" s="44">
        <v>1.04</v>
      </c>
      <c r="G44" s="44">
        <v>1.1275719999999998</v>
      </c>
      <c r="H44" s="45">
        <v>1.1051423720279721</v>
      </c>
    </row>
    <row r="45" spans="1:8" x14ac:dyDescent="0.2">
      <c r="A45" s="46" t="s">
        <v>33</v>
      </c>
      <c r="B45" s="46">
        <v>2008</v>
      </c>
      <c r="C45" s="44">
        <v>1.1599999999999999</v>
      </c>
      <c r="D45" s="44">
        <v>1.18</v>
      </c>
      <c r="E45" s="44">
        <v>1.06</v>
      </c>
      <c r="F45" s="44">
        <v>1.05</v>
      </c>
      <c r="G45" s="44">
        <v>1.1399999999999999</v>
      </c>
      <c r="H45" s="45">
        <v>1.1179999999999999</v>
      </c>
    </row>
    <row r="46" spans="1:8" x14ac:dyDescent="0.2">
      <c r="A46" s="46" t="s">
        <v>34</v>
      </c>
      <c r="B46" s="46">
        <v>2008</v>
      </c>
      <c r="C46" s="44">
        <v>1.2515714285714286</v>
      </c>
      <c r="D46" s="44">
        <v>1.1813074074074075</v>
      </c>
      <c r="E46" s="44">
        <v>1.1019999999999999</v>
      </c>
      <c r="F46" s="44">
        <v>1.0583333333333333</v>
      </c>
      <c r="G46" s="44">
        <v>1.1503391304347825</v>
      </c>
      <c r="H46" s="45">
        <v>1.1487102599493904</v>
      </c>
    </row>
    <row r="47" spans="1:8" x14ac:dyDescent="0.2">
      <c r="A47" s="46" t="s">
        <v>35</v>
      </c>
      <c r="B47" s="46">
        <v>2008</v>
      </c>
      <c r="C47" s="44">
        <v>1.2188124999999999</v>
      </c>
      <c r="D47" s="44">
        <v>1.2213928571428574</v>
      </c>
      <c r="E47" s="44">
        <v>1.1445454545454548</v>
      </c>
      <c r="F47" s="44">
        <v>1.1053846153846152</v>
      </c>
      <c r="G47" s="44">
        <v>1.1985212765957445</v>
      </c>
      <c r="H47" s="45">
        <v>1.1777313407337342</v>
      </c>
    </row>
    <row r="48" spans="1:8" x14ac:dyDescent="0.2">
      <c r="A48" s="46" t="s">
        <v>36</v>
      </c>
      <c r="B48" s="46">
        <v>2008</v>
      </c>
      <c r="C48" s="44">
        <v>1.1858125000000002</v>
      </c>
      <c r="D48" s="44">
        <v>1.2738800000000001</v>
      </c>
      <c r="E48" s="44">
        <v>1.1841666666666666</v>
      </c>
      <c r="F48" s="44">
        <v>1.1850000000000001</v>
      </c>
      <c r="G48" s="44">
        <v>1.2162790697674417</v>
      </c>
      <c r="H48" s="45">
        <v>1.2090276472868218</v>
      </c>
    </row>
    <row r="49" spans="1:8" x14ac:dyDescent="0.2">
      <c r="A49" s="46" t="s">
        <v>37</v>
      </c>
      <c r="B49" s="46">
        <v>2008</v>
      </c>
      <c r="C49" s="44">
        <v>1.1885714285714286</v>
      </c>
      <c r="D49" s="44">
        <v>1.2883749999999998</v>
      </c>
      <c r="E49" s="44">
        <v>1.2636363636363637</v>
      </c>
      <c r="F49" s="44">
        <v>1.2444444444444445</v>
      </c>
      <c r="G49" s="44">
        <v>1.2783542857142853</v>
      </c>
      <c r="H49" s="45">
        <v>1.2526763044733042</v>
      </c>
    </row>
    <row r="50" spans="1:8" x14ac:dyDescent="0.2">
      <c r="A50" s="46" t="s">
        <v>38</v>
      </c>
      <c r="B50" s="46">
        <v>2008</v>
      </c>
      <c r="C50" s="44">
        <v>1.3171818181818185</v>
      </c>
      <c r="D50" s="44">
        <v>1.2880416666666668</v>
      </c>
      <c r="E50" s="44">
        <v>1.2936363636363639</v>
      </c>
      <c r="F50" s="44">
        <v>1.2549999999999999</v>
      </c>
      <c r="G50" s="44">
        <v>1.2843452380952383</v>
      </c>
      <c r="H50" s="45">
        <v>1.2876410173160173</v>
      </c>
    </row>
    <row r="51" spans="1:8" x14ac:dyDescent="0.2">
      <c r="A51" s="46" t="s">
        <v>27</v>
      </c>
      <c r="B51" s="46">
        <v>2008</v>
      </c>
      <c r="C51" s="44">
        <v>1.2937272727272728</v>
      </c>
      <c r="D51" s="44">
        <v>1.28715</v>
      </c>
      <c r="E51" s="44">
        <v>1.2185714285714286</v>
      </c>
      <c r="F51" s="44">
        <v>1.19625</v>
      </c>
      <c r="G51" s="44">
        <v>1.2410000000000003</v>
      </c>
      <c r="H51" s="45">
        <v>1.2473397402597404</v>
      </c>
    </row>
    <row r="52" spans="1:8" x14ac:dyDescent="0.2">
      <c r="A52" s="46" t="s">
        <v>28</v>
      </c>
      <c r="B52" s="46">
        <v>2008</v>
      </c>
      <c r="C52" s="44">
        <v>1.1532857142857142</v>
      </c>
      <c r="D52" s="44">
        <v>1.2517142857142856</v>
      </c>
      <c r="E52" s="44">
        <v>1.1233333333333333</v>
      </c>
      <c r="F52" s="44">
        <v>1.102857142857143</v>
      </c>
      <c r="G52" s="44">
        <v>1.2009790697674416</v>
      </c>
      <c r="H52" s="45">
        <v>1.1664339091915836</v>
      </c>
    </row>
    <row r="53" spans="1:8" x14ac:dyDescent="0.2">
      <c r="A53" s="46" t="s">
        <v>29</v>
      </c>
      <c r="B53" s="46">
        <v>2008</v>
      </c>
      <c r="C53" s="44">
        <v>1.1639166666666665</v>
      </c>
      <c r="D53" s="44">
        <v>1.2448421052631575</v>
      </c>
      <c r="E53" s="44">
        <v>1.0585714285714285</v>
      </c>
      <c r="F53" s="44">
        <v>1.0175000000000001</v>
      </c>
      <c r="G53" s="44">
        <v>1.1582195121951218</v>
      </c>
      <c r="H53" s="45">
        <v>1.1286099425392748</v>
      </c>
    </row>
    <row r="54" spans="1:8" x14ac:dyDescent="0.2">
      <c r="A54" s="46" t="s">
        <v>30</v>
      </c>
      <c r="B54" s="46">
        <v>2008</v>
      </c>
      <c r="C54" s="44">
        <v>1.2041428571428572</v>
      </c>
      <c r="D54" s="44">
        <v>1.2284210526315789</v>
      </c>
      <c r="E54" s="44">
        <v>1.0542857142857143</v>
      </c>
      <c r="F54" s="44">
        <v>0.97124999999999995</v>
      </c>
      <c r="G54" s="44">
        <v>1.157642857142857</v>
      </c>
      <c r="H54" s="45">
        <v>1.1231484962406015</v>
      </c>
    </row>
    <row r="55" spans="1:8" x14ac:dyDescent="0.2">
      <c r="A55" s="46" t="s">
        <v>31</v>
      </c>
      <c r="B55" s="46">
        <v>2008</v>
      </c>
      <c r="C55" s="44">
        <v>1.1434999999999997</v>
      </c>
      <c r="D55" s="44">
        <v>1.210333333333333</v>
      </c>
      <c r="E55" s="44">
        <v>1.0562499999999999</v>
      </c>
      <c r="F55" s="44">
        <v>1.0366666666666664</v>
      </c>
      <c r="G55" s="44">
        <v>1.1563659090909091</v>
      </c>
      <c r="H55" s="45">
        <v>1.1206231818181815</v>
      </c>
    </row>
    <row r="56" spans="1:8" x14ac:dyDescent="0.2">
      <c r="A56" s="46" t="s">
        <v>32</v>
      </c>
      <c r="B56" s="46">
        <v>2008</v>
      </c>
      <c r="C56" s="44">
        <v>1.0832000000000002</v>
      </c>
      <c r="D56" s="44">
        <v>1.2042608695652175</v>
      </c>
      <c r="E56" s="44">
        <v>1.04</v>
      </c>
      <c r="F56" s="44">
        <v>1.0785714285714287</v>
      </c>
      <c r="G56" s="44">
        <v>1.1607073170731703</v>
      </c>
      <c r="H56" s="45">
        <v>1.1133479230419632</v>
      </c>
    </row>
    <row r="57" spans="1:8" x14ac:dyDescent="0.2">
      <c r="A57" s="47" t="s">
        <v>33</v>
      </c>
      <c r="B57" s="47">
        <v>2009</v>
      </c>
      <c r="C57" s="2">
        <v>1.13825</v>
      </c>
      <c r="D57" s="2">
        <v>1.2073499999999999</v>
      </c>
      <c r="E57" s="2">
        <v>1.048</v>
      </c>
      <c r="F57" s="2">
        <v>1.0728571428571427</v>
      </c>
      <c r="G57" s="2">
        <v>1.1551674418604649</v>
      </c>
      <c r="H57" s="45">
        <v>1.1243249169435217</v>
      </c>
    </row>
    <row r="58" spans="1:8" x14ac:dyDescent="0.2">
      <c r="A58" s="47" t="s">
        <v>34</v>
      </c>
      <c r="B58" s="47">
        <v>2009</v>
      </c>
      <c r="C58" s="2">
        <v>1.1550909090909089</v>
      </c>
      <c r="D58" s="2">
        <v>1.205495238095238</v>
      </c>
      <c r="E58" s="2">
        <v>1.0716666666666665</v>
      </c>
      <c r="F58" s="2">
        <v>1.1116666666666666</v>
      </c>
      <c r="G58" s="2">
        <v>1.1753615384615383</v>
      </c>
      <c r="H58" s="45">
        <v>1.1438562037962037</v>
      </c>
    </row>
    <row r="59" spans="1:8" x14ac:dyDescent="0.2">
      <c r="A59" s="47" t="s">
        <v>35</v>
      </c>
      <c r="B59" s="47">
        <v>2009</v>
      </c>
      <c r="C59" s="2">
        <v>1.2440000000000002</v>
      </c>
      <c r="D59" s="2">
        <v>1.2364277777777779</v>
      </c>
      <c r="E59" s="2">
        <v>1.0133333333333334</v>
      </c>
      <c r="F59" s="2">
        <v>1.0739999999999998</v>
      </c>
      <c r="G59" s="2">
        <v>1.1955757575757573</v>
      </c>
      <c r="H59" s="45">
        <v>1.1526673737373738</v>
      </c>
    </row>
    <row r="60" spans="1:8" x14ac:dyDescent="0.2">
      <c r="A60" s="47" t="s">
        <v>36</v>
      </c>
      <c r="B60" s="47">
        <v>2009</v>
      </c>
      <c r="C60" s="2">
        <v>1.2366666666666666</v>
      </c>
      <c r="D60" s="2">
        <v>1.2309304347826089</v>
      </c>
      <c r="E60" s="2">
        <v>1.1112500000000001</v>
      </c>
      <c r="F60" s="2">
        <v>1.038</v>
      </c>
      <c r="G60" s="2">
        <v>1.2292307692307691</v>
      </c>
      <c r="H60" s="45">
        <v>1.1692155741360089</v>
      </c>
    </row>
    <row r="61" spans="1:8" x14ac:dyDescent="0.2">
      <c r="A61" s="47" t="s">
        <v>37</v>
      </c>
      <c r="B61" s="47">
        <v>2009</v>
      </c>
      <c r="C61" s="2">
        <v>1.2994000000000001</v>
      </c>
      <c r="D61" s="2">
        <v>1.2583157894736841</v>
      </c>
      <c r="E61" s="2">
        <v>1.2262500000000001</v>
      </c>
      <c r="F61" s="2">
        <v>1.17</v>
      </c>
      <c r="G61" s="2">
        <v>1.2789189189189187</v>
      </c>
      <c r="H61" s="45">
        <v>1.2465769416785206</v>
      </c>
    </row>
    <row r="62" spans="1:8" x14ac:dyDescent="0.2">
      <c r="A62" s="47" t="s">
        <v>38</v>
      </c>
      <c r="B62" s="47">
        <v>2009</v>
      </c>
      <c r="C62" s="2">
        <v>1.377</v>
      </c>
      <c r="D62" s="2">
        <v>1.3082352941176467</v>
      </c>
      <c r="E62" s="2">
        <v>1.3875</v>
      </c>
      <c r="F62" s="2">
        <v>1.2649999999999999</v>
      </c>
      <c r="G62" s="2">
        <v>1.4202499999999998</v>
      </c>
      <c r="H62" s="45">
        <v>1.3515970588235291</v>
      </c>
    </row>
    <row r="63" spans="1:8" x14ac:dyDescent="0.2">
      <c r="A63" s="47" t="s">
        <v>27</v>
      </c>
      <c r="B63" s="47">
        <v>2009</v>
      </c>
      <c r="C63" s="2">
        <v>1.3800769230769232</v>
      </c>
      <c r="D63" s="2">
        <v>1.3290588235294121</v>
      </c>
      <c r="E63" s="2">
        <v>1.468</v>
      </c>
      <c r="F63" s="2">
        <v>1.33</v>
      </c>
      <c r="G63" s="2">
        <v>1.4040600000000001</v>
      </c>
      <c r="H63" s="45">
        <v>1.3822391493212671</v>
      </c>
    </row>
    <row r="64" spans="1:8" x14ac:dyDescent="0.2">
      <c r="A64" s="47" t="s">
        <v>28</v>
      </c>
      <c r="B64" s="47">
        <v>2009</v>
      </c>
      <c r="C64" s="2">
        <v>1.3477142857142859</v>
      </c>
      <c r="D64" s="2">
        <v>1.2912307692307694</v>
      </c>
      <c r="E64" s="2">
        <v>1.26</v>
      </c>
      <c r="F64" s="2">
        <v>1.2725</v>
      </c>
      <c r="G64" s="2">
        <v>1.3370114285714285</v>
      </c>
      <c r="H64" s="45">
        <v>1.3016912967032968</v>
      </c>
    </row>
    <row r="65" spans="1:8" x14ac:dyDescent="0.2">
      <c r="A65" s="47" t="s">
        <v>29</v>
      </c>
      <c r="B65" s="47">
        <v>2009</v>
      </c>
      <c r="C65" s="2">
        <v>1.3116923076923077</v>
      </c>
      <c r="D65" s="2">
        <v>1.3179444444444444</v>
      </c>
      <c r="E65" s="2">
        <v>1.175</v>
      </c>
      <c r="F65" s="2">
        <v>1.1000000000000001</v>
      </c>
      <c r="G65" s="2">
        <v>1.244026923076923</v>
      </c>
      <c r="H65" s="45">
        <v>1.2297327350427352</v>
      </c>
    </row>
    <row r="66" spans="1:8" x14ac:dyDescent="0.2">
      <c r="A66" s="47" t="s">
        <v>30</v>
      </c>
      <c r="B66" s="47">
        <v>2009</v>
      </c>
      <c r="C66" s="2">
        <v>1.327</v>
      </c>
      <c r="D66" s="2">
        <v>1.2124705882352942</v>
      </c>
      <c r="E66" s="2">
        <v>1.1158333333333335</v>
      </c>
      <c r="F66" s="2">
        <v>1.075</v>
      </c>
      <c r="G66" s="2">
        <v>1.2124324324324327</v>
      </c>
      <c r="H66" s="45">
        <v>1.1885472708002121</v>
      </c>
    </row>
    <row r="67" spans="1:8" x14ac:dyDescent="0.2">
      <c r="A67" t="s">
        <v>31</v>
      </c>
      <c r="B67" s="47">
        <v>2009</v>
      </c>
      <c r="C67" s="2">
        <v>1.1100000000000001</v>
      </c>
      <c r="D67" s="2">
        <v>1.2080190476190478</v>
      </c>
      <c r="E67" s="2">
        <v>1.0375000000000001</v>
      </c>
      <c r="F67" s="2">
        <v>1.0333333333333334</v>
      </c>
      <c r="G67" s="2">
        <v>1.1627027027027024</v>
      </c>
      <c r="H67" s="45">
        <v>1.1103110167310168</v>
      </c>
    </row>
    <row r="68" spans="1:8" ht="15" x14ac:dyDescent="0.25">
      <c r="A68" s="48" t="s">
        <v>32</v>
      </c>
      <c r="B68" s="47">
        <v>2009</v>
      </c>
      <c r="C68" s="2">
        <v>1.0402545454545455</v>
      </c>
      <c r="D68" s="2">
        <v>1.1863588235294118</v>
      </c>
      <c r="E68" s="2">
        <v>1.08</v>
      </c>
      <c r="F68" s="2">
        <v>1.0033333333333332</v>
      </c>
      <c r="G68" s="2">
        <v>1.1533333333333333</v>
      </c>
      <c r="H68" s="45">
        <v>1.0926560071301248</v>
      </c>
    </row>
    <row r="69" spans="1:8" ht="15" x14ac:dyDescent="0.25">
      <c r="A69" s="48" t="s">
        <v>33</v>
      </c>
      <c r="B69" s="47">
        <v>2010</v>
      </c>
      <c r="C69" s="2">
        <v>1.0296999999999998</v>
      </c>
      <c r="D69" s="2">
        <v>1.1701058823529411</v>
      </c>
      <c r="E69" s="2">
        <v>1.0549999999999999</v>
      </c>
      <c r="F69" s="2">
        <v>1.0049999999999999</v>
      </c>
      <c r="G69" s="2">
        <v>1.1517647058823528</v>
      </c>
      <c r="H69" s="45">
        <v>1.0823141176470588</v>
      </c>
    </row>
    <row r="70" spans="1:8" ht="15" x14ac:dyDescent="0.25">
      <c r="A70" s="48" t="s">
        <v>34</v>
      </c>
      <c r="B70" s="47">
        <v>2010</v>
      </c>
      <c r="C70" s="2">
        <v>1.1681818181818182</v>
      </c>
      <c r="D70" s="2">
        <v>1.2173</v>
      </c>
      <c r="E70" s="2">
        <v>1.262</v>
      </c>
      <c r="F70" s="2">
        <v>1.2749999999999999</v>
      </c>
      <c r="G70" s="2">
        <v>1.214526666666667</v>
      </c>
      <c r="H70" s="45">
        <v>1.227401696969697</v>
      </c>
    </row>
    <row r="71" spans="1:8" ht="15" x14ac:dyDescent="0.25">
      <c r="A71" s="49" t="s">
        <v>35</v>
      </c>
      <c r="B71" s="47">
        <v>2010</v>
      </c>
      <c r="C71" s="2">
        <v>1.32375</v>
      </c>
      <c r="D71" s="2">
        <v>1.2511149999999998</v>
      </c>
      <c r="E71" s="2">
        <v>1.343333333333333</v>
      </c>
      <c r="F71" s="2">
        <v>1.325</v>
      </c>
      <c r="G71" s="2">
        <v>1.2740264705882351</v>
      </c>
      <c r="H71" s="45">
        <v>1.3034449607843137</v>
      </c>
    </row>
    <row r="72" spans="1:8" x14ac:dyDescent="0.2">
      <c r="A72" s="47" t="s">
        <v>36</v>
      </c>
      <c r="B72" s="47">
        <v>2010</v>
      </c>
      <c r="C72" s="2">
        <v>1.2367272727272727</v>
      </c>
      <c r="D72" s="2">
        <v>1.2637608695652174</v>
      </c>
      <c r="E72" s="2">
        <v>1.2975000000000001</v>
      </c>
      <c r="F72" s="2">
        <v>1.3833333333333335</v>
      </c>
      <c r="G72" s="2">
        <v>1.3305774193548385</v>
      </c>
      <c r="H72" s="45">
        <v>1.3023797789961324</v>
      </c>
    </row>
    <row r="73" spans="1:8" x14ac:dyDescent="0.2">
      <c r="A73" s="50" t="s">
        <v>37</v>
      </c>
      <c r="B73" s="47">
        <v>2010</v>
      </c>
      <c r="C73" s="2">
        <v>1.1887142857142854</v>
      </c>
      <c r="D73" s="2">
        <v>1.2770434782608697</v>
      </c>
      <c r="E73" s="2">
        <v>1.3075000000000001</v>
      </c>
      <c r="F73" s="2">
        <v>1.35</v>
      </c>
      <c r="G73" s="2">
        <v>1.2981818181818181</v>
      </c>
      <c r="H73" s="45">
        <v>1.2842879164313947</v>
      </c>
    </row>
    <row r="74" spans="1:8" x14ac:dyDescent="0.2">
      <c r="A74" s="50" t="s">
        <v>38</v>
      </c>
      <c r="B74" s="47">
        <v>2010</v>
      </c>
      <c r="C74" s="2">
        <v>1.2072727272727273</v>
      </c>
      <c r="D74" s="2">
        <v>1.2766800000000003</v>
      </c>
      <c r="E74" s="2">
        <v>1.3066666666666666</v>
      </c>
      <c r="F74" s="2">
        <v>1.2</v>
      </c>
      <c r="G74" s="2">
        <v>1.2822857142857143</v>
      </c>
      <c r="H74" s="45">
        <v>1.2545810216450217</v>
      </c>
    </row>
    <row r="75" spans="1:8" ht="15" x14ac:dyDescent="0.25">
      <c r="A75" s="51" t="s">
        <v>27</v>
      </c>
      <c r="B75" s="47">
        <v>2010</v>
      </c>
      <c r="C75" s="2">
        <v>1.1973076923076924</v>
      </c>
      <c r="D75" s="2">
        <v>1.2431956521739131</v>
      </c>
      <c r="E75" s="2">
        <v>1.2728571428571429</v>
      </c>
      <c r="F75" s="2">
        <v>1.1366666666666667</v>
      </c>
      <c r="G75" s="2">
        <v>1.2827586206896551</v>
      </c>
      <c r="H75" s="45">
        <v>1.2265571549390142</v>
      </c>
    </row>
    <row r="76" spans="1:8" ht="15" x14ac:dyDescent="0.25">
      <c r="A76" s="51" t="s">
        <v>28</v>
      </c>
      <c r="B76" s="47">
        <v>2010</v>
      </c>
      <c r="C76" s="2">
        <v>1.1856666666666664</v>
      </c>
      <c r="D76" s="2">
        <v>1.2295272727272728</v>
      </c>
      <c r="E76" s="2">
        <v>1.2357142857142858</v>
      </c>
      <c r="F76" s="2">
        <v>1.1583333333333334</v>
      </c>
      <c r="G76" s="2">
        <v>1.2429911764705883</v>
      </c>
      <c r="H76" s="45">
        <v>1.2104465469824293</v>
      </c>
    </row>
    <row r="77" spans="1:8" x14ac:dyDescent="0.2">
      <c r="A77" s="50" t="s">
        <v>29</v>
      </c>
      <c r="B77" s="47">
        <v>2010</v>
      </c>
      <c r="C77" s="2">
        <v>1.1829999999999998</v>
      </c>
      <c r="D77" s="2">
        <v>1.198496</v>
      </c>
      <c r="E77" s="2">
        <v>1.195714285714286</v>
      </c>
      <c r="F77" s="2">
        <v>1.1333333333333331</v>
      </c>
      <c r="G77" s="2">
        <v>1.3028571428571427</v>
      </c>
      <c r="H77" s="45">
        <v>1.2026801523809523</v>
      </c>
    </row>
    <row r="78" spans="1:8" x14ac:dyDescent="0.2">
      <c r="A78" s="50" t="s">
        <v>30</v>
      </c>
      <c r="B78" s="47">
        <v>2010</v>
      </c>
      <c r="C78" s="2">
        <v>1.153</v>
      </c>
      <c r="D78" s="2">
        <v>1.2274130434782606</v>
      </c>
      <c r="E78" s="2">
        <v>1.2183333333333333</v>
      </c>
      <c r="F78" s="2">
        <v>1.1500000000000001</v>
      </c>
      <c r="G78" s="2">
        <v>1.3093548387096776</v>
      </c>
      <c r="H78" s="45">
        <v>1.2116202431042544</v>
      </c>
    </row>
    <row r="79" spans="1:8" x14ac:dyDescent="0.2">
      <c r="A79" s="50" t="s">
        <v>31</v>
      </c>
      <c r="B79" s="47">
        <v>2010</v>
      </c>
      <c r="C79" s="2">
        <v>1.1692222222222222</v>
      </c>
      <c r="D79" s="2">
        <v>1.238178947368421</v>
      </c>
      <c r="E79" s="2">
        <v>1.2628571428571429</v>
      </c>
      <c r="F79" s="2">
        <v>1.1840000000000002</v>
      </c>
      <c r="G79" s="2">
        <v>1.2999999999999996</v>
      </c>
      <c r="H79" s="45">
        <v>1.2308516624895574</v>
      </c>
    </row>
    <row r="80" spans="1:8" x14ac:dyDescent="0.2">
      <c r="A80" s="47" t="s">
        <v>32</v>
      </c>
      <c r="B80" s="47">
        <v>2010</v>
      </c>
      <c r="C80" s="2">
        <v>1.1656249999999999</v>
      </c>
      <c r="D80" s="2">
        <v>1.2334499999999999</v>
      </c>
      <c r="E80" s="2">
        <v>1.2385714285714287</v>
      </c>
      <c r="F80" s="2">
        <v>1.2381428571428572</v>
      </c>
      <c r="G80" s="2">
        <v>1.2948387096774192</v>
      </c>
      <c r="H80" s="45">
        <v>1.2341255990783409</v>
      </c>
    </row>
    <row r="81" spans="1:8" x14ac:dyDescent="0.2">
      <c r="A81" s="50" t="s">
        <v>33</v>
      </c>
      <c r="B81" s="47">
        <v>2011</v>
      </c>
      <c r="C81" s="2">
        <v>1.2328571428571427</v>
      </c>
      <c r="D81" s="2">
        <v>1.2265000000000001</v>
      </c>
      <c r="E81" s="2">
        <v>1.2249999999999999</v>
      </c>
      <c r="F81" s="2">
        <v>1.24875</v>
      </c>
      <c r="G81" s="2">
        <v>1.2887290322580645</v>
      </c>
      <c r="H81" s="45">
        <v>1.2443672350230415</v>
      </c>
    </row>
    <row r="82" spans="1:8" x14ac:dyDescent="0.2">
      <c r="A82" s="47" t="s">
        <v>34</v>
      </c>
      <c r="B82" s="47">
        <v>2011</v>
      </c>
      <c r="C82" s="2">
        <v>1.1961111111111109</v>
      </c>
      <c r="D82" s="2">
        <v>1.2588571428571429</v>
      </c>
      <c r="E82" s="2">
        <v>1.2528571428571429</v>
      </c>
      <c r="F82" s="2">
        <v>1.2078714285714285</v>
      </c>
      <c r="G82" s="2">
        <v>1.2967393939393939</v>
      </c>
      <c r="H82" s="45">
        <v>1.2424872438672439</v>
      </c>
    </row>
    <row r="83" spans="1:8" x14ac:dyDescent="0.2">
      <c r="A83" s="50" t="s">
        <v>35</v>
      </c>
      <c r="B83" s="47">
        <v>2011</v>
      </c>
      <c r="C83" s="2">
        <v>1.2135714285714285</v>
      </c>
      <c r="D83" s="2">
        <v>1.2694523809523812</v>
      </c>
      <c r="E83" s="2">
        <v>1.2671428571428571</v>
      </c>
      <c r="F83" s="2">
        <v>1.208</v>
      </c>
      <c r="G83" s="2">
        <v>1.3125185185185186</v>
      </c>
      <c r="H83" s="45">
        <v>1.2541370370370371</v>
      </c>
    </row>
    <row r="84" spans="1:8" x14ac:dyDescent="0.2">
      <c r="A84" s="50" t="s">
        <v>36</v>
      </c>
      <c r="B84" s="47">
        <v>2011</v>
      </c>
      <c r="C84" s="2">
        <v>1.2301111111111114</v>
      </c>
      <c r="D84" s="2">
        <v>1.3106782608695655</v>
      </c>
      <c r="E84" s="2">
        <v>1.415</v>
      </c>
      <c r="F84" s="2">
        <v>1.2737500000000002</v>
      </c>
      <c r="G84" s="2">
        <v>1.3563806451612903</v>
      </c>
      <c r="H84" s="45">
        <v>1.3171840034283933</v>
      </c>
    </row>
    <row r="85" spans="1:8" x14ac:dyDescent="0.2">
      <c r="A85" s="50" t="s">
        <v>37</v>
      </c>
      <c r="B85" s="47">
        <v>2011</v>
      </c>
      <c r="C85" s="2">
        <v>1.3066666666666666</v>
      </c>
      <c r="D85" s="2">
        <v>1.3147521739130434</v>
      </c>
      <c r="E85" s="2">
        <v>1.4575</v>
      </c>
      <c r="F85" s="2">
        <v>1.3049999999999999</v>
      </c>
      <c r="G85" s="2">
        <v>1.3863107142857147</v>
      </c>
      <c r="H85" s="45">
        <v>1.3540459109730851</v>
      </c>
    </row>
    <row r="86" spans="1:8" x14ac:dyDescent="0.2">
      <c r="A86" s="50" t="s">
        <v>38</v>
      </c>
      <c r="B86" s="47">
        <v>2011</v>
      </c>
      <c r="C86" s="2">
        <v>1.3011666666666668</v>
      </c>
      <c r="D86" s="2">
        <v>1.3368857142857145</v>
      </c>
      <c r="E86" s="2">
        <v>1.4799999999999998</v>
      </c>
      <c r="F86" s="2">
        <v>1.3133333333333332</v>
      </c>
      <c r="G86" s="2">
        <v>1.3957517241379311</v>
      </c>
      <c r="H86" s="45">
        <v>1.3654274876847292</v>
      </c>
    </row>
    <row r="87" spans="1:8" ht="15" x14ac:dyDescent="0.25">
      <c r="A87" s="52" t="s">
        <v>27</v>
      </c>
      <c r="B87" s="47">
        <v>2011</v>
      </c>
      <c r="C87" s="2">
        <v>1.276923076923077</v>
      </c>
      <c r="D87" s="2">
        <v>1.3587</v>
      </c>
      <c r="E87" s="2">
        <v>1.3725000000000001</v>
      </c>
      <c r="F87" s="2">
        <v>1.325</v>
      </c>
      <c r="G87" s="2">
        <v>1.4377111111111116</v>
      </c>
      <c r="H87" s="45">
        <v>1.3541668376068379</v>
      </c>
    </row>
    <row r="88" spans="1:8" ht="15" x14ac:dyDescent="0.25">
      <c r="A88" s="52" t="s">
        <v>28</v>
      </c>
      <c r="B88" s="47">
        <v>2011</v>
      </c>
      <c r="C88" s="2">
        <v>1.2933333333333332</v>
      </c>
      <c r="D88" s="2">
        <v>1.3596363636363635</v>
      </c>
      <c r="E88" s="2">
        <v>1.37</v>
      </c>
      <c r="F88" s="2">
        <v>1.2833333333333332</v>
      </c>
      <c r="G88" s="2">
        <v>1.43774</v>
      </c>
      <c r="H88" s="45">
        <v>1.3488086060606059</v>
      </c>
    </row>
    <row r="89" spans="1:8" x14ac:dyDescent="0.2">
      <c r="A89" s="47" t="s">
        <v>29</v>
      </c>
      <c r="B89" s="47">
        <v>2011</v>
      </c>
      <c r="C89" s="2">
        <v>1.3734285714285712</v>
      </c>
      <c r="D89" s="2">
        <v>1.3567478260869563</v>
      </c>
      <c r="E89" s="2">
        <v>1.37</v>
      </c>
      <c r="F89" s="2">
        <v>1.341333333333333</v>
      </c>
      <c r="G89" s="2">
        <v>1.425862068965517</v>
      </c>
      <c r="H89" s="45">
        <v>1.3734743599628756</v>
      </c>
    </row>
    <row r="90" spans="1:8" x14ac:dyDescent="0.2">
      <c r="A90" s="47" t="s">
        <v>30</v>
      </c>
      <c r="B90" s="47">
        <v>2011</v>
      </c>
      <c r="C90" s="2">
        <v>1.40625</v>
      </c>
      <c r="D90" s="2">
        <v>1.3677450000000004</v>
      </c>
      <c r="E90" s="2">
        <v>1.38</v>
      </c>
      <c r="F90" s="2">
        <v>1.3456666666666666</v>
      </c>
      <c r="G90" s="2">
        <v>1.4</v>
      </c>
      <c r="H90" s="45">
        <v>1.3799323333333333</v>
      </c>
    </row>
    <row r="91" spans="1:8" x14ac:dyDescent="0.2">
      <c r="A91" s="47" t="s">
        <v>31</v>
      </c>
      <c r="B91" s="47">
        <v>2011</v>
      </c>
      <c r="C91" s="2">
        <v>1.3312857142857142</v>
      </c>
      <c r="D91" s="2">
        <v>1.3649333333333336</v>
      </c>
      <c r="E91" s="2">
        <v>1.3025</v>
      </c>
      <c r="F91" s="2">
        <v>1.3205714285714285</v>
      </c>
      <c r="G91" s="2">
        <v>1.3965785714285714</v>
      </c>
      <c r="H91" s="45">
        <v>1.3431738095238095</v>
      </c>
    </row>
    <row r="92" spans="1:8" x14ac:dyDescent="0.2">
      <c r="A92" s="47" t="s">
        <v>32</v>
      </c>
      <c r="B92" s="47">
        <v>2011</v>
      </c>
      <c r="C92" s="2">
        <v>1.3204285714285715</v>
      </c>
      <c r="D92" s="2">
        <v>1.3519368421052633</v>
      </c>
      <c r="E92" s="2">
        <v>1.3399999999999999</v>
      </c>
      <c r="F92" s="2">
        <v>1.3405</v>
      </c>
      <c r="G92" s="2">
        <v>1.3540749999999999</v>
      </c>
      <c r="H92" s="45">
        <v>1.3413880827067668</v>
      </c>
    </row>
    <row r="93" spans="1:8" x14ac:dyDescent="0.2">
      <c r="A93" s="47" t="s">
        <v>33</v>
      </c>
      <c r="B93" s="47">
        <v>2012</v>
      </c>
      <c r="C93" s="2">
        <v>1.32</v>
      </c>
      <c r="D93" s="2">
        <v>1.35</v>
      </c>
      <c r="E93" s="2">
        <v>1.32</v>
      </c>
      <c r="F93" s="2">
        <v>1.32</v>
      </c>
      <c r="G93" s="2">
        <v>1.36</v>
      </c>
      <c r="H93" s="45">
        <v>1.3340000000000001</v>
      </c>
    </row>
    <row r="94" spans="1:8" x14ac:dyDescent="0.2">
      <c r="A94" s="47" t="s">
        <v>34</v>
      </c>
      <c r="B94" s="47">
        <v>2012</v>
      </c>
      <c r="C94" s="2">
        <v>1.3526666666666667</v>
      </c>
      <c r="D94" s="2">
        <v>1.3676333333333335</v>
      </c>
      <c r="E94" s="2">
        <v>1.3125</v>
      </c>
      <c r="F94" s="2">
        <v>1.3080000000000001</v>
      </c>
      <c r="G94" s="2">
        <v>1.3979166666666665</v>
      </c>
      <c r="H94" s="45">
        <v>1.3477433333333333</v>
      </c>
    </row>
    <row r="95" spans="1:8" x14ac:dyDescent="0.2">
      <c r="A95" s="47" t="s">
        <v>35</v>
      </c>
      <c r="B95" s="47">
        <v>2012</v>
      </c>
      <c r="C95" s="2">
        <v>1.3960000000000001</v>
      </c>
      <c r="D95" s="2">
        <v>1.391</v>
      </c>
      <c r="E95" s="2">
        <v>1.3100000000000003</v>
      </c>
      <c r="F95" s="2">
        <v>1.3165</v>
      </c>
      <c r="G95" s="2">
        <v>1.3972727272727274</v>
      </c>
      <c r="H95" s="45">
        <v>1.3621545454545456</v>
      </c>
    </row>
    <row r="96" spans="1:8" x14ac:dyDescent="0.2">
      <c r="A96" s="47" t="s">
        <v>36</v>
      </c>
      <c r="B96" s="47">
        <v>2012</v>
      </c>
      <c r="C96" s="2">
        <v>1.3535000000000001</v>
      </c>
      <c r="D96" s="2">
        <v>1.3988944444444447</v>
      </c>
      <c r="E96" s="2">
        <v>1.3400000000000003</v>
      </c>
      <c r="F96" s="2">
        <v>1.3172000000000001</v>
      </c>
      <c r="G96" s="2">
        <v>1.4246923076923075</v>
      </c>
      <c r="H96" s="45">
        <v>1.3668573504273502</v>
      </c>
    </row>
    <row r="97" spans="1:8" x14ac:dyDescent="0.2">
      <c r="A97" s="47" t="s">
        <v>37</v>
      </c>
      <c r="B97" s="47">
        <v>2012</v>
      </c>
      <c r="C97" s="2">
        <v>1.2961666666666667</v>
      </c>
      <c r="D97" s="2">
        <v>1.3940666666666666</v>
      </c>
      <c r="E97" s="2">
        <v>1.3480000000000001</v>
      </c>
      <c r="F97" s="2">
        <v>1.3222</v>
      </c>
      <c r="G97" s="2">
        <v>1.399</v>
      </c>
      <c r="H97" s="45">
        <v>1.3518866666666667</v>
      </c>
    </row>
    <row r="98" spans="1:8" x14ac:dyDescent="0.2">
      <c r="A98" s="47" t="s">
        <v>38</v>
      </c>
      <c r="B98" s="47">
        <v>2012</v>
      </c>
      <c r="C98" s="2">
        <v>1.3583333333333334</v>
      </c>
      <c r="D98" s="2">
        <v>1.3946764705882353</v>
      </c>
      <c r="E98" s="2">
        <v>1.3375000000000001</v>
      </c>
      <c r="F98" s="2">
        <v>1.3383333333333332</v>
      </c>
      <c r="G98" s="2">
        <v>1.4001434782608697</v>
      </c>
      <c r="H98" s="45">
        <v>1.3657973231031544</v>
      </c>
    </row>
    <row r="99" spans="1:8" x14ac:dyDescent="0.2">
      <c r="A99" s="47" t="s">
        <v>27</v>
      </c>
      <c r="B99" s="47">
        <v>2012</v>
      </c>
      <c r="C99" s="2">
        <v>1.3660000000000001</v>
      </c>
      <c r="D99" s="2">
        <v>1.4202294117647059</v>
      </c>
      <c r="E99" s="2">
        <v>1.3619999999999999</v>
      </c>
      <c r="F99" s="2">
        <v>1.3260000000000001</v>
      </c>
      <c r="G99" s="2">
        <v>1.3698521739130436</v>
      </c>
      <c r="H99" s="45">
        <v>1.3688163171355499</v>
      </c>
    </row>
    <row r="100" spans="1:8" x14ac:dyDescent="0.2">
      <c r="A100" s="47" t="s">
        <v>28</v>
      </c>
      <c r="B100" s="47">
        <v>2012</v>
      </c>
      <c r="C100" s="2">
        <v>1.375</v>
      </c>
      <c r="D100" s="2">
        <v>1.4081823529411763</v>
      </c>
      <c r="E100" s="2">
        <v>1.3180000000000001</v>
      </c>
      <c r="F100" s="2">
        <v>1.3459999999999999</v>
      </c>
      <c r="G100" s="2">
        <v>1.4154545454545455</v>
      </c>
      <c r="H100" s="45">
        <v>1.3725273796791444</v>
      </c>
    </row>
    <row r="101" spans="1:8" x14ac:dyDescent="0.2">
      <c r="A101" s="47" t="s">
        <v>29</v>
      </c>
      <c r="B101" s="47">
        <v>2012</v>
      </c>
      <c r="C101" s="2">
        <v>1.375</v>
      </c>
      <c r="D101" s="2">
        <v>1.4108799999999999</v>
      </c>
      <c r="E101" s="2">
        <v>1.3480000000000001</v>
      </c>
      <c r="F101" s="2">
        <v>1.3240000000000001</v>
      </c>
      <c r="G101" s="2">
        <v>1.4390037037037038</v>
      </c>
      <c r="H101" s="45">
        <v>1.3793767407407407</v>
      </c>
    </row>
    <row r="102" spans="1:8" x14ac:dyDescent="0.2">
      <c r="A102" s="47" t="s">
        <v>30</v>
      </c>
      <c r="B102" s="47">
        <v>2012</v>
      </c>
      <c r="C102" s="2">
        <v>1.4125000000000001</v>
      </c>
      <c r="D102" s="2">
        <v>1.4061874999999999</v>
      </c>
      <c r="E102" s="2">
        <v>1.3880000000000001</v>
      </c>
      <c r="F102" s="2">
        <v>1.3519999999999999</v>
      </c>
      <c r="G102" s="2">
        <v>1.4648370370370372</v>
      </c>
      <c r="H102" s="45">
        <v>1.4047049074074074</v>
      </c>
    </row>
    <row r="103" spans="1:8" x14ac:dyDescent="0.2">
      <c r="A103" s="47" t="s">
        <v>31</v>
      </c>
      <c r="B103" s="47">
        <v>2012</v>
      </c>
      <c r="C103" s="2">
        <v>1.54</v>
      </c>
      <c r="D103" s="2">
        <v>1.4</v>
      </c>
      <c r="E103" s="2">
        <v>1.45</v>
      </c>
      <c r="F103" s="2">
        <v>1.39</v>
      </c>
      <c r="G103" s="2">
        <v>1.5</v>
      </c>
      <c r="H103" s="45">
        <v>1.456</v>
      </c>
    </row>
    <row r="104" spans="1:8" x14ac:dyDescent="0.2">
      <c r="A104" s="47" t="s">
        <v>32</v>
      </c>
      <c r="B104" s="47">
        <v>2012</v>
      </c>
      <c r="C104" s="2">
        <v>1.43</v>
      </c>
      <c r="D104" s="2">
        <v>1.41</v>
      </c>
      <c r="E104" s="2">
        <v>1.47</v>
      </c>
      <c r="F104" s="2">
        <v>1.39</v>
      </c>
      <c r="G104" s="2">
        <v>1.48</v>
      </c>
      <c r="H104" s="45">
        <v>1.4359999999999999</v>
      </c>
    </row>
    <row r="105" spans="1:8" x14ac:dyDescent="0.2">
      <c r="A105" s="47" t="s">
        <v>33</v>
      </c>
      <c r="B105" s="47">
        <v>2013</v>
      </c>
      <c r="C105" s="2">
        <v>1.3783333333333332</v>
      </c>
      <c r="D105" s="2">
        <v>1.4025126315789473</v>
      </c>
      <c r="E105" s="2">
        <v>1.456</v>
      </c>
      <c r="F105" s="2">
        <v>1.4037500000000001</v>
      </c>
      <c r="G105" s="2">
        <v>1.4649111111111111</v>
      </c>
      <c r="H105" s="45">
        <v>1.4211014152046784</v>
      </c>
    </row>
    <row r="106" spans="1:8" x14ac:dyDescent="0.2">
      <c r="A106" s="47" t="s">
        <v>34</v>
      </c>
      <c r="B106" s="47">
        <v>2013</v>
      </c>
      <c r="C106" s="2">
        <v>1.4371666666666665</v>
      </c>
      <c r="D106" s="2">
        <v>1.4235428571428568</v>
      </c>
      <c r="E106" s="2">
        <v>1.46</v>
      </c>
      <c r="F106" s="2">
        <v>1.415</v>
      </c>
      <c r="G106" s="2">
        <v>1.4755555555555555</v>
      </c>
      <c r="H106" s="45">
        <v>1.4422530158730156</v>
      </c>
    </row>
    <row r="107" spans="1:8" x14ac:dyDescent="0.2">
      <c r="A107" s="47" t="s">
        <v>35</v>
      </c>
      <c r="B107" s="47">
        <v>2013</v>
      </c>
      <c r="C107" s="2">
        <v>1.44</v>
      </c>
      <c r="D107" s="2">
        <v>1.44</v>
      </c>
      <c r="E107" s="2">
        <v>1.48</v>
      </c>
      <c r="F107" s="2">
        <v>1.47</v>
      </c>
      <c r="G107" s="2">
        <v>1.48</v>
      </c>
      <c r="H107" s="45">
        <v>1.4619999999999997</v>
      </c>
    </row>
    <row r="108" spans="1:8" x14ac:dyDescent="0.2">
      <c r="A108" s="47" t="s">
        <v>36</v>
      </c>
      <c r="B108" s="47">
        <v>2013</v>
      </c>
      <c r="C108" s="2">
        <v>1.4962</v>
      </c>
      <c r="D108" s="2">
        <v>1.4256210526315789</v>
      </c>
      <c r="E108" s="2">
        <v>1.51</v>
      </c>
      <c r="F108" s="2">
        <v>1.4797500000000001</v>
      </c>
      <c r="G108" s="2">
        <v>1.5051923076923073</v>
      </c>
      <c r="H108" s="45">
        <v>1.4833526720647772</v>
      </c>
    </row>
    <row r="109" spans="1:8" x14ac:dyDescent="0.2">
      <c r="A109" s="47" t="s">
        <v>37</v>
      </c>
      <c r="B109" s="47">
        <v>2013</v>
      </c>
      <c r="C109" s="2">
        <v>1.521833333</v>
      </c>
      <c r="D109" s="2">
        <v>1.466404375</v>
      </c>
      <c r="E109" s="2">
        <v>1.66</v>
      </c>
      <c r="F109" s="2">
        <v>1.4850000000000001</v>
      </c>
      <c r="G109" s="2">
        <v>1.5219230770000001</v>
      </c>
      <c r="H109" s="45">
        <v>1.5310321570000001</v>
      </c>
    </row>
    <row r="110" spans="1:8" x14ac:dyDescent="0.2">
      <c r="A110" s="47" t="s">
        <v>38</v>
      </c>
      <c r="B110" s="47">
        <v>2013</v>
      </c>
      <c r="C110" s="2">
        <v>1.5796666669999999</v>
      </c>
      <c r="D110" s="2">
        <v>1.4550384620000001</v>
      </c>
      <c r="E110" s="2">
        <v>1.66</v>
      </c>
      <c r="F110" s="2">
        <v>1.473333333</v>
      </c>
      <c r="G110" s="2">
        <v>1.528125</v>
      </c>
      <c r="H110" s="45">
        <v>1.5392326924000002</v>
      </c>
    </row>
    <row r="111" spans="1:8" x14ac:dyDescent="0.2">
      <c r="A111" s="47" t="s">
        <v>27</v>
      </c>
      <c r="B111" s="47">
        <v>2013</v>
      </c>
      <c r="C111" s="2">
        <v>1.7195</v>
      </c>
      <c r="D111" s="2">
        <v>1.6173083333333336</v>
      </c>
      <c r="E111" s="2">
        <v>1.71</v>
      </c>
      <c r="F111" s="2">
        <v>1.5425</v>
      </c>
      <c r="G111" s="2">
        <v>1.5438888888888891</v>
      </c>
      <c r="H111" s="45">
        <v>1.6266394444444443</v>
      </c>
    </row>
    <row r="112" spans="1:8" x14ac:dyDescent="0.2">
      <c r="A112" s="47" t="s">
        <v>28</v>
      </c>
      <c r="B112" s="47">
        <v>2013</v>
      </c>
      <c r="C112" s="2">
        <v>1.7239999999999998</v>
      </c>
      <c r="D112" s="2">
        <v>1.573076923076923</v>
      </c>
      <c r="E112" s="2">
        <v>1.7050000000000001</v>
      </c>
      <c r="F112" s="2">
        <v>1.58</v>
      </c>
      <c r="G112" s="2">
        <v>1.5747500000000001</v>
      </c>
      <c r="H112" s="45">
        <v>1.6313653846153848</v>
      </c>
    </row>
    <row r="113" spans="1:8" x14ac:dyDescent="0.2">
      <c r="A113" s="47" t="s">
        <v>29</v>
      </c>
      <c r="B113" s="47">
        <v>2013</v>
      </c>
      <c r="C113" s="2">
        <v>1.6673333333333333</v>
      </c>
      <c r="D113" s="2">
        <v>1.5884928571428572</v>
      </c>
      <c r="E113" s="2">
        <v>1.71</v>
      </c>
      <c r="F113" s="2">
        <v>1.6074999999999999</v>
      </c>
      <c r="G113" s="2">
        <v>1.5861421052631577</v>
      </c>
      <c r="H113" s="45">
        <v>1.6318936591478697</v>
      </c>
    </row>
    <row r="114" spans="1:8" x14ac:dyDescent="0.2">
      <c r="A114" s="47" t="s">
        <v>30</v>
      </c>
      <c r="B114" s="47">
        <v>2013</v>
      </c>
      <c r="C114" s="2">
        <v>1.478</v>
      </c>
      <c r="D114" s="2">
        <v>1.57708</v>
      </c>
      <c r="E114" s="2">
        <v>1.655</v>
      </c>
      <c r="F114" s="2">
        <v>1.6</v>
      </c>
      <c r="G114" s="2">
        <v>1.53993</v>
      </c>
      <c r="H114" s="45">
        <v>1.5700020000000001</v>
      </c>
    </row>
    <row r="115" spans="1:8" x14ac:dyDescent="0.2">
      <c r="A115" s="47" t="s">
        <v>31</v>
      </c>
      <c r="B115" s="47">
        <v>2013</v>
      </c>
      <c r="C115" s="2">
        <v>1.6167500000000001</v>
      </c>
      <c r="D115" s="2">
        <v>1.5994555555555559</v>
      </c>
      <c r="E115" s="2">
        <v>1.6</v>
      </c>
      <c r="F115" s="2">
        <v>1.6124999999999998</v>
      </c>
      <c r="G115" s="2">
        <v>1.5910526315789475</v>
      </c>
      <c r="H115" s="45">
        <v>1.6039516374269005</v>
      </c>
    </row>
    <row r="116" spans="1:8" x14ac:dyDescent="0.2">
      <c r="A116" s="47" t="s">
        <v>32</v>
      </c>
      <c r="B116" s="47">
        <v>2013</v>
      </c>
      <c r="C116" s="2">
        <v>1.5233333333333334</v>
      </c>
      <c r="D116" s="2">
        <v>1.6272545454545457</v>
      </c>
      <c r="E116" s="2">
        <v>1.57</v>
      </c>
      <c r="F116" s="2">
        <v>1.5425</v>
      </c>
      <c r="G116" s="2">
        <v>1.6160869565217395</v>
      </c>
      <c r="H116" s="45">
        <v>1.5758349670619236</v>
      </c>
    </row>
    <row r="117" spans="1:8" x14ac:dyDescent="0.2">
      <c r="A117" s="47" t="s">
        <v>33</v>
      </c>
      <c r="B117" s="47">
        <v>2014</v>
      </c>
      <c r="C117" s="2">
        <v>1.5171666666666666</v>
      </c>
      <c r="D117" s="2">
        <v>1.58056</v>
      </c>
      <c r="E117" s="2">
        <v>1.5649999999999999</v>
      </c>
      <c r="F117" s="2">
        <v>1.4300000000000002</v>
      </c>
      <c r="G117" s="2">
        <v>1.6369565217391304</v>
      </c>
      <c r="H117" s="45">
        <v>1.5459366376811592</v>
      </c>
    </row>
    <row r="118" spans="1:8" x14ac:dyDescent="0.2">
      <c r="A118" s="47" t="s">
        <v>34</v>
      </c>
      <c r="B118" s="47">
        <v>2014</v>
      </c>
      <c r="C118" s="2">
        <v>1.5580000000000003</v>
      </c>
      <c r="D118" s="2">
        <v>1.5736727272727273</v>
      </c>
      <c r="E118" s="2">
        <v>1.5525</v>
      </c>
      <c r="F118" s="2">
        <v>1.48</v>
      </c>
      <c r="G118" s="2">
        <v>1.6588888888888891</v>
      </c>
      <c r="H118" s="45">
        <v>1.5646123232323235</v>
      </c>
    </row>
    <row r="119" spans="1:8" x14ac:dyDescent="0.2">
      <c r="A119" s="47" t="s">
        <v>35</v>
      </c>
      <c r="B119" s="47">
        <v>2014</v>
      </c>
      <c r="C119" s="2">
        <v>1.6875000000000002</v>
      </c>
      <c r="D119" s="2">
        <v>1.6033391304347828</v>
      </c>
      <c r="E119" s="2">
        <v>1.5425</v>
      </c>
      <c r="F119" s="2">
        <v>1.5525000000000002</v>
      </c>
      <c r="G119" s="2">
        <v>1.6977777777777776</v>
      </c>
      <c r="H119" s="45">
        <v>1.6167233816425124</v>
      </c>
    </row>
    <row r="120" spans="1:8" x14ac:dyDescent="0.2">
      <c r="A120" s="47" t="s">
        <v>36</v>
      </c>
      <c r="B120" s="47">
        <v>2014</v>
      </c>
      <c r="C120" s="2">
        <v>1.736</v>
      </c>
      <c r="D120" s="2">
        <v>1.6225882352941181</v>
      </c>
      <c r="E120" s="2">
        <v>1.5425</v>
      </c>
      <c r="F120" s="2">
        <v>1.5859999999999999</v>
      </c>
      <c r="G120" s="2">
        <v>1.7854545454545454</v>
      </c>
      <c r="H120" s="45">
        <v>1.6545085561497328</v>
      </c>
    </row>
    <row r="121" spans="1:8" x14ac:dyDescent="0.2">
      <c r="A121" s="47" t="s">
        <v>37</v>
      </c>
      <c r="B121" s="47">
        <v>2014</v>
      </c>
      <c r="C121" s="2">
        <v>1.6659999999999997</v>
      </c>
      <c r="D121" s="2">
        <v>1.5852500000000003</v>
      </c>
      <c r="E121" s="2">
        <v>1.595</v>
      </c>
      <c r="F121" s="2">
        <v>1.6383333333333334</v>
      </c>
      <c r="G121" s="2">
        <v>1.7963636363636362</v>
      </c>
      <c r="H121" s="45">
        <v>1.6561893939393939</v>
      </c>
    </row>
    <row r="122" spans="1:8" x14ac:dyDescent="0.2">
      <c r="A122" s="47" t="s">
        <v>38</v>
      </c>
      <c r="B122" s="47">
        <v>2014</v>
      </c>
      <c r="C122" s="2">
        <v>1.7080000000000002</v>
      </c>
      <c r="D122" s="2">
        <v>1.6371000000000002</v>
      </c>
      <c r="E122" s="2">
        <v>1.595</v>
      </c>
      <c r="F122" s="2">
        <v>1.6483333333333334</v>
      </c>
      <c r="G122" s="2">
        <v>1.8036363636363639</v>
      </c>
      <c r="H122" s="45">
        <v>1.6784139393939395</v>
      </c>
    </row>
    <row r="123" spans="1:8" x14ac:dyDescent="0.2">
      <c r="A123" s="47" t="s">
        <v>27</v>
      </c>
      <c r="B123" s="47">
        <v>2014</v>
      </c>
      <c r="C123" s="2">
        <v>1.7066666666666663</v>
      </c>
      <c r="D123" s="2">
        <v>1.662168421052632</v>
      </c>
      <c r="E123" s="2">
        <v>1.5925</v>
      </c>
      <c r="F123" s="2">
        <v>1.63</v>
      </c>
      <c r="G123" s="2">
        <v>1.8093750000000002</v>
      </c>
      <c r="H123" s="45">
        <v>1.6801420175438597</v>
      </c>
    </row>
    <row r="124" spans="1:8" x14ac:dyDescent="0.2">
      <c r="A124" s="47" t="s">
        <v>28</v>
      </c>
      <c r="B124" s="47">
        <v>2014</v>
      </c>
      <c r="C124" s="2">
        <v>1.7516666666666667</v>
      </c>
      <c r="D124" s="2">
        <v>1.7053900000000002</v>
      </c>
      <c r="E124" s="2">
        <v>1.595</v>
      </c>
      <c r="F124" s="2">
        <v>1.7566666666666668</v>
      </c>
      <c r="G124" s="2">
        <v>1.8293750000000002</v>
      </c>
      <c r="H124" s="45">
        <v>1.7276196666666668</v>
      </c>
    </row>
    <row r="125" spans="1:8" x14ac:dyDescent="0.2">
      <c r="A125" s="47" t="s">
        <v>29</v>
      </c>
      <c r="B125" s="47">
        <v>2014</v>
      </c>
      <c r="C125" s="2">
        <v>1.7383333333333331</v>
      </c>
      <c r="D125" s="2">
        <v>1.6795285714285715</v>
      </c>
      <c r="E125" s="2">
        <v>1.6325000000000001</v>
      </c>
      <c r="F125" s="2">
        <v>1.6950000000000001</v>
      </c>
      <c r="G125" s="2">
        <v>1.85</v>
      </c>
      <c r="H125" s="45">
        <v>1.7190723809523809</v>
      </c>
    </row>
    <row r="126" spans="1:8" x14ac:dyDescent="0.2">
      <c r="A126" s="50" t="s">
        <v>30</v>
      </c>
      <c r="B126" s="47">
        <v>2014</v>
      </c>
      <c r="C126" s="2">
        <v>1.7</v>
      </c>
      <c r="D126" s="2">
        <v>1.6711100000000001</v>
      </c>
      <c r="E126" s="2">
        <v>1.6525000000000001</v>
      </c>
      <c r="F126" s="2">
        <v>1.6950000000000001</v>
      </c>
      <c r="G126" s="2">
        <v>1.8199999999999998</v>
      </c>
      <c r="H126" s="45">
        <v>1.707722</v>
      </c>
    </row>
    <row r="127" spans="1:8" x14ac:dyDescent="0.2">
      <c r="A127" s="50" t="s">
        <v>31</v>
      </c>
      <c r="B127" s="47">
        <v>2014</v>
      </c>
      <c r="C127" s="2">
        <v>1.6633333333333333</v>
      </c>
      <c r="D127" s="2">
        <v>1.6894176470588236</v>
      </c>
      <c r="E127" s="2">
        <v>1.6400000000000001</v>
      </c>
      <c r="F127" s="2">
        <v>1.6525000000000001</v>
      </c>
      <c r="G127" s="2">
        <v>1.7978571428571433</v>
      </c>
      <c r="H127" s="45">
        <v>1.6886216246498602</v>
      </c>
    </row>
    <row r="128" spans="1:8" x14ac:dyDescent="0.2">
      <c r="A128" s="50" t="s">
        <v>32</v>
      </c>
      <c r="B128" s="47">
        <v>2014</v>
      </c>
      <c r="C128" s="2">
        <v>1.5999999999999999</v>
      </c>
      <c r="D128" s="2">
        <v>1.6073349999999997</v>
      </c>
      <c r="E128" s="2">
        <v>1.6274999999999999</v>
      </c>
      <c r="F128" s="2">
        <v>1.6575</v>
      </c>
      <c r="G128" s="2">
        <v>1.7170588235294117</v>
      </c>
      <c r="H128" s="45">
        <v>1.6418787647058823</v>
      </c>
    </row>
    <row r="129" spans="1:8" x14ac:dyDescent="0.2">
      <c r="A129" s="50" t="s">
        <v>33</v>
      </c>
      <c r="B129" s="47">
        <v>2015</v>
      </c>
      <c r="C129" s="2">
        <v>1.5716666666666665</v>
      </c>
      <c r="D129" s="2">
        <v>1.6264999999999996</v>
      </c>
      <c r="E129" s="2">
        <v>1.6249999999999998</v>
      </c>
      <c r="F129" s="2">
        <v>1.6377999999999999</v>
      </c>
      <c r="G129" s="2">
        <v>1.7664705882352945</v>
      </c>
      <c r="H129" s="45">
        <v>1.6454874509803923</v>
      </c>
    </row>
    <row r="130" spans="1:8" x14ac:dyDescent="0.2">
      <c r="A130" s="50" t="s">
        <v>34</v>
      </c>
      <c r="B130" s="47">
        <v>2015</v>
      </c>
      <c r="C130" s="2">
        <v>1.5599999999999998</v>
      </c>
      <c r="D130" s="2">
        <v>1.599692857142857</v>
      </c>
      <c r="E130" s="2">
        <v>1.6349999999999998</v>
      </c>
      <c r="F130" s="2">
        <v>1.6099999999999999</v>
      </c>
      <c r="G130" s="2">
        <v>1.6968421052631579</v>
      </c>
      <c r="H130" s="45">
        <v>1.620306992481203</v>
      </c>
    </row>
    <row r="131" spans="1:8" x14ac:dyDescent="0.2">
      <c r="A131" s="50" t="s">
        <v>35</v>
      </c>
      <c r="B131" s="47">
        <v>2015</v>
      </c>
      <c r="C131" s="2">
        <v>1.706</v>
      </c>
      <c r="D131" s="2">
        <v>1.6016250000000001</v>
      </c>
      <c r="E131" s="2">
        <v>1.6375000000000002</v>
      </c>
      <c r="F131" s="2">
        <v>1.5914999999999999</v>
      </c>
      <c r="G131" s="2">
        <v>1.696521739130435</v>
      </c>
      <c r="H131" s="45">
        <v>1.6466293478260869</v>
      </c>
    </row>
    <row r="132" spans="1:8" x14ac:dyDescent="0.2">
      <c r="A132" s="47" t="s">
        <v>36</v>
      </c>
      <c r="B132" s="47">
        <v>2015</v>
      </c>
      <c r="C132" s="2">
        <v>1.7</v>
      </c>
      <c r="D132" s="2">
        <v>1.6157529411764704</v>
      </c>
      <c r="E132" s="2">
        <v>1.6324999999999998</v>
      </c>
      <c r="F132" s="2">
        <v>1.6222500000000002</v>
      </c>
      <c r="G132" s="2">
        <v>1.7287500000000005</v>
      </c>
      <c r="H132" s="45">
        <v>1.6598505882352943</v>
      </c>
    </row>
    <row r="133" spans="1:8" x14ac:dyDescent="0.2">
      <c r="A133" s="47" t="s">
        <v>37</v>
      </c>
      <c r="B133" s="47">
        <v>2015</v>
      </c>
      <c r="C133" s="2">
        <v>1.8</v>
      </c>
      <c r="D133" s="2">
        <v>1.6289666666666662</v>
      </c>
      <c r="E133" s="2">
        <v>1.63</v>
      </c>
      <c r="F133" s="2">
        <v>1.7137500000000001</v>
      </c>
      <c r="G133" s="2">
        <v>1.7495652173913043</v>
      </c>
      <c r="H133" s="45">
        <v>1.7044563768115943</v>
      </c>
    </row>
    <row r="134" spans="1:8" x14ac:dyDescent="0.2">
      <c r="A134" s="50" t="s">
        <v>38</v>
      </c>
      <c r="B134" s="47">
        <v>2015</v>
      </c>
      <c r="C134" s="2">
        <v>1.8154999999999997</v>
      </c>
      <c r="D134" s="2">
        <v>1.6737928571428571</v>
      </c>
      <c r="E134" s="2">
        <v>1.665</v>
      </c>
      <c r="F134" s="2">
        <v>1.7535000000000001</v>
      </c>
      <c r="G134" s="2">
        <v>1.7606250000000001</v>
      </c>
      <c r="H134" s="45">
        <v>1.7336835714285712</v>
      </c>
    </row>
    <row r="135" spans="1:8" x14ac:dyDescent="0.2">
      <c r="A135" s="47" t="s">
        <v>27</v>
      </c>
      <c r="B135" s="47">
        <v>2015</v>
      </c>
      <c r="C135" s="2">
        <v>1.8333333333333333</v>
      </c>
      <c r="D135" s="2">
        <v>1.7088000000000001</v>
      </c>
      <c r="E135" s="2">
        <v>1.7050000000000001</v>
      </c>
      <c r="F135" s="2">
        <v>1.7657499999999999</v>
      </c>
      <c r="G135" s="2">
        <v>1.809375</v>
      </c>
      <c r="H135" s="45">
        <v>1.7644516666666665</v>
      </c>
    </row>
    <row r="136" spans="1:8" x14ac:dyDescent="0.2">
      <c r="A136" s="50" t="s">
        <v>28</v>
      </c>
      <c r="B136" s="47">
        <v>2015</v>
      </c>
      <c r="C136" s="2">
        <v>1.9375</v>
      </c>
      <c r="D136" s="2">
        <v>1.6867000000000003</v>
      </c>
      <c r="E136" s="2">
        <v>1.76</v>
      </c>
      <c r="F136" s="2">
        <v>1.7324999999999999</v>
      </c>
      <c r="G136" s="2">
        <v>1.8443750000000003</v>
      </c>
      <c r="H136" s="45">
        <v>1.7922150000000001</v>
      </c>
    </row>
    <row r="137" spans="1:8" x14ac:dyDescent="0.2">
      <c r="A137" s="50" t="s">
        <v>29</v>
      </c>
      <c r="B137" s="47">
        <v>2015</v>
      </c>
      <c r="C137" s="2">
        <v>1.9633333333333332</v>
      </c>
      <c r="D137" s="2">
        <v>1.6747923076923077</v>
      </c>
      <c r="E137" s="2">
        <v>1.76</v>
      </c>
      <c r="F137" s="2">
        <v>1.7475000000000001</v>
      </c>
      <c r="G137" s="2">
        <v>1.7994444444444444</v>
      </c>
      <c r="H137" s="45">
        <v>1.7890140170940172</v>
      </c>
    </row>
    <row r="138" spans="1:8" x14ac:dyDescent="0.2">
      <c r="A138" s="50" t="s">
        <v>30</v>
      </c>
      <c r="B138" s="47">
        <v>2015</v>
      </c>
      <c r="C138" s="2">
        <v>1.9437499999999996</v>
      </c>
      <c r="D138" s="2">
        <v>1.6580124999999999</v>
      </c>
      <c r="E138" s="2">
        <v>1.7650000000000001</v>
      </c>
      <c r="F138" s="2">
        <v>1.73</v>
      </c>
      <c r="G138" s="2">
        <v>1.8473684210526315</v>
      </c>
      <c r="H138" s="45">
        <v>1.7888261842105266</v>
      </c>
    </row>
    <row r="139" spans="1:8" x14ac:dyDescent="0.2">
      <c r="A139" s="50" t="s">
        <v>31</v>
      </c>
      <c r="B139" s="47">
        <v>2015</v>
      </c>
      <c r="C139" s="2">
        <v>1.9749999999999999</v>
      </c>
      <c r="D139" s="2">
        <v>1.7121625</v>
      </c>
      <c r="E139" s="2">
        <v>1.6400000000000001</v>
      </c>
      <c r="F139" s="2">
        <v>1.7549999999999999</v>
      </c>
      <c r="G139" s="2">
        <v>1.8746800000000001</v>
      </c>
      <c r="H139" s="45">
        <v>1.7913685000000001</v>
      </c>
    </row>
    <row r="140" spans="1:8" x14ac:dyDescent="0.2">
      <c r="A140" s="50" t="s">
        <v>32</v>
      </c>
      <c r="B140" s="47">
        <v>2016</v>
      </c>
      <c r="C140" s="2">
        <v>1.907142857142857</v>
      </c>
      <c r="D140" s="2">
        <v>1.6655052631578946</v>
      </c>
      <c r="E140" s="2">
        <v>1.7925</v>
      </c>
      <c r="F140" s="2">
        <v>1.7</v>
      </c>
      <c r="G140" s="2">
        <v>1.8825315789473687</v>
      </c>
      <c r="H140" s="45">
        <v>1.7895359398496242</v>
      </c>
    </row>
    <row r="141" spans="1:8" x14ac:dyDescent="0.2">
      <c r="A141" s="50" t="s">
        <v>33</v>
      </c>
      <c r="B141" s="47">
        <v>2016</v>
      </c>
      <c r="C141" s="2">
        <v>1.84</v>
      </c>
      <c r="D141" s="2">
        <v>1.7</v>
      </c>
      <c r="E141" s="2">
        <v>1.8</v>
      </c>
      <c r="F141" s="2">
        <v>1.77</v>
      </c>
      <c r="G141" s="2">
        <v>1.88</v>
      </c>
      <c r="H141" s="45">
        <v>1.8</v>
      </c>
    </row>
    <row r="142" spans="1:8" x14ac:dyDescent="0.2">
      <c r="A142" s="50" t="s">
        <v>34</v>
      </c>
      <c r="B142" s="47">
        <v>2016</v>
      </c>
      <c r="C142" s="2">
        <v>1.88</v>
      </c>
      <c r="D142" s="2">
        <v>1.75</v>
      </c>
      <c r="E142" s="2">
        <v>1.8</v>
      </c>
      <c r="F142" s="2">
        <v>1.86</v>
      </c>
      <c r="G142" s="2">
        <v>1.95</v>
      </c>
      <c r="H142" s="45">
        <v>1.85</v>
      </c>
    </row>
    <row r="143" spans="1:8" x14ac:dyDescent="0.2">
      <c r="A143" s="50" t="s">
        <v>35</v>
      </c>
      <c r="B143" s="47">
        <v>2016</v>
      </c>
      <c r="C143" s="2">
        <v>1.94</v>
      </c>
      <c r="D143" s="2">
        <v>1.79</v>
      </c>
      <c r="E143" s="2">
        <v>1.8</v>
      </c>
      <c r="F143" s="2">
        <v>1.96</v>
      </c>
      <c r="G143" s="2">
        <v>1.96</v>
      </c>
      <c r="H143" s="45">
        <v>1.89</v>
      </c>
    </row>
    <row r="144" spans="1:8" x14ac:dyDescent="0.2">
      <c r="A144" s="50" t="s">
        <v>36</v>
      </c>
      <c r="B144" s="47">
        <v>2016</v>
      </c>
      <c r="C144" s="2">
        <v>2.0299999999999998</v>
      </c>
      <c r="D144" s="2">
        <v>1.91</v>
      </c>
      <c r="E144" s="2">
        <v>1.94</v>
      </c>
      <c r="F144" s="2">
        <v>1.85</v>
      </c>
      <c r="G144" s="2">
        <v>1.97</v>
      </c>
      <c r="H144" s="45">
        <v>1.94</v>
      </c>
    </row>
    <row r="145" spans="1:8" x14ac:dyDescent="0.2">
      <c r="A145" s="50" t="s">
        <v>37</v>
      </c>
      <c r="B145" s="47">
        <v>2016</v>
      </c>
      <c r="C145" s="2">
        <v>2.04</v>
      </c>
      <c r="D145" s="2">
        <v>1.97</v>
      </c>
      <c r="E145" s="2">
        <v>2</v>
      </c>
      <c r="F145" s="2">
        <v>1.94</v>
      </c>
      <c r="G145" s="2">
        <v>2.09</v>
      </c>
      <c r="H145" s="45">
        <v>2.0099999999999998</v>
      </c>
    </row>
    <row r="146" spans="1:8" x14ac:dyDescent="0.2">
      <c r="A146" s="50" t="s">
        <v>38</v>
      </c>
      <c r="B146" s="47">
        <v>2016</v>
      </c>
      <c r="C146" s="2">
        <v>2.35</v>
      </c>
      <c r="D146" s="2">
        <v>2.15</v>
      </c>
      <c r="E146" s="2">
        <v>2.15</v>
      </c>
      <c r="F146" s="2">
        <v>2.04</v>
      </c>
      <c r="G146" s="2">
        <v>2.3199999999999998</v>
      </c>
      <c r="H146" s="45">
        <v>2.2000000000000002</v>
      </c>
    </row>
    <row r="147" spans="1:8" x14ac:dyDescent="0.2">
      <c r="A147" s="50" t="s">
        <v>27</v>
      </c>
      <c r="B147" s="47">
        <v>2016</v>
      </c>
      <c r="C147" s="2">
        <v>2.63</v>
      </c>
      <c r="D147" s="2">
        <v>2.4500000000000002</v>
      </c>
      <c r="E147" s="2">
        <v>2.61</v>
      </c>
      <c r="F147" s="2">
        <v>2.4</v>
      </c>
      <c r="G147" s="2">
        <v>2.64</v>
      </c>
      <c r="H147" s="45">
        <v>2.54</v>
      </c>
    </row>
    <row r="148" spans="1:8" x14ac:dyDescent="0.2">
      <c r="A148" s="50" t="s">
        <v>28</v>
      </c>
      <c r="B148" s="47">
        <v>2016</v>
      </c>
      <c r="C148" s="2">
        <v>2.54</v>
      </c>
      <c r="D148" s="2">
        <v>2.5299999999999998</v>
      </c>
      <c r="E148" s="2">
        <v>2.68</v>
      </c>
      <c r="F148" s="2">
        <v>2.44</v>
      </c>
      <c r="G148" s="2">
        <v>2.61</v>
      </c>
      <c r="H148" s="45">
        <v>2.56</v>
      </c>
    </row>
    <row r="149" spans="1:8" x14ac:dyDescent="0.2">
      <c r="A149" s="50" t="s">
        <v>29</v>
      </c>
      <c r="B149" s="47">
        <v>2016</v>
      </c>
      <c r="C149" s="77">
        <v>2.46</v>
      </c>
      <c r="D149" s="77">
        <v>2.5099999999999998</v>
      </c>
      <c r="E149" s="77">
        <v>2.64</v>
      </c>
      <c r="F149" s="77">
        <v>2.4</v>
      </c>
      <c r="G149" s="77">
        <v>2.34</v>
      </c>
      <c r="H149" s="45">
        <v>2.4700000000000002</v>
      </c>
    </row>
    <row r="150" spans="1:8" x14ac:dyDescent="0.2">
      <c r="A150" s="50" t="s">
        <v>30</v>
      </c>
      <c r="B150" s="47">
        <v>2016</v>
      </c>
      <c r="C150" s="77">
        <v>2.5099999999999998</v>
      </c>
      <c r="D150" s="77">
        <v>2.29</v>
      </c>
      <c r="E150" s="77">
        <v>2.44</v>
      </c>
      <c r="F150" s="77">
        <v>2.4</v>
      </c>
      <c r="G150" s="77">
        <v>2.1800000000000002</v>
      </c>
      <c r="H150" s="45">
        <v>2.36</v>
      </c>
    </row>
    <row r="151" spans="1:8" x14ac:dyDescent="0.2">
      <c r="A151" s="50" t="s">
        <v>31</v>
      </c>
      <c r="B151" s="47">
        <v>2016</v>
      </c>
      <c r="C151" s="76">
        <v>2.41</v>
      </c>
      <c r="D151" s="76">
        <v>2.21</v>
      </c>
      <c r="E151" s="76">
        <v>2.23</v>
      </c>
      <c r="F151" s="76">
        <v>2.33</v>
      </c>
      <c r="G151" s="76">
        <v>2.17</v>
      </c>
      <c r="H151" s="45">
        <v>2.27</v>
      </c>
    </row>
    <row r="152" spans="1:8" x14ac:dyDescent="0.2">
      <c r="A152" s="50" t="s">
        <v>32</v>
      </c>
      <c r="B152" s="47">
        <v>2016</v>
      </c>
      <c r="C152" s="76">
        <v>2.2200000000000002</v>
      </c>
      <c r="D152" s="76">
        <v>2.0499999999999998</v>
      </c>
      <c r="E152" s="76">
        <v>2.2000000000000002</v>
      </c>
      <c r="F152" s="76">
        <v>1.9</v>
      </c>
      <c r="G152" s="76">
        <v>2.1800000000000002</v>
      </c>
      <c r="H152" s="45">
        <v>2.11</v>
      </c>
    </row>
    <row r="153" spans="1:8" x14ac:dyDescent="0.2">
      <c r="A153" s="50" t="s">
        <v>33</v>
      </c>
      <c r="B153" s="47">
        <v>2017</v>
      </c>
      <c r="C153" s="76">
        <v>2.17</v>
      </c>
      <c r="D153" s="76">
        <v>2.1</v>
      </c>
      <c r="E153" s="76">
        <v>2.1800000000000002</v>
      </c>
      <c r="F153" s="76">
        <v>2.0099999999999998</v>
      </c>
      <c r="G153" s="76">
        <v>2.16</v>
      </c>
      <c r="H153" s="45">
        <v>2.12</v>
      </c>
    </row>
    <row r="154" spans="1:8" x14ac:dyDescent="0.2">
      <c r="A154" s="50" t="s">
        <v>34</v>
      </c>
      <c r="B154" s="47">
        <v>2017</v>
      </c>
      <c r="C154" s="76">
        <v>2.15</v>
      </c>
      <c r="D154" s="76">
        <v>2.11</v>
      </c>
      <c r="E154" s="76">
        <v>2.16</v>
      </c>
      <c r="F154" s="76">
        <v>2.16</v>
      </c>
      <c r="G154" s="76">
        <v>2.15</v>
      </c>
      <c r="H154" s="45">
        <v>2.14</v>
      </c>
    </row>
    <row r="155" spans="1:8" x14ac:dyDescent="0.2">
      <c r="A155" s="50" t="s">
        <v>35</v>
      </c>
      <c r="B155" s="47">
        <v>2017</v>
      </c>
      <c r="C155" s="76">
        <v>2.2599999999999998</v>
      </c>
      <c r="D155" s="76">
        <v>2.16</v>
      </c>
      <c r="E155" s="76">
        <v>2.1800000000000002</v>
      </c>
      <c r="F155" s="76">
        <v>2.16</v>
      </c>
      <c r="G155" s="76">
        <v>2.15</v>
      </c>
      <c r="H155" s="45">
        <v>2.1800000000000002</v>
      </c>
    </row>
    <row r="156" spans="1:8" x14ac:dyDescent="0.2">
      <c r="A156" s="50" t="s">
        <v>36</v>
      </c>
      <c r="B156" s="47">
        <v>2017</v>
      </c>
      <c r="C156" s="76">
        <v>2.34</v>
      </c>
      <c r="D156" s="76">
        <v>2.19</v>
      </c>
      <c r="E156" s="76">
        <v>2.25</v>
      </c>
      <c r="F156" s="76">
        <v>2.16</v>
      </c>
      <c r="G156" s="84">
        <v>2.2000000000000002</v>
      </c>
      <c r="H156" s="45">
        <v>2.23</v>
      </c>
    </row>
    <row r="157" spans="1:8" x14ac:dyDescent="0.2">
      <c r="A157" s="50" t="s">
        <v>37</v>
      </c>
      <c r="B157" s="47">
        <v>2017</v>
      </c>
      <c r="C157" s="76">
        <v>2.33</v>
      </c>
      <c r="D157" s="76">
        <v>2.2000000000000002</v>
      </c>
      <c r="E157" s="76">
        <v>2.27</v>
      </c>
      <c r="F157" s="76">
        <v>0</v>
      </c>
      <c r="G157" s="84">
        <v>2.2400000000000002</v>
      </c>
      <c r="H157" s="45">
        <v>2.2599999999999998</v>
      </c>
    </row>
    <row r="158" spans="1:8" x14ac:dyDescent="0.2">
      <c r="A158" s="50" t="s">
        <v>38</v>
      </c>
      <c r="B158" s="47">
        <v>2017</v>
      </c>
      <c r="C158" s="76">
        <v>2.33</v>
      </c>
      <c r="D158" s="76">
        <v>2.2000000000000002</v>
      </c>
      <c r="E158" s="76">
        <v>2.2599999999999998</v>
      </c>
      <c r="F158" s="76">
        <v>0</v>
      </c>
      <c r="G158" s="84">
        <v>2.2599999999999998</v>
      </c>
      <c r="H158" s="45">
        <v>2.2599999999999998</v>
      </c>
    </row>
    <row r="159" spans="1:8" x14ac:dyDescent="0.2">
      <c r="A159" s="50" t="s">
        <v>27</v>
      </c>
      <c r="B159" s="47">
        <v>2017</v>
      </c>
      <c r="C159" s="76">
        <v>2.3199999999999998</v>
      </c>
      <c r="D159" s="76">
        <v>2.15</v>
      </c>
      <c r="E159" s="76">
        <v>2.25</v>
      </c>
      <c r="F159" s="76">
        <v>0</v>
      </c>
      <c r="G159" s="84">
        <v>2.23</v>
      </c>
      <c r="H159" s="45">
        <v>2.2400000000000002</v>
      </c>
    </row>
    <row r="160" spans="1:8" x14ac:dyDescent="0.2">
      <c r="A160" s="50" t="s">
        <v>28</v>
      </c>
      <c r="B160" s="47">
        <v>2017</v>
      </c>
      <c r="C160" s="76">
        <v>2.1800000000000002</v>
      </c>
      <c r="D160" s="76">
        <v>2.1</v>
      </c>
      <c r="E160" s="76">
        <v>2.2200000000000002</v>
      </c>
      <c r="F160" s="76">
        <v>0</v>
      </c>
      <c r="G160" s="84">
        <v>2.19</v>
      </c>
      <c r="H160" s="45">
        <v>2.17</v>
      </c>
    </row>
    <row r="161" spans="1:8" x14ac:dyDescent="0.2">
      <c r="A161" s="50" t="s">
        <v>29</v>
      </c>
      <c r="B161" s="47">
        <v>2017</v>
      </c>
      <c r="C161" s="76">
        <v>2.2000000000000002</v>
      </c>
      <c r="D161" s="76">
        <v>2.02</v>
      </c>
      <c r="E161" s="76">
        <v>2.16</v>
      </c>
      <c r="F161" s="76">
        <v>0</v>
      </c>
      <c r="G161" s="84">
        <v>2.15</v>
      </c>
      <c r="H161" s="45">
        <v>2.13</v>
      </c>
    </row>
    <row r="162" spans="1:8" x14ac:dyDescent="0.2">
      <c r="A162" s="50" t="s">
        <v>30</v>
      </c>
      <c r="B162" s="47">
        <v>2017</v>
      </c>
      <c r="C162" s="76">
        <v>2.0699999999999998</v>
      </c>
      <c r="D162" s="76">
        <v>2.02</v>
      </c>
      <c r="E162" s="76">
        <v>2.08</v>
      </c>
      <c r="F162" s="76">
        <v>0</v>
      </c>
      <c r="G162" s="84">
        <v>2.12</v>
      </c>
      <c r="H162" s="45">
        <v>2.0699999999999998</v>
      </c>
    </row>
    <row r="163" spans="1:8" x14ac:dyDescent="0.2">
      <c r="A163" s="50" t="s">
        <v>31</v>
      </c>
      <c r="B163" s="47">
        <v>2017</v>
      </c>
      <c r="C163" s="76">
        <v>2.16</v>
      </c>
      <c r="D163" s="76">
        <v>2.11</v>
      </c>
      <c r="E163" s="76">
        <v>2.08</v>
      </c>
      <c r="F163" s="76">
        <v>2.65</v>
      </c>
      <c r="G163" s="84">
        <v>2.15</v>
      </c>
      <c r="H163" s="45">
        <v>2.23</v>
      </c>
    </row>
    <row r="164" spans="1:8" x14ac:dyDescent="0.2">
      <c r="A164" s="50" t="s">
        <v>32</v>
      </c>
      <c r="B164" s="47">
        <v>2017</v>
      </c>
      <c r="C164" s="76">
        <v>2.2000000000000002</v>
      </c>
      <c r="D164" s="76">
        <v>2.0699999999999998</v>
      </c>
      <c r="E164" s="76">
        <v>2.0099999999999998</v>
      </c>
      <c r="F164" s="76">
        <v>2.88</v>
      </c>
      <c r="G164" s="84">
        <v>2.21</v>
      </c>
      <c r="H164" s="45">
        <v>2.27</v>
      </c>
    </row>
    <row r="165" spans="1:8" x14ac:dyDescent="0.2">
      <c r="A165" s="50" t="s">
        <v>33</v>
      </c>
      <c r="B165" s="47">
        <v>2018</v>
      </c>
      <c r="C165" s="76">
        <v>2.19</v>
      </c>
      <c r="D165" s="76">
        <v>2</v>
      </c>
      <c r="E165" s="76">
        <v>1.92</v>
      </c>
      <c r="F165" s="76">
        <v>2.77</v>
      </c>
      <c r="G165" s="84">
        <v>2.21</v>
      </c>
      <c r="H165" s="45">
        <v>2.2200000000000002</v>
      </c>
    </row>
    <row r="166" spans="1:8" x14ac:dyDescent="0.2">
      <c r="A166" s="50" t="s">
        <v>34</v>
      </c>
      <c r="B166" s="47">
        <v>2018</v>
      </c>
      <c r="C166" s="76">
        <v>2.19</v>
      </c>
      <c r="D166" s="76">
        <v>1.95</v>
      </c>
      <c r="E166" s="76">
        <v>1.88</v>
      </c>
      <c r="F166" s="76">
        <v>2.59</v>
      </c>
      <c r="G166" s="84">
        <v>2.21</v>
      </c>
      <c r="H166" s="45">
        <v>2.16</v>
      </c>
    </row>
    <row r="167" spans="1:8" x14ac:dyDescent="0.2">
      <c r="A167" s="50" t="s">
        <v>35</v>
      </c>
      <c r="B167" s="47">
        <v>2018</v>
      </c>
      <c r="C167" s="76">
        <v>2.2000000000000002</v>
      </c>
      <c r="D167" s="76">
        <v>1.97</v>
      </c>
      <c r="E167" s="76">
        <v>1.9</v>
      </c>
      <c r="F167" s="76">
        <v>2.34</v>
      </c>
      <c r="G167" s="84">
        <v>2.1800000000000002</v>
      </c>
      <c r="H167" s="45">
        <v>2.12</v>
      </c>
    </row>
    <row r="168" spans="1:8" x14ac:dyDescent="0.2">
      <c r="A168" s="50" t="s">
        <v>36</v>
      </c>
      <c r="B168" s="47">
        <v>2018</v>
      </c>
      <c r="C168" s="76">
        <v>2.2400000000000002</v>
      </c>
      <c r="D168" s="76">
        <v>1.95</v>
      </c>
      <c r="E168" s="76">
        <v>1.89</v>
      </c>
      <c r="F168" s="76">
        <v>2.31</v>
      </c>
      <c r="G168" s="84">
        <v>2.25</v>
      </c>
      <c r="H168" s="45">
        <v>2.13</v>
      </c>
    </row>
    <row r="169" spans="1:8" x14ac:dyDescent="0.2">
      <c r="A169" s="50" t="s">
        <v>37</v>
      </c>
      <c r="B169" s="47">
        <v>2018</v>
      </c>
      <c r="C169" s="76">
        <v>2.23</v>
      </c>
      <c r="D169" s="76">
        <v>1.95</v>
      </c>
      <c r="E169" s="76">
        <v>1.91</v>
      </c>
      <c r="F169" s="76">
        <v>2.29</v>
      </c>
      <c r="G169" s="84">
        <v>2.2799999999999998</v>
      </c>
      <c r="H169" s="45">
        <v>2.13</v>
      </c>
    </row>
    <row r="170" spans="1:8" x14ac:dyDescent="0.2">
      <c r="A170" s="50" t="s">
        <v>38</v>
      </c>
      <c r="B170" s="47">
        <v>2018</v>
      </c>
      <c r="C170" s="76">
        <v>2.42</v>
      </c>
      <c r="D170" s="76">
        <v>2.0499999999999998</v>
      </c>
      <c r="E170" s="76">
        <v>2.11</v>
      </c>
      <c r="F170" s="76">
        <v>2.37</v>
      </c>
      <c r="G170" s="84">
        <v>2.38</v>
      </c>
      <c r="H170" s="45">
        <v>2.27</v>
      </c>
    </row>
    <row r="171" spans="1:8" x14ac:dyDescent="0.2">
      <c r="A171" s="50" t="s">
        <v>27</v>
      </c>
      <c r="B171" s="47">
        <v>2018</v>
      </c>
      <c r="C171" s="76">
        <v>2.57</v>
      </c>
      <c r="D171" s="76">
        <v>2.27</v>
      </c>
      <c r="E171" s="76">
        <v>2.52</v>
      </c>
      <c r="F171" s="76">
        <v>2.41</v>
      </c>
      <c r="G171" s="84">
        <v>2.42</v>
      </c>
      <c r="H171" s="45">
        <v>2.44</v>
      </c>
    </row>
    <row r="172" spans="1:8" x14ac:dyDescent="0.2">
      <c r="A172" s="50" t="s">
        <v>28</v>
      </c>
      <c r="B172" s="47">
        <v>2018</v>
      </c>
      <c r="C172" s="76">
        <v>2.5299999999999998</v>
      </c>
      <c r="D172" s="76">
        <v>2.29</v>
      </c>
      <c r="E172" s="76">
        <v>2.4700000000000002</v>
      </c>
      <c r="F172" s="76">
        <v>2.4900000000000002</v>
      </c>
      <c r="G172" s="84">
        <v>2.41</v>
      </c>
      <c r="H172" s="45">
        <v>2.44</v>
      </c>
    </row>
    <row r="173" spans="1:8" x14ac:dyDescent="0.2">
      <c r="A173" s="50" t="s">
        <v>29</v>
      </c>
      <c r="B173" s="47">
        <v>2018</v>
      </c>
      <c r="C173" s="76">
        <v>2.4500000000000002</v>
      </c>
      <c r="D173" s="76">
        <v>2.17</v>
      </c>
      <c r="E173" s="76">
        <v>2.31</v>
      </c>
      <c r="F173" s="76">
        <v>2.04</v>
      </c>
      <c r="G173" s="84">
        <v>2.2999999999999998</v>
      </c>
      <c r="H173" s="45">
        <v>2.2599999999999998</v>
      </c>
    </row>
    <row r="174" spans="1:8" x14ac:dyDescent="0.2">
      <c r="A174" s="50" t="s">
        <v>30</v>
      </c>
      <c r="B174" s="47">
        <v>2018</v>
      </c>
      <c r="C174" s="76">
        <v>2.4700000000000002</v>
      </c>
      <c r="D174" s="76">
        <v>2.13</v>
      </c>
      <c r="E174" s="76">
        <v>2.25</v>
      </c>
      <c r="F174" s="76">
        <v>2.57</v>
      </c>
      <c r="G174" s="84">
        <v>2.25</v>
      </c>
      <c r="H174" s="45">
        <v>2.33</v>
      </c>
    </row>
    <row r="175" spans="1:8" x14ac:dyDescent="0.2">
      <c r="A175" s="50" t="s">
        <v>31</v>
      </c>
      <c r="B175" s="47">
        <v>2018</v>
      </c>
      <c r="C175" s="76">
        <v>2.36</v>
      </c>
      <c r="D175" s="76">
        <v>2.0699999999999998</v>
      </c>
      <c r="E175" s="76">
        <v>2.13</v>
      </c>
      <c r="F175" s="76">
        <v>2.48</v>
      </c>
      <c r="G175" s="84">
        <v>2.23</v>
      </c>
      <c r="H175" s="45">
        <v>2.25</v>
      </c>
    </row>
    <row r="176" spans="1:8" x14ac:dyDescent="0.2">
      <c r="A176" s="93" t="s">
        <v>32</v>
      </c>
      <c r="B176" s="47">
        <v>2018</v>
      </c>
      <c r="C176" s="76">
        <v>2.2999999999999998</v>
      </c>
      <c r="D176" s="76">
        <v>2.0499999999999998</v>
      </c>
      <c r="E176" s="76">
        <v>2.1800000000000002</v>
      </c>
      <c r="F176" s="76">
        <v>2.5299999999999998</v>
      </c>
      <c r="G176" s="84">
        <v>2.23</v>
      </c>
      <c r="H176" s="45">
        <v>2.2599999999999998</v>
      </c>
    </row>
    <row r="177" spans="1:8" x14ac:dyDescent="0.2">
      <c r="A177" s="93" t="s">
        <v>33</v>
      </c>
      <c r="B177" s="47">
        <v>2019</v>
      </c>
      <c r="C177" s="76">
        <v>2.27</v>
      </c>
      <c r="D177" s="76">
        <v>2.02</v>
      </c>
      <c r="E177" s="76">
        <v>2.15</v>
      </c>
      <c r="F177" s="76">
        <v>2.48</v>
      </c>
      <c r="G177" s="84">
        <v>2.2000000000000002</v>
      </c>
      <c r="H177" s="45">
        <v>2.2200000000000002</v>
      </c>
    </row>
    <row r="178" spans="1:8" x14ac:dyDescent="0.2">
      <c r="A178" s="93" t="s">
        <v>34</v>
      </c>
      <c r="B178" s="47">
        <v>2019</v>
      </c>
      <c r="C178" s="76">
        <v>2.2799999999999998</v>
      </c>
      <c r="D178" s="76">
        <v>2.08</v>
      </c>
      <c r="E178" s="76">
        <v>2.15</v>
      </c>
      <c r="F178" s="76">
        <v>2.48</v>
      </c>
      <c r="G178" s="84">
        <v>2.23</v>
      </c>
      <c r="H178" s="45">
        <v>2.2400000000000002</v>
      </c>
    </row>
    <row r="179" spans="1:8" x14ac:dyDescent="0.2">
      <c r="A179" s="93" t="s">
        <v>35</v>
      </c>
      <c r="B179" s="47">
        <v>2019</v>
      </c>
      <c r="C179" s="76">
        <v>2.3199999999999998</v>
      </c>
      <c r="D179" s="76">
        <v>2.08</v>
      </c>
      <c r="E179" s="76">
        <v>2.1800000000000002</v>
      </c>
      <c r="F179" s="76">
        <v>2.5</v>
      </c>
      <c r="G179" s="84">
        <v>2.2599999999999998</v>
      </c>
      <c r="H179" s="45">
        <v>2.27</v>
      </c>
    </row>
    <row r="180" spans="1:8" x14ac:dyDescent="0.2">
      <c r="A180" s="93" t="s">
        <v>36</v>
      </c>
      <c r="B180" s="47">
        <v>2019</v>
      </c>
      <c r="C180" s="76">
        <v>2.33</v>
      </c>
      <c r="D180" s="76">
        <v>2.06</v>
      </c>
      <c r="E180" s="76">
        <v>2.15</v>
      </c>
      <c r="F180" s="76">
        <v>2.5</v>
      </c>
      <c r="G180" s="84">
        <v>2.23</v>
      </c>
      <c r="H180" s="45">
        <v>2.2599999999999998</v>
      </c>
    </row>
    <row r="181" spans="1:8" x14ac:dyDescent="0.2">
      <c r="A181" s="93" t="s">
        <v>37</v>
      </c>
      <c r="B181" s="47">
        <v>2019</v>
      </c>
      <c r="C181" s="76">
        <v>2.35</v>
      </c>
      <c r="D181" s="76">
        <v>2.11</v>
      </c>
      <c r="E181" s="76">
        <v>2.16</v>
      </c>
      <c r="F181" s="76">
        <v>2.58</v>
      </c>
      <c r="G181" s="84">
        <v>2.2599999999999998</v>
      </c>
      <c r="H181" s="45">
        <v>2.29</v>
      </c>
    </row>
    <row r="182" spans="1:8" x14ac:dyDescent="0.2">
      <c r="A182" s="93" t="s">
        <v>38</v>
      </c>
      <c r="B182" s="47">
        <v>2019</v>
      </c>
      <c r="C182" s="76">
        <v>2.31</v>
      </c>
      <c r="D182" s="76">
        <v>2.1800000000000002</v>
      </c>
      <c r="E182" s="76">
        <v>2.21</v>
      </c>
      <c r="F182" s="76">
        <v>2.56</v>
      </c>
      <c r="G182" s="84">
        <v>2.2200000000000002</v>
      </c>
      <c r="H182" s="45">
        <v>2.29</v>
      </c>
    </row>
    <row r="183" spans="1:8" x14ac:dyDescent="0.2">
      <c r="A183" s="93" t="s">
        <v>27</v>
      </c>
      <c r="B183" s="47">
        <v>2019</v>
      </c>
      <c r="C183" s="76">
        <v>2.3199999999999998</v>
      </c>
      <c r="D183" s="76">
        <v>2.11</v>
      </c>
      <c r="E183" s="76">
        <v>2.19</v>
      </c>
      <c r="F183" s="76">
        <v>2.52</v>
      </c>
      <c r="G183" s="84">
        <v>2.2200000000000002</v>
      </c>
      <c r="H183" s="45">
        <v>2.27</v>
      </c>
    </row>
    <row r="184" spans="1:8" x14ac:dyDescent="0.2">
      <c r="A184" s="93" t="s">
        <v>28</v>
      </c>
      <c r="B184" s="47">
        <v>2019</v>
      </c>
      <c r="C184" s="76">
        <v>2.3199999999999998</v>
      </c>
      <c r="D184" s="76">
        <v>2.21</v>
      </c>
      <c r="E184" s="76">
        <v>2.2000000000000002</v>
      </c>
      <c r="F184" s="76">
        <v>2.5499999999999998</v>
      </c>
      <c r="G184" s="84">
        <v>2.2400000000000002</v>
      </c>
      <c r="H184" s="45">
        <v>2.2999999999999998</v>
      </c>
    </row>
    <row r="185" spans="1:8" x14ac:dyDescent="0.2">
      <c r="A185" s="93" t="s">
        <v>29</v>
      </c>
      <c r="B185" s="47">
        <v>2019</v>
      </c>
      <c r="C185" s="76">
        <v>2.33</v>
      </c>
      <c r="D185" s="76">
        <v>2.2599999999999998</v>
      </c>
      <c r="E185" s="76">
        <v>2.15</v>
      </c>
      <c r="F185" s="76">
        <v>2.5299999999999998</v>
      </c>
      <c r="G185" s="84">
        <v>2.27</v>
      </c>
      <c r="H185" s="45">
        <v>2.31</v>
      </c>
    </row>
    <row r="186" spans="1:8" x14ac:dyDescent="0.2">
      <c r="A186" s="93" t="s">
        <v>30</v>
      </c>
      <c r="B186" s="47">
        <v>2019</v>
      </c>
      <c r="C186" s="76">
        <v>2.3199999999999998</v>
      </c>
      <c r="D186" s="76">
        <v>2.25</v>
      </c>
      <c r="E186" s="76">
        <v>2.14</v>
      </c>
      <c r="F186" s="76">
        <v>2.5299999999999998</v>
      </c>
      <c r="G186" s="84">
        <v>2.29</v>
      </c>
      <c r="H186" s="45">
        <v>2.2999999999999998</v>
      </c>
    </row>
    <row r="187" spans="1:8" x14ac:dyDescent="0.2">
      <c r="A187" s="93" t="s">
        <v>31</v>
      </c>
      <c r="B187" s="47">
        <v>2019</v>
      </c>
      <c r="C187" s="76">
        <v>2.33</v>
      </c>
      <c r="D187" s="76">
        <v>2.2400000000000002</v>
      </c>
      <c r="E187" s="76">
        <v>2.15</v>
      </c>
      <c r="F187" s="76">
        <v>2.5299999999999998</v>
      </c>
      <c r="G187" s="84">
        <v>2.2599999999999998</v>
      </c>
      <c r="H187" s="45">
        <v>2.2999999999999998</v>
      </c>
    </row>
    <row r="188" spans="1:8" x14ac:dyDescent="0.2">
      <c r="A188" s="93" t="s">
        <v>32</v>
      </c>
      <c r="B188" s="47">
        <v>2019</v>
      </c>
      <c r="C188" s="76">
        <v>2.33</v>
      </c>
      <c r="D188" s="76">
        <v>2.23</v>
      </c>
      <c r="E188" s="76">
        <v>2.17</v>
      </c>
      <c r="F188" s="76">
        <v>2.5299999999999998</v>
      </c>
      <c r="G188" s="84">
        <v>2.2999999999999998</v>
      </c>
      <c r="H188" s="45">
        <v>2.31</v>
      </c>
    </row>
    <row r="189" spans="1:8" x14ac:dyDescent="0.2">
      <c r="A189" s="93" t="s">
        <v>33</v>
      </c>
      <c r="B189" s="47">
        <v>2020</v>
      </c>
      <c r="C189" s="76">
        <v>2.37</v>
      </c>
      <c r="D189" s="76">
        <v>2.27</v>
      </c>
      <c r="E189" s="76">
        <v>2.13</v>
      </c>
      <c r="F189" s="76">
        <v>2.56</v>
      </c>
      <c r="G189" s="84">
        <v>2.34</v>
      </c>
      <c r="H189" s="45">
        <v>2.34</v>
      </c>
    </row>
    <row r="190" spans="1:8" x14ac:dyDescent="0.2">
      <c r="A190" s="93" t="s">
        <v>34</v>
      </c>
      <c r="B190" s="47">
        <v>2020</v>
      </c>
      <c r="C190" s="76">
        <v>2.39</v>
      </c>
      <c r="D190" s="76">
        <v>2.27</v>
      </c>
      <c r="E190" s="76">
        <v>2.15</v>
      </c>
      <c r="F190" s="76">
        <v>2.6</v>
      </c>
      <c r="G190" s="84">
        <v>2.35</v>
      </c>
      <c r="H190" s="45">
        <v>2.35</v>
      </c>
    </row>
    <row r="191" spans="1:8" x14ac:dyDescent="0.2">
      <c r="A191" s="93" t="s">
        <v>35</v>
      </c>
      <c r="B191" s="47">
        <v>2020</v>
      </c>
      <c r="C191" s="76">
        <v>2.38</v>
      </c>
      <c r="D191" s="76">
        <v>2.2799999999999998</v>
      </c>
      <c r="E191" s="76">
        <v>2.15</v>
      </c>
      <c r="F191" s="76">
        <v>2.04</v>
      </c>
      <c r="G191" s="84">
        <v>2.36</v>
      </c>
      <c r="H191" s="45">
        <v>2.2400000000000002</v>
      </c>
    </row>
    <row r="192" spans="1:8" x14ac:dyDescent="0.2">
      <c r="A192" s="93" t="s">
        <v>36</v>
      </c>
      <c r="B192" s="47">
        <v>2020</v>
      </c>
      <c r="C192" s="76">
        <v>2.4500000000000002</v>
      </c>
      <c r="D192" s="76">
        <v>2.2999999999999998</v>
      </c>
      <c r="E192" s="76">
        <v>2.2599999999999998</v>
      </c>
      <c r="F192" s="76">
        <v>2.04</v>
      </c>
      <c r="G192" s="84">
        <v>2.5099999999999998</v>
      </c>
      <c r="H192" s="45">
        <v>2.31</v>
      </c>
    </row>
    <row r="193" spans="1:9" x14ac:dyDescent="0.2">
      <c r="A193" s="93" t="s">
        <v>37</v>
      </c>
      <c r="B193" s="47">
        <v>2020</v>
      </c>
      <c r="C193" s="76">
        <v>2.4500000000000002</v>
      </c>
      <c r="D193" s="76">
        <v>2.34</v>
      </c>
      <c r="E193" s="76">
        <v>2.29</v>
      </c>
      <c r="F193" s="76">
        <v>2.04</v>
      </c>
      <c r="G193" s="84">
        <v>2.5299999999999998</v>
      </c>
      <c r="H193" s="45">
        <v>2.33</v>
      </c>
    </row>
    <row r="194" spans="1:9" x14ac:dyDescent="0.2">
      <c r="A194" s="93" t="s">
        <v>38</v>
      </c>
      <c r="B194" s="47">
        <v>2020</v>
      </c>
      <c r="C194" s="76">
        <v>2.4500000000000002</v>
      </c>
      <c r="D194" s="76">
        <v>2.4500000000000002</v>
      </c>
      <c r="E194" s="76">
        <v>2.37</v>
      </c>
      <c r="F194" s="76">
        <v>2.02</v>
      </c>
      <c r="G194" s="84">
        <v>2.57</v>
      </c>
      <c r="H194" s="45">
        <v>2.37</v>
      </c>
    </row>
    <row r="195" spans="1:9" x14ac:dyDescent="0.2">
      <c r="A195" s="93" t="s">
        <v>27</v>
      </c>
      <c r="B195" s="47">
        <v>2020</v>
      </c>
      <c r="C195" s="76">
        <v>2.52</v>
      </c>
      <c r="D195" s="76">
        <v>2.59</v>
      </c>
      <c r="E195" s="76">
        <v>2.34</v>
      </c>
      <c r="F195" s="76">
        <v>2.02</v>
      </c>
      <c r="G195" s="84">
        <v>2.66</v>
      </c>
      <c r="H195" s="45">
        <v>2.42</v>
      </c>
    </row>
    <row r="196" spans="1:9" x14ac:dyDescent="0.2">
      <c r="A196" s="93" t="s">
        <v>28</v>
      </c>
      <c r="B196" s="47">
        <v>2020</v>
      </c>
      <c r="C196" s="76">
        <v>3.04</v>
      </c>
      <c r="D196" s="76">
        <v>2.77</v>
      </c>
      <c r="E196" s="76">
        <v>2.54</v>
      </c>
      <c r="F196" s="76">
        <v>2.02</v>
      </c>
      <c r="G196" s="84">
        <v>2.79</v>
      </c>
      <c r="H196" s="45">
        <v>2.63</v>
      </c>
      <c r="I196" s="45"/>
    </row>
    <row r="197" spans="1:9" x14ac:dyDescent="0.2">
      <c r="A197" s="93" t="s">
        <v>29</v>
      </c>
      <c r="B197" s="47">
        <v>2020</v>
      </c>
      <c r="C197" s="76">
        <v>3.31</v>
      </c>
      <c r="D197" s="76">
        <v>2.94</v>
      </c>
      <c r="E197" s="76">
        <v>2.61</v>
      </c>
      <c r="F197" s="76">
        <v>2.02</v>
      </c>
      <c r="G197" s="84">
        <v>2.89</v>
      </c>
      <c r="H197" s="45">
        <v>2.75</v>
      </c>
    </row>
    <row r="198" spans="1:9" x14ac:dyDescent="0.2">
      <c r="A198" s="93" t="s">
        <v>30</v>
      </c>
      <c r="B198" s="47">
        <v>2020</v>
      </c>
      <c r="C198" s="76">
        <v>3.21</v>
      </c>
      <c r="D198" s="76">
        <v>2.84</v>
      </c>
      <c r="E198" s="76">
        <v>2.67</v>
      </c>
      <c r="F198" s="76">
        <v>2.02</v>
      </c>
      <c r="G198" s="84">
        <v>2.83</v>
      </c>
      <c r="H198" s="45">
        <v>2.71</v>
      </c>
    </row>
    <row r="199" spans="1:9" x14ac:dyDescent="0.2">
      <c r="A199" s="93" t="s">
        <v>31</v>
      </c>
      <c r="B199" s="47">
        <v>2020</v>
      </c>
      <c r="C199" s="76">
        <v>3.04</v>
      </c>
      <c r="D199" s="76">
        <v>2.84</v>
      </c>
      <c r="E199" s="76">
        <v>2.67</v>
      </c>
      <c r="F199" s="76">
        <v>2.02</v>
      </c>
      <c r="G199" s="84">
        <v>2.91</v>
      </c>
      <c r="H199" s="45">
        <v>2.7</v>
      </c>
    </row>
    <row r="200" spans="1:9" x14ac:dyDescent="0.2">
      <c r="A200" s="93" t="s">
        <v>32</v>
      </c>
      <c r="B200" s="47">
        <v>2020</v>
      </c>
      <c r="C200" s="76">
        <v>3.01</v>
      </c>
      <c r="D200" s="76">
        <v>2.83</v>
      </c>
      <c r="E200" s="76">
        <v>2.85</v>
      </c>
      <c r="F200" s="76">
        <v>2.02</v>
      </c>
      <c r="G200" s="84">
        <v>2.88</v>
      </c>
      <c r="H200" s="45">
        <v>2.72</v>
      </c>
    </row>
    <row r="201" spans="1:9" x14ac:dyDescent="0.2">
      <c r="A201" s="93" t="s">
        <v>33</v>
      </c>
      <c r="B201" s="47">
        <v>2021</v>
      </c>
      <c r="C201" s="76">
        <v>3.04</v>
      </c>
      <c r="D201" s="76">
        <v>2.8</v>
      </c>
      <c r="E201" s="76">
        <v>2.86</v>
      </c>
      <c r="F201" s="76" t="s">
        <v>18</v>
      </c>
      <c r="G201" s="84">
        <v>2.84</v>
      </c>
      <c r="H201" s="45">
        <v>2.88</v>
      </c>
    </row>
    <row r="202" spans="1:9" x14ac:dyDescent="0.2">
      <c r="A202" s="93" t="s">
        <v>34</v>
      </c>
      <c r="B202" s="47">
        <v>2021</v>
      </c>
      <c r="C202" s="76">
        <v>3.01</v>
      </c>
      <c r="D202" s="76">
        <v>2.71</v>
      </c>
      <c r="E202" s="76">
        <v>2.86</v>
      </c>
      <c r="F202" s="76">
        <v>0</v>
      </c>
      <c r="G202" s="84">
        <v>2.85</v>
      </c>
      <c r="H202" s="45">
        <v>2.86</v>
      </c>
    </row>
    <row r="203" spans="1:9" x14ac:dyDescent="0.2">
      <c r="A203" s="93" t="s">
        <v>35</v>
      </c>
      <c r="B203" s="47">
        <v>2021</v>
      </c>
      <c r="C203" s="76">
        <v>3.02</v>
      </c>
      <c r="D203" s="76">
        <v>2.81</v>
      </c>
      <c r="E203" s="76">
        <v>2.86</v>
      </c>
      <c r="F203" s="76">
        <v>0</v>
      </c>
      <c r="G203" s="84">
        <v>2.84</v>
      </c>
      <c r="H203" s="45">
        <v>2.88</v>
      </c>
    </row>
    <row r="204" spans="1:9" x14ac:dyDescent="0.2">
      <c r="A204" s="93" t="s">
        <v>36</v>
      </c>
      <c r="B204" s="47">
        <v>2021</v>
      </c>
      <c r="C204" s="76">
        <v>3.01</v>
      </c>
      <c r="D204" s="76">
        <v>2.74</v>
      </c>
      <c r="E204" s="76">
        <v>2.87</v>
      </c>
      <c r="F204" s="76">
        <v>0</v>
      </c>
      <c r="G204" s="84">
        <v>2.96</v>
      </c>
      <c r="H204" s="45">
        <v>2.89</v>
      </c>
    </row>
    <row r="205" spans="1:9" x14ac:dyDescent="0.2">
      <c r="A205" s="93" t="s">
        <v>37</v>
      </c>
      <c r="B205" s="47">
        <v>2021</v>
      </c>
      <c r="C205" s="76">
        <v>3.21</v>
      </c>
      <c r="D205" s="76">
        <v>2.86</v>
      </c>
      <c r="E205" s="76">
        <v>2.91</v>
      </c>
      <c r="F205" s="76">
        <v>0</v>
      </c>
      <c r="G205" s="84">
        <v>2.97</v>
      </c>
      <c r="H205" s="45">
        <v>2.98</v>
      </c>
    </row>
    <row r="206" spans="1:9" x14ac:dyDescent="0.2">
      <c r="A206" s="93" t="s">
        <v>38</v>
      </c>
      <c r="B206" s="47">
        <v>2021</v>
      </c>
      <c r="C206" s="76">
        <v>3.28</v>
      </c>
      <c r="D206" s="76">
        <v>3.04</v>
      </c>
      <c r="E206" s="76">
        <v>3.01</v>
      </c>
      <c r="F206" s="76">
        <v>0</v>
      </c>
      <c r="G206" s="84">
        <v>3.15</v>
      </c>
      <c r="H206" s="45">
        <v>3.12</v>
      </c>
    </row>
    <row r="207" spans="1:9" x14ac:dyDescent="0.2">
      <c r="A207" s="93" t="s">
        <v>27</v>
      </c>
      <c r="B207" s="47">
        <v>2021</v>
      </c>
      <c r="C207" s="76">
        <v>3.27</v>
      </c>
      <c r="D207" s="76">
        <v>2.93</v>
      </c>
      <c r="E207" s="76">
        <v>3.07</v>
      </c>
      <c r="F207" s="76">
        <v>0</v>
      </c>
      <c r="G207" s="84">
        <v>3.19</v>
      </c>
      <c r="H207" s="45">
        <v>3.12</v>
      </c>
    </row>
    <row r="208" spans="1:9" x14ac:dyDescent="0.2">
      <c r="A208" s="93" t="s">
        <v>28</v>
      </c>
      <c r="B208" s="47">
        <v>2021</v>
      </c>
      <c r="C208" s="76">
        <v>3.28</v>
      </c>
      <c r="D208" s="76">
        <v>2.97</v>
      </c>
      <c r="E208" s="76">
        <v>3.18</v>
      </c>
      <c r="F208" s="76">
        <v>0</v>
      </c>
      <c r="G208" s="84">
        <v>3.24</v>
      </c>
      <c r="H208" s="45">
        <v>3.16</v>
      </c>
    </row>
    <row r="209" spans="1:8" x14ac:dyDescent="0.2">
      <c r="A209" s="93" t="s">
        <v>29</v>
      </c>
      <c r="B209" s="47">
        <v>2021</v>
      </c>
      <c r="C209" s="76">
        <v>3.65</v>
      </c>
      <c r="D209" s="76">
        <v>2.97</v>
      </c>
      <c r="E209" s="76">
        <v>3.24</v>
      </c>
      <c r="F209" s="76">
        <v>0</v>
      </c>
      <c r="G209" s="84">
        <v>3.25</v>
      </c>
      <c r="H209" s="45">
        <v>3.28</v>
      </c>
    </row>
    <row r="210" spans="1:8" x14ac:dyDescent="0.2">
      <c r="A210" s="93" t="s">
        <v>30</v>
      </c>
      <c r="B210" s="47">
        <v>2021</v>
      </c>
      <c r="C210" s="76">
        <v>3.65</v>
      </c>
      <c r="D210" s="76">
        <v>3</v>
      </c>
      <c r="E210" s="76">
        <v>3.2</v>
      </c>
      <c r="F210" s="76">
        <v>0</v>
      </c>
      <c r="G210" s="84">
        <v>3.28</v>
      </c>
      <c r="H210" s="45">
        <v>3.28</v>
      </c>
    </row>
    <row r="211" spans="1:8" x14ac:dyDescent="0.2">
      <c r="A211" s="93" t="s">
        <v>31</v>
      </c>
      <c r="B211" s="47">
        <v>2021</v>
      </c>
      <c r="C211" s="76">
        <v>3.65</v>
      </c>
      <c r="D211" s="76">
        <v>3.08</v>
      </c>
      <c r="E211" s="76">
        <v>3.11</v>
      </c>
      <c r="F211" s="76">
        <v>0</v>
      </c>
      <c r="G211" s="84">
        <v>3.26</v>
      </c>
      <c r="H211" s="45">
        <v>3.27</v>
      </c>
    </row>
    <row r="212" spans="1:8" x14ac:dyDescent="0.2">
      <c r="A212" s="93" t="s">
        <v>32</v>
      </c>
      <c r="B212" s="47">
        <v>2021</v>
      </c>
      <c r="C212" s="76">
        <v>3.68</v>
      </c>
      <c r="D212" s="76">
        <v>3.04</v>
      </c>
      <c r="E212" s="76">
        <v>3.1</v>
      </c>
      <c r="F212" s="76">
        <v>0</v>
      </c>
      <c r="G212" s="84">
        <v>3.31</v>
      </c>
      <c r="H212" s="45">
        <v>3.28</v>
      </c>
    </row>
    <row r="213" spans="1:8" x14ac:dyDescent="0.2">
      <c r="A213" s="93" t="s">
        <v>33</v>
      </c>
      <c r="B213" s="47">
        <v>2022</v>
      </c>
      <c r="C213" s="76">
        <v>3.74</v>
      </c>
      <c r="D213" s="76">
        <v>3.1</v>
      </c>
      <c r="E213" s="76">
        <v>3.09</v>
      </c>
      <c r="F213" s="76">
        <v>0</v>
      </c>
      <c r="G213" s="84">
        <v>3.27</v>
      </c>
      <c r="H213" s="45">
        <v>3.3</v>
      </c>
    </row>
    <row r="214" spans="1:8" x14ac:dyDescent="0.2">
      <c r="A214" s="93" t="s">
        <v>34</v>
      </c>
      <c r="B214" s="47">
        <v>2022</v>
      </c>
      <c r="C214" s="76">
        <v>3.79</v>
      </c>
      <c r="D214" s="76">
        <v>3.13</v>
      </c>
      <c r="E214" s="76">
        <v>3.24</v>
      </c>
      <c r="F214" s="76">
        <v>0</v>
      </c>
      <c r="G214" s="84">
        <v>3.33</v>
      </c>
      <c r="H214" s="45">
        <v>3.37</v>
      </c>
    </row>
    <row r="215" spans="1:8" x14ac:dyDescent="0.2">
      <c r="A215" s="93" t="s">
        <v>35</v>
      </c>
      <c r="B215" s="47">
        <v>2022</v>
      </c>
      <c r="C215" s="76">
        <v>0</v>
      </c>
      <c r="D215" s="76">
        <v>3.31</v>
      </c>
      <c r="E215" s="76">
        <v>3.22</v>
      </c>
      <c r="F215" s="76">
        <v>0</v>
      </c>
      <c r="G215" s="84">
        <v>3.49</v>
      </c>
      <c r="H215" s="45">
        <v>3.34</v>
      </c>
    </row>
    <row r="216" spans="1:8" x14ac:dyDescent="0.2">
      <c r="A216" s="93" t="s">
        <v>36</v>
      </c>
      <c r="B216" s="47">
        <v>2022</v>
      </c>
      <c r="C216" s="76">
        <v>0</v>
      </c>
      <c r="D216" s="76">
        <v>3.47</v>
      </c>
      <c r="E216" s="76">
        <v>3.63</v>
      </c>
      <c r="F216" s="76">
        <v>0</v>
      </c>
      <c r="G216" s="84">
        <v>3.6</v>
      </c>
      <c r="H216" s="45">
        <v>3.57</v>
      </c>
    </row>
    <row r="217" spans="1:8" x14ac:dyDescent="0.2">
      <c r="A217" s="93" t="s">
        <v>37</v>
      </c>
      <c r="B217" s="47">
        <v>2022</v>
      </c>
      <c r="C217" s="76">
        <v>0</v>
      </c>
      <c r="D217" s="76">
        <v>3.48</v>
      </c>
      <c r="E217" s="76">
        <v>3.62</v>
      </c>
      <c r="F217" s="76">
        <v>0</v>
      </c>
      <c r="G217" s="84">
        <v>3.7</v>
      </c>
      <c r="H217" s="45">
        <v>3.6</v>
      </c>
    </row>
    <row r="218" spans="1:8" x14ac:dyDescent="0.2">
      <c r="A218" s="93" t="s">
        <v>38</v>
      </c>
      <c r="B218" s="47">
        <v>2022</v>
      </c>
      <c r="C218" s="76">
        <v>0</v>
      </c>
      <c r="D218" s="76">
        <v>3.95</v>
      </c>
      <c r="E218" s="76">
        <v>3.82</v>
      </c>
      <c r="F218" s="76">
        <v>0</v>
      </c>
      <c r="G218" s="84">
        <v>4.47</v>
      </c>
      <c r="H218" s="45">
        <v>4.08</v>
      </c>
    </row>
    <row r="219" spans="1:8" x14ac:dyDescent="0.2">
      <c r="A219" s="93" t="s">
        <v>27</v>
      </c>
      <c r="B219" s="47">
        <v>2022</v>
      </c>
      <c r="C219" s="76">
        <v>0</v>
      </c>
      <c r="D219" s="76">
        <v>4.6500000000000004</v>
      </c>
      <c r="E219" s="76">
        <v>4.03</v>
      </c>
      <c r="F219" s="76">
        <v>0</v>
      </c>
      <c r="G219" s="84">
        <v>5.09</v>
      </c>
      <c r="H219" s="45">
        <v>4.47</v>
      </c>
    </row>
    <row r="220" spans="1:8" x14ac:dyDescent="0.2">
      <c r="A220" s="93" t="s">
        <v>28</v>
      </c>
      <c r="B220" s="47">
        <v>2022</v>
      </c>
      <c r="C220" s="76">
        <v>0</v>
      </c>
      <c r="D220" s="76">
        <v>4.7300000000000004</v>
      </c>
      <c r="E220" s="76">
        <v>4.57</v>
      </c>
      <c r="F220" s="76">
        <v>0</v>
      </c>
      <c r="G220" s="84">
        <v>4.9400000000000004</v>
      </c>
      <c r="H220" s="45">
        <v>4.75</v>
      </c>
    </row>
    <row r="221" spans="1:8" x14ac:dyDescent="0.2">
      <c r="A221" s="93" t="s">
        <v>29</v>
      </c>
      <c r="B221" s="47">
        <v>2022</v>
      </c>
      <c r="C221" s="76">
        <v>0</v>
      </c>
      <c r="D221" s="76">
        <v>4.46</v>
      </c>
      <c r="E221" s="76">
        <v>5.18</v>
      </c>
      <c r="F221" s="76">
        <v>0</v>
      </c>
      <c r="G221" s="84">
        <v>4.75</v>
      </c>
      <c r="H221" s="45">
        <v>4.8</v>
      </c>
    </row>
    <row r="222" spans="1:8" x14ac:dyDescent="0.2">
      <c r="A222" s="93" t="s">
        <v>30</v>
      </c>
      <c r="B222" s="47">
        <v>2022</v>
      </c>
      <c r="C222" s="76">
        <v>0</v>
      </c>
      <c r="D222" s="76">
        <v>4.2300000000000004</v>
      </c>
      <c r="E222" s="76">
        <v>4.84</v>
      </c>
      <c r="F222" s="76">
        <v>0</v>
      </c>
      <c r="G222" s="84">
        <v>4.5599999999999996</v>
      </c>
      <c r="H222" s="45">
        <v>4.53</v>
      </c>
    </row>
    <row r="223" spans="1:8" x14ac:dyDescent="0.2">
      <c r="A223" s="93" t="s">
        <v>31</v>
      </c>
      <c r="B223" s="47">
        <v>2022</v>
      </c>
      <c r="C223" s="76">
        <v>0</v>
      </c>
      <c r="D223" s="76">
        <v>4.03</v>
      </c>
      <c r="E223" s="76">
        <v>4.57</v>
      </c>
      <c r="F223" s="76">
        <v>0</v>
      </c>
      <c r="G223" s="84">
        <v>4.41</v>
      </c>
      <c r="H223" s="45">
        <v>4.34</v>
      </c>
    </row>
    <row r="224" spans="1:8" x14ac:dyDescent="0.2">
      <c r="A224" s="93" t="s">
        <v>32</v>
      </c>
      <c r="B224" s="47">
        <v>2022</v>
      </c>
      <c r="C224" s="76">
        <v>0</v>
      </c>
      <c r="D224" s="76">
        <v>3.86</v>
      </c>
      <c r="E224" s="76">
        <v>4.54</v>
      </c>
      <c r="F224" s="76">
        <v>0</v>
      </c>
      <c r="G224" s="84">
        <v>4.2</v>
      </c>
      <c r="H224" s="45">
        <v>4.2</v>
      </c>
    </row>
    <row r="225" spans="1:8" x14ac:dyDescent="0.2">
      <c r="A225" s="93" t="s">
        <v>33</v>
      </c>
      <c r="B225" s="47">
        <v>2023</v>
      </c>
      <c r="C225" s="76">
        <v>0</v>
      </c>
      <c r="D225" s="76">
        <v>3.99</v>
      </c>
      <c r="E225" s="76">
        <v>4.38</v>
      </c>
      <c r="F225" s="76">
        <v>0</v>
      </c>
      <c r="G225" s="84">
        <v>4.3499999999999996</v>
      </c>
      <c r="H225" s="45">
        <v>4.24</v>
      </c>
    </row>
    <row r="226" spans="1:8" x14ac:dyDescent="0.2">
      <c r="A226" s="93" t="s">
        <v>34</v>
      </c>
      <c r="B226" s="47">
        <v>2023</v>
      </c>
      <c r="C226" s="76">
        <v>0</v>
      </c>
      <c r="D226" s="76">
        <v>4.0599999999999996</v>
      </c>
      <c r="E226" s="76">
        <v>4.3600000000000003</v>
      </c>
      <c r="F226" s="76">
        <v>0</v>
      </c>
      <c r="G226" s="84">
        <v>4.29</v>
      </c>
      <c r="H226" s="45">
        <v>4.24</v>
      </c>
    </row>
    <row r="227" spans="1:8" x14ac:dyDescent="0.2">
      <c r="A227" s="93" t="s">
        <v>35</v>
      </c>
      <c r="B227" s="47">
        <v>2023</v>
      </c>
      <c r="C227" s="76">
        <v>0</v>
      </c>
      <c r="D227" s="76">
        <v>3.96</v>
      </c>
      <c r="E227" s="76">
        <v>4.3499999999999996</v>
      </c>
      <c r="F227" s="76">
        <v>0</v>
      </c>
      <c r="G227" s="84">
        <v>4.25</v>
      </c>
      <c r="H227" s="45">
        <v>4.18</v>
      </c>
    </row>
    <row r="228" spans="1:8" x14ac:dyDescent="0.2">
      <c r="A228" s="93" t="s">
        <v>36</v>
      </c>
      <c r="B228" s="47">
        <v>2023</v>
      </c>
      <c r="C228" s="76">
        <v>0</v>
      </c>
      <c r="D228" s="76">
        <v>4.18</v>
      </c>
      <c r="E228" s="76">
        <v>4.4400000000000004</v>
      </c>
      <c r="F228" s="76">
        <v>0</v>
      </c>
      <c r="G228" s="84">
        <v>4.3099999999999996</v>
      </c>
      <c r="H228" s="45">
        <v>4.3099999999999996</v>
      </c>
    </row>
    <row r="229" spans="1:8" x14ac:dyDescent="0.2">
      <c r="A229" s="93" t="s">
        <v>37</v>
      </c>
      <c r="B229" s="47">
        <v>2023</v>
      </c>
      <c r="C229" s="76">
        <v>0</v>
      </c>
      <c r="D229" s="76">
        <v>4.17</v>
      </c>
      <c r="E229" s="76">
        <v>4.5</v>
      </c>
      <c r="F229" s="76">
        <v>0</v>
      </c>
      <c r="G229" s="84">
        <v>4.28</v>
      </c>
      <c r="H229" s="45">
        <v>4.32</v>
      </c>
    </row>
    <row r="230" spans="1:8" x14ac:dyDescent="0.2">
      <c r="A230" s="93" t="s">
        <v>38</v>
      </c>
      <c r="B230" s="47">
        <v>2023</v>
      </c>
      <c r="C230" s="76">
        <v>0</v>
      </c>
      <c r="D230" s="76">
        <v>4.13</v>
      </c>
      <c r="E230" s="76">
        <v>4.74</v>
      </c>
      <c r="F230" s="76">
        <v>0</v>
      </c>
      <c r="G230" s="84">
        <v>4.16</v>
      </c>
      <c r="H230" s="45">
        <v>4.34</v>
      </c>
    </row>
  </sheetData>
  <phoneticPr fontId="0" type="noConversion"/>
  <hyperlinks>
    <hyperlink ref="E1" r:id="rId1"/>
  </hyperlinks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32"/>
  <sheetViews>
    <sheetView showGridLines="0" tabSelected="1" workbookViewId="0">
      <pane xSplit="6" ySplit="2" topLeftCell="G219" activePane="bottomRight" state="frozen"/>
      <selection activeCell="B164" sqref="B164"/>
      <selection pane="topRight" activeCell="B164" sqref="B164"/>
      <selection pane="bottomLeft" activeCell="B164" sqref="B164"/>
      <selection pane="bottomRight" activeCell="G230" sqref="G230"/>
    </sheetView>
  </sheetViews>
  <sheetFormatPr defaultRowHeight="12.75" x14ac:dyDescent="0.2"/>
  <cols>
    <col min="1" max="1" width="10" customWidth="1"/>
    <col min="7" max="7" width="11.5703125" bestFit="1" customWidth="1"/>
    <col min="8" max="9" width="9.5703125" bestFit="1" customWidth="1"/>
    <col min="11" max="11" width="9.5703125" bestFit="1" customWidth="1"/>
    <col min="13" max="13" width="10.140625" bestFit="1" customWidth="1"/>
    <col min="14" max="14" width="10.140625" customWidth="1"/>
    <col min="18" max="18" width="16.7109375" customWidth="1"/>
    <col min="19" max="19" width="10.140625" customWidth="1"/>
  </cols>
  <sheetData>
    <row r="1" spans="1:18" x14ac:dyDescent="0.2">
      <c r="A1" s="4" t="s">
        <v>8</v>
      </c>
      <c r="B1" s="5"/>
      <c r="C1" s="5"/>
      <c r="D1" s="5"/>
      <c r="E1" s="5"/>
      <c r="F1" s="5"/>
      <c r="G1" s="5"/>
      <c r="N1" s="172" t="s">
        <v>399</v>
      </c>
      <c r="Q1" s="173" t="s">
        <v>400</v>
      </c>
      <c r="R1" s="174"/>
    </row>
    <row r="2" spans="1:18" ht="21.75" customHeight="1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  <c r="J2" s="43" t="s">
        <v>121</v>
      </c>
      <c r="K2" s="43" t="s">
        <v>252</v>
      </c>
      <c r="L2" s="43" t="s">
        <v>253</v>
      </c>
      <c r="N2" s="172"/>
      <c r="O2" t="s">
        <v>403</v>
      </c>
      <c r="Q2" s="143" t="s">
        <v>401</v>
      </c>
      <c r="R2" s="144" t="s">
        <v>402</v>
      </c>
    </row>
    <row r="3" spans="1:18" x14ac:dyDescent="0.2">
      <c r="A3" s="46" t="s">
        <v>27</v>
      </c>
      <c r="B3" s="46">
        <v>2004</v>
      </c>
      <c r="C3" s="44">
        <v>1.36</v>
      </c>
      <c r="D3" s="44">
        <v>1.4</v>
      </c>
      <c r="E3" s="44">
        <v>1.31</v>
      </c>
      <c r="F3" s="44">
        <v>1.32</v>
      </c>
      <c r="G3" s="44">
        <v>1.35</v>
      </c>
      <c r="H3" s="45">
        <v>1.3480000000000001</v>
      </c>
      <c r="N3" s="140"/>
      <c r="Q3" s="145"/>
      <c r="R3" s="149"/>
    </row>
    <row r="4" spans="1:18" x14ac:dyDescent="0.2">
      <c r="A4" s="46" t="s">
        <v>28</v>
      </c>
      <c r="B4" s="46">
        <v>2004</v>
      </c>
      <c r="C4" s="44">
        <v>1.35</v>
      </c>
      <c r="D4" s="44">
        <v>1.38</v>
      </c>
      <c r="E4" s="44">
        <v>1.26</v>
      </c>
      <c r="F4" s="44">
        <v>1.25</v>
      </c>
      <c r="G4" s="44">
        <v>1.28</v>
      </c>
      <c r="H4" s="45">
        <v>1.304</v>
      </c>
      <c r="N4" s="140"/>
      <c r="Q4" s="146"/>
      <c r="R4" s="150"/>
    </row>
    <row r="5" spans="1:18" x14ac:dyDescent="0.2">
      <c r="A5" s="46" t="s">
        <v>29</v>
      </c>
      <c r="B5" s="46">
        <v>2004</v>
      </c>
      <c r="C5" s="44">
        <v>1.27</v>
      </c>
      <c r="D5" s="44">
        <v>1.31</v>
      </c>
      <c r="E5" s="44">
        <v>1.18</v>
      </c>
      <c r="F5" s="44">
        <v>1.17</v>
      </c>
      <c r="G5" s="44">
        <v>1.22</v>
      </c>
      <c r="H5" s="45">
        <v>1.23</v>
      </c>
      <c r="N5" s="140"/>
      <c r="Q5" s="146"/>
      <c r="R5" s="150"/>
    </row>
    <row r="6" spans="1:18" x14ac:dyDescent="0.2">
      <c r="A6" s="46" t="s">
        <v>30</v>
      </c>
      <c r="B6" s="46">
        <v>2004</v>
      </c>
      <c r="C6" s="44">
        <v>1.25</v>
      </c>
      <c r="D6" s="44">
        <v>1.28</v>
      </c>
      <c r="E6" s="44">
        <v>1.1399999999999999</v>
      </c>
      <c r="F6" s="44">
        <v>1.2</v>
      </c>
      <c r="G6" s="44">
        <v>1.19</v>
      </c>
      <c r="H6" s="45">
        <v>1.2120000000000002</v>
      </c>
      <c r="N6" s="140"/>
      <c r="Q6" s="146"/>
      <c r="R6" s="150"/>
    </row>
    <row r="7" spans="1:18" x14ac:dyDescent="0.2">
      <c r="A7" s="46" t="s">
        <v>31</v>
      </c>
      <c r="B7" s="46">
        <v>2004</v>
      </c>
      <c r="C7" s="44">
        <v>1.23</v>
      </c>
      <c r="D7" s="44">
        <v>1.25</v>
      </c>
      <c r="E7" s="44">
        <v>1.1499999999999999</v>
      </c>
      <c r="F7" s="44">
        <v>1.1200000000000001</v>
      </c>
      <c r="G7" s="44">
        <v>1.18</v>
      </c>
      <c r="H7" s="45">
        <v>1.1859999999999999</v>
      </c>
      <c r="N7" s="140"/>
      <c r="Q7" s="146"/>
      <c r="R7" s="150"/>
    </row>
    <row r="8" spans="1:18" x14ac:dyDescent="0.2">
      <c r="A8" s="46" t="s">
        <v>32</v>
      </c>
      <c r="B8" s="46">
        <v>2004</v>
      </c>
      <c r="C8" s="44">
        <v>1.21</v>
      </c>
      <c r="D8" s="44">
        <v>1.21</v>
      </c>
      <c r="E8" s="44">
        <v>1.19</v>
      </c>
      <c r="F8" s="44">
        <v>1.1499999999999999</v>
      </c>
      <c r="G8" s="44">
        <v>1.17</v>
      </c>
      <c r="H8" s="45">
        <v>1.1859999999999999</v>
      </c>
      <c r="N8" s="140"/>
      <c r="Q8" s="146"/>
      <c r="R8" s="150"/>
    </row>
    <row r="9" spans="1:18" x14ac:dyDescent="0.2">
      <c r="A9" s="46" t="s">
        <v>33</v>
      </c>
      <c r="B9" s="46">
        <v>2005</v>
      </c>
      <c r="C9" s="44">
        <v>1.17</v>
      </c>
      <c r="D9" s="44">
        <v>1.18</v>
      </c>
      <c r="E9" s="44">
        <v>1.18</v>
      </c>
      <c r="F9" s="44">
        <v>1.1399999999999999</v>
      </c>
      <c r="G9" s="44">
        <v>1.1399999999999999</v>
      </c>
      <c r="H9" s="45">
        <v>1.1619999999999997</v>
      </c>
      <c r="N9" s="140"/>
      <c r="Q9" s="146"/>
      <c r="R9" s="150"/>
    </row>
    <row r="10" spans="1:18" x14ac:dyDescent="0.2">
      <c r="A10" s="46" t="s">
        <v>34</v>
      </c>
      <c r="B10" s="46">
        <v>2005</v>
      </c>
      <c r="C10" s="44">
        <v>1.21</v>
      </c>
      <c r="D10" s="44">
        <v>1.2</v>
      </c>
      <c r="E10" s="44">
        <v>1.19</v>
      </c>
      <c r="F10" s="44">
        <v>1.21</v>
      </c>
      <c r="G10" s="44">
        <v>1.18</v>
      </c>
      <c r="H10" s="45">
        <v>1.198</v>
      </c>
      <c r="N10" s="140"/>
      <c r="Q10" s="146"/>
      <c r="R10" s="150"/>
    </row>
    <row r="11" spans="1:18" x14ac:dyDescent="0.2">
      <c r="A11" s="46" t="s">
        <v>35</v>
      </c>
      <c r="B11" s="46">
        <v>2005</v>
      </c>
      <c r="C11" s="44">
        <v>1.26</v>
      </c>
      <c r="D11" s="44">
        <v>1.22</v>
      </c>
      <c r="E11" s="44">
        <v>1.29</v>
      </c>
      <c r="F11" s="44">
        <v>1.32</v>
      </c>
      <c r="G11" s="44">
        <v>1.27</v>
      </c>
      <c r="H11" s="45">
        <v>1.2719999999999998</v>
      </c>
      <c r="N11" s="140"/>
      <c r="Q11" s="146"/>
      <c r="R11" s="150"/>
    </row>
    <row r="12" spans="1:18" x14ac:dyDescent="0.2">
      <c r="A12" s="46" t="s">
        <v>36</v>
      </c>
      <c r="B12" s="46">
        <v>2005</v>
      </c>
      <c r="C12" s="44">
        <v>1.38</v>
      </c>
      <c r="D12" s="44">
        <v>1.32</v>
      </c>
      <c r="E12" s="44">
        <v>1.31</v>
      </c>
      <c r="F12" s="44">
        <v>1.38</v>
      </c>
      <c r="G12" s="44">
        <v>1.34</v>
      </c>
      <c r="H12" s="45">
        <v>1.3459999999999999</v>
      </c>
      <c r="N12" s="140"/>
      <c r="Q12" s="146"/>
      <c r="R12" s="150"/>
    </row>
    <row r="13" spans="1:18" x14ac:dyDescent="0.2">
      <c r="A13" s="46" t="s">
        <v>37</v>
      </c>
      <c r="B13" s="46">
        <v>2005</v>
      </c>
      <c r="C13" s="44">
        <v>1.37</v>
      </c>
      <c r="D13" s="44">
        <v>1.35</v>
      </c>
      <c r="E13" s="44">
        <v>1.3</v>
      </c>
      <c r="F13" s="44">
        <v>1.28</v>
      </c>
      <c r="G13" s="44">
        <v>1.31</v>
      </c>
      <c r="H13" s="45">
        <v>1.3220000000000003</v>
      </c>
      <c r="N13" s="140"/>
      <c r="Q13" s="146"/>
      <c r="R13" s="150"/>
    </row>
    <row r="14" spans="1:18" x14ac:dyDescent="0.2">
      <c r="A14" s="46" t="s">
        <v>38</v>
      </c>
      <c r="B14" s="46">
        <v>2005</v>
      </c>
      <c r="C14" s="44">
        <v>1.3</v>
      </c>
      <c r="D14" s="44">
        <v>1.29</v>
      </c>
      <c r="E14" s="44">
        <v>1.21</v>
      </c>
      <c r="F14" s="44">
        <v>1.1599999999999999</v>
      </c>
      <c r="G14" s="44">
        <v>1.26</v>
      </c>
      <c r="H14" s="45">
        <v>1.244</v>
      </c>
      <c r="N14" s="140"/>
      <c r="Q14" s="146"/>
      <c r="R14" s="150"/>
    </row>
    <row r="15" spans="1:18" x14ac:dyDescent="0.2">
      <c r="A15" s="46" t="s">
        <v>27</v>
      </c>
      <c r="B15" s="46">
        <v>2005</v>
      </c>
      <c r="C15" s="44">
        <v>1.19</v>
      </c>
      <c r="D15" s="44">
        <v>1.22</v>
      </c>
      <c r="E15" s="44">
        <v>1.21</v>
      </c>
      <c r="F15" s="44">
        <v>1.1100000000000001</v>
      </c>
      <c r="G15" s="44">
        <v>1.18</v>
      </c>
      <c r="H15" s="45">
        <v>1.1819999999999999</v>
      </c>
      <c r="N15" s="140"/>
      <c r="Q15" s="146"/>
      <c r="R15" s="150"/>
    </row>
    <row r="16" spans="1:18" x14ac:dyDescent="0.2">
      <c r="A16" s="46" t="s">
        <v>28</v>
      </c>
      <c r="B16" s="46">
        <v>2005</v>
      </c>
      <c r="C16" s="44">
        <v>1.19</v>
      </c>
      <c r="D16" s="44">
        <v>1.1599999999999999</v>
      </c>
      <c r="E16" s="44">
        <v>1.07</v>
      </c>
      <c r="F16" s="44">
        <v>1.06</v>
      </c>
      <c r="G16" s="44">
        <v>1.1399999999999999</v>
      </c>
      <c r="H16" s="45">
        <v>1.1240000000000001</v>
      </c>
      <c r="N16" s="140"/>
      <c r="Q16" s="146"/>
      <c r="R16" s="150"/>
    </row>
    <row r="17" spans="1:18" x14ac:dyDescent="0.2">
      <c r="A17" s="46" t="s">
        <v>29</v>
      </c>
      <c r="B17" s="46">
        <v>2005</v>
      </c>
      <c r="C17" s="44">
        <v>1.1499999999999999</v>
      </c>
      <c r="D17" s="44">
        <v>1.1200000000000001</v>
      </c>
      <c r="E17" s="44">
        <v>1.04</v>
      </c>
      <c r="F17" s="44">
        <v>1.04</v>
      </c>
      <c r="G17" s="44">
        <v>1.07</v>
      </c>
      <c r="H17" s="45">
        <v>1.0840000000000001</v>
      </c>
      <c r="N17" s="140"/>
      <c r="Q17" s="146"/>
      <c r="R17" s="150"/>
    </row>
    <row r="18" spans="1:18" x14ac:dyDescent="0.2">
      <c r="A18" s="46" t="s">
        <v>30</v>
      </c>
      <c r="B18" s="46">
        <v>2005</v>
      </c>
      <c r="C18" s="44">
        <v>1.1200000000000001</v>
      </c>
      <c r="D18" s="44">
        <v>1.1200000000000001</v>
      </c>
      <c r="E18" s="44">
        <v>1.0900000000000001</v>
      </c>
      <c r="F18" s="44">
        <v>1.02</v>
      </c>
      <c r="G18" s="44">
        <v>1.08</v>
      </c>
      <c r="H18" s="45">
        <v>1.0859999999999999</v>
      </c>
      <c r="N18" s="140"/>
      <c r="Q18" s="146"/>
      <c r="R18" s="150"/>
    </row>
    <row r="19" spans="1:18" x14ac:dyDescent="0.2">
      <c r="A19" s="46" t="s">
        <v>31</v>
      </c>
      <c r="B19" s="46">
        <v>2005</v>
      </c>
      <c r="C19" s="44">
        <v>1.08</v>
      </c>
      <c r="D19" s="44">
        <v>1.06</v>
      </c>
      <c r="E19" s="44">
        <v>1.1000000000000001</v>
      </c>
      <c r="F19" s="44">
        <v>0.98</v>
      </c>
      <c r="G19" s="44">
        <v>1.04</v>
      </c>
      <c r="H19" s="45">
        <v>1.052</v>
      </c>
      <c r="N19" s="140"/>
      <c r="Q19" s="146"/>
      <c r="R19" s="150"/>
    </row>
    <row r="20" spans="1:18" x14ac:dyDescent="0.2">
      <c r="A20" s="46" t="s">
        <v>32</v>
      </c>
      <c r="B20" s="46">
        <v>2005</v>
      </c>
      <c r="C20" s="44">
        <v>1.06</v>
      </c>
      <c r="D20" s="44">
        <v>1.03</v>
      </c>
      <c r="E20" s="44">
        <v>0.98</v>
      </c>
      <c r="F20" s="44">
        <v>0.96</v>
      </c>
      <c r="G20" s="44">
        <v>1.02</v>
      </c>
      <c r="H20" s="45">
        <v>1.0099999999999998</v>
      </c>
      <c r="N20" s="140"/>
      <c r="Q20" s="146"/>
      <c r="R20" s="150"/>
    </row>
    <row r="21" spans="1:18" x14ac:dyDescent="0.2">
      <c r="A21" s="46" t="s">
        <v>33</v>
      </c>
      <c r="B21" s="46">
        <v>2006</v>
      </c>
      <c r="C21" s="44">
        <v>1.1299999999999999</v>
      </c>
      <c r="D21" s="44">
        <v>1.1399999999999999</v>
      </c>
      <c r="E21" s="44">
        <v>1.19</v>
      </c>
      <c r="F21" s="44">
        <v>1</v>
      </c>
      <c r="G21" s="44">
        <v>1.1000000000000001</v>
      </c>
      <c r="H21" s="45">
        <v>1.1119999999999997</v>
      </c>
      <c r="N21" s="140"/>
      <c r="Q21" s="146"/>
      <c r="R21" s="150"/>
    </row>
    <row r="22" spans="1:18" x14ac:dyDescent="0.2">
      <c r="A22" s="46" t="s">
        <v>34</v>
      </c>
      <c r="B22" s="46">
        <v>2006</v>
      </c>
      <c r="C22" s="44">
        <v>1.1299999999999999</v>
      </c>
      <c r="D22" s="44">
        <v>1.1599999999999999</v>
      </c>
      <c r="E22" s="44">
        <v>1.1399999999999999</v>
      </c>
      <c r="F22" s="44">
        <v>1.06</v>
      </c>
      <c r="G22" s="44">
        <v>1.1299999999999999</v>
      </c>
      <c r="H22" s="45">
        <v>1.1240000000000001</v>
      </c>
      <c r="N22" s="140"/>
      <c r="Q22" s="146"/>
      <c r="R22" s="150"/>
    </row>
    <row r="23" spans="1:18" x14ac:dyDescent="0.2">
      <c r="A23" s="46" t="s">
        <v>35</v>
      </c>
      <c r="B23" s="46">
        <v>2006</v>
      </c>
      <c r="C23" s="44">
        <v>1.17</v>
      </c>
      <c r="D23" s="44">
        <v>1.2</v>
      </c>
      <c r="E23" s="44">
        <v>1.2</v>
      </c>
      <c r="F23" s="44">
        <v>1.19</v>
      </c>
      <c r="G23" s="44">
        <v>1.2</v>
      </c>
      <c r="H23" s="45">
        <v>1.1919999999999999</v>
      </c>
      <c r="N23" s="140"/>
      <c r="Q23" s="146"/>
      <c r="R23" s="150"/>
    </row>
    <row r="24" spans="1:18" x14ac:dyDescent="0.2">
      <c r="A24" s="46" t="s">
        <v>36</v>
      </c>
      <c r="B24" s="46">
        <v>2006</v>
      </c>
      <c r="C24" s="44">
        <v>1.24</v>
      </c>
      <c r="D24" s="44">
        <v>1.24</v>
      </c>
      <c r="E24" s="44">
        <v>1.23</v>
      </c>
      <c r="F24" s="44">
        <v>1.24</v>
      </c>
      <c r="G24" s="44">
        <v>1.25</v>
      </c>
      <c r="H24" s="45">
        <v>1.24</v>
      </c>
      <c r="N24" s="140"/>
      <c r="Q24" s="146"/>
      <c r="R24" s="150"/>
    </row>
    <row r="25" spans="1:18" x14ac:dyDescent="0.2">
      <c r="A25" s="46" t="s">
        <v>37</v>
      </c>
      <c r="B25" s="46">
        <v>2006</v>
      </c>
      <c r="C25" s="44">
        <v>1.27</v>
      </c>
      <c r="D25" s="44">
        <v>1.31</v>
      </c>
      <c r="E25" s="44">
        <v>1.22</v>
      </c>
      <c r="F25" s="44">
        <v>1.25</v>
      </c>
      <c r="G25" s="44">
        <v>1.22</v>
      </c>
      <c r="H25" s="45">
        <v>1.254</v>
      </c>
      <c r="N25" s="140"/>
      <c r="Q25" s="146"/>
      <c r="R25" s="150"/>
    </row>
    <row r="26" spans="1:18" x14ac:dyDescent="0.2">
      <c r="A26" s="46" t="s">
        <v>38</v>
      </c>
      <c r="B26" s="46">
        <v>2006</v>
      </c>
      <c r="C26" s="44">
        <v>1.26</v>
      </c>
      <c r="D26" s="44">
        <v>1.3</v>
      </c>
      <c r="E26" s="44">
        <v>1.23</v>
      </c>
      <c r="F26" s="44">
        <v>1.21</v>
      </c>
      <c r="G26" s="44">
        <v>1.24</v>
      </c>
      <c r="H26" s="45">
        <v>1.248</v>
      </c>
      <c r="N26" s="140"/>
      <c r="Q26" s="146"/>
      <c r="R26" s="150"/>
    </row>
    <row r="27" spans="1:18" x14ac:dyDescent="0.2">
      <c r="A27" s="46" t="s">
        <v>27</v>
      </c>
      <c r="B27" s="46">
        <v>2006</v>
      </c>
      <c r="C27" s="44">
        <v>1.25</v>
      </c>
      <c r="D27" s="44">
        <v>1.29</v>
      </c>
      <c r="E27" s="44">
        <v>1.2</v>
      </c>
      <c r="F27" s="44">
        <v>1.17</v>
      </c>
      <c r="G27" s="44">
        <v>1.24</v>
      </c>
      <c r="H27" s="45">
        <v>1.23</v>
      </c>
      <c r="N27" s="140"/>
      <c r="Q27" s="146"/>
      <c r="R27" s="150"/>
    </row>
    <row r="28" spans="1:18" x14ac:dyDescent="0.2">
      <c r="A28" s="46" t="s">
        <v>28</v>
      </c>
      <c r="B28" s="46">
        <v>2006</v>
      </c>
      <c r="C28" s="44">
        <v>1.24</v>
      </c>
      <c r="D28" s="44">
        <v>1.26</v>
      </c>
      <c r="E28" s="44">
        <v>1.1499999999999999</v>
      </c>
      <c r="F28" s="44">
        <v>1.1299999999999999</v>
      </c>
      <c r="G28" s="44">
        <v>1.2</v>
      </c>
      <c r="H28" s="45">
        <v>1.196</v>
      </c>
      <c r="N28" s="140"/>
      <c r="Q28" s="146"/>
      <c r="R28" s="150"/>
    </row>
    <row r="29" spans="1:18" x14ac:dyDescent="0.2">
      <c r="A29" s="46" t="s">
        <v>29</v>
      </c>
      <c r="B29" s="46">
        <v>2006</v>
      </c>
      <c r="C29" s="44">
        <v>1.2318750000000001</v>
      </c>
      <c r="D29" s="44">
        <v>1.2529999999999999</v>
      </c>
      <c r="E29" s="44">
        <v>1.1180000000000001</v>
      </c>
      <c r="F29" s="44">
        <v>1.0760000000000001</v>
      </c>
      <c r="G29" s="44">
        <v>1.13822222222222</v>
      </c>
      <c r="H29" s="45">
        <v>1.1634194444444439</v>
      </c>
      <c r="N29" s="140"/>
      <c r="Q29" s="146"/>
      <c r="R29" s="150"/>
    </row>
    <row r="30" spans="1:18" x14ac:dyDescent="0.2">
      <c r="A30" s="46" t="s">
        <v>30</v>
      </c>
      <c r="B30" s="46">
        <v>2006</v>
      </c>
      <c r="C30" s="44">
        <v>1.2221428571428601</v>
      </c>
      <c r="D30" s="44">
        <v>1.23470588235294</v>
      </c>
      <c r="E30" s="44">
        <v>1.0953846153846201</v>
      </c>
      <c r="F30" s="44">
        <v>1.06222222222222</v>
      </c>
      <c r="G30" s="44">
        <v>1.12975</v>
      </c>
      <c r="H30" s="45">
        <v>1.148841115420528</v>
      </c>
      <c r="N30" s="140"/>
      <c r="Q30" s="146"/>
      <c r="R30" s="150"/>
    </row>
    <row r="31" spans="1:18" x14ac:dyDescent="0.2">
      <c r="A31" s="46" t="s">
        <v>31</v>
      </c>
      <c r="B31" s="46">
        <v>2006</v>
      </c>
      <c r="C31" s="44">
        <v>1.1599999999999999</v>
      </c>
      <c r="D31" s="44">
        <v>1.19166666666667</v>
      </c>
      <c r="E31" s="44">
        <v>1.1172727272727301</v>
      </c>
      <c r="F31" s="44">
        <v>1.089</v>
      </c>
      <c r="G31" s="44">
        <v>1.1278181818181801</v>
      </c>
      <c r="H31" s="45">
        <v>1.1371515151515159</v>
      </c>
      <c r="N31" s="140"/>
      <c r="Q31" s="146"/>
      <c r="R31" s="150"/>
    </row>
    <row r="32" spans="1:18" x14ac:dyDescent="0.2">
      <c r="A32" s="46" t="s">
        <v>32</v>
      </c>
      <c r="B32" s="46">
        <v>2006</v>
      </c>
      <c r="C32" s="44">
        <v>1.19583333333333</v>
      </c>
      <c r="D32" s="44">
        <v>1.1825000000000001</v>
      </c>
      <c r="E32" s="44">
        <v>1.0852941176470601</v>
      </c>
      <c r="F32" s="44">
        <v>1.0920909090909099</v>
      </c>
      <c r="G32" s="44">
        <v>1.10724444444444</v>
      </c>
      <c r="H32" s="45">
        <v>1.1325925609031482</v>
      </c>
      <c r="N32" s="140"/>
      <c r="Q32" s="146"/>
      <c r="R32" s="150"/>
    </row>
    <row r="33" spans="1:18" x14ac:dyDescent="0.2">
      <c r="A33" s="46" t="s">
        <v>33</v>
      </c>
      <c r="B33" s="46">
        <v>2007</v>
      </c>
      <c r="C33" s="44">
        <v>1.2036363636363601</v>
      </c>
      <c r="D33" s="44">
        <v>1.1934615384615399</v>
      </c>
      <c r="E33" s="44">
        <v>1.0680000000000001</v>
      </c>
      <c r="F33" s="44">
        <v>1.0444444444444401</v>
      </c>
      <c r="G33" s="44">
        <v>1.1135636363636401</v>
      </c>
      <c r="H33" s="45">
        <v>1.1246211965811961</v>
      </c>
      <c r="N33" s="140"/>
      <c r="Q33" s="146"/>
      <c r="R33" s="150"/>
    </row>
    <row r="34" spans="1:18" x14ac:dyDescent="0.2">
      <c r="A34" s="46" t="s">
        <v>34</v>
      </c>
      <c r="B34" s="46">
        <v>2007</v>
      </c>
      <c r="C34" s="44">
        <v>1.2430000000000001</v>
      </c>
      <c r="D34" s="44">
        <v>1.2162500000000001</v>
      </c>
      <c r="E34" s="44">
        <v>1.0449999999999999</v>
      </c>
      <c r="F34" s="44">
        <v>1.099</v>
      </c>
      <c r="G34" s="44">
        <v>1.1494820512820501</v>
      </c>
      <c r="H34" s="45">
        <v>1.15054641025641</v>
      </c>
      <c r="N34" s="140"/>
      <c r="Q34" s="146"/>
      <c r="R34" s="150"/>
    </row>
    <row r="35" spans="1:18" x14ac:dyDescent="0.2">
      <c r="A35" s="46" t="s">
        <v>35</v>
      </c>
      <c r="B35" s="46">
        <v>2007</v>
      </c>
      <c r="C35" s="44">
        <v>1.31555555555556</v>
      </c>
      <c r="D35" s="44">
        <v>1.2297499999999999</v>
      </c>
      <c r="E35" s="44">
        <v>1.0275000000000001</v>
      </c>
      <c r="F35" s="44">
        <v>1.2202500000000001</v>
      </c>
      <c r="G35" s="44">
        <v>1.23272727272727</v>
      </c>
      <c r="H35" s="45">
        <v>1.2051565656565659</v>
      </c>
      <c r="N35" s="140"/>
      <c r="Q35" s="146"/>
      <c r="R35" s="150"/>
    </row>
    <row r="36" spans="1:18" x14ac:dyDescent="0.2">
      <c r="A36" s="46" t="s">
        <v>36</v>
      </c>
      <c r="B36" s="46">
        <v>2007</v>
      </c>
      <c r="C36" s="44">
        <v>1.4550000000000001</v>
      </c>
      <c r="D36" s="44">
        <v>1.363</v>
      </c>
      <c r="E36" s="44">
        <v>1.1885714285714299</v>
      </c>
      <c r="F36" s="44">
        <v>1.39222222222222</v>
      </c>
      <c r="G36" s="44">
        <v>1.3789285714285699</v>
      </c>
      <c r="H36" s="45">
        <v>1.355544444444444</v>
      </c>
      <c r="N36" s="140"/>
      <c r="Q36" s="146"/>
      <c r="R36" s="150"/>
    </row>
    <row r="37" spans="1:18" x14ac:dyDescent="0.2">
      <c r="A37" s="46" t="s">
        <v>37</v>
      </c>
      <c r="B37" s="46">
        <v>2007</v>
      </c>
      <c r="C37" s="44">
        <v>1.5169999999999999</v>
      </c>
      <c r="D37" s="44">
        <v>1.45</v>
      </c>
      <c r="E37" s="44">
        <v>1.2875000000000001</v>
      </c>
      <c r="F37" s="44">
        <v>1.56111111111111</v>
      </c>
      <c r="G37" s="44">
        <v>1.6444000000000001</v>
      </c>
      <c r="H37" s="45">
        <v>1.492002222222222</v>
      </c>
      <c r="N37" s="140"/>
      <c r="Q37" s="146"/>
      <c r="R37" s="150"/>
    </row>
    <row r="38" spans="1:18" x14ac:dyDescent="0.2">
      <c r="A38" s="46" t="s">
        <v>38</v>
      </c>
      <c r="B38" s="46">
        <v>2007</v>
      </c>
      <c r="C38" s="44">
        <v>1.7410000000000001</v>
      </c>
      <c r="D38" s="44">
        <v>1.5757142857142901</v>
      </c>
      <c r="E38" s="44">
        <v>1.55</v>
      </c>
      <c r="F38" s="44">
        <v>1.7833333333333301</v>
      </c>
      <c r="G38" s="44">
        <v>1.8360869565217399</v>
      </c>
      <c r="H38" s="45">
        <v>1.6972269151138721</v>
      </c>
      <c r="N38" s="140"/>
      <c r="Q38" s="146"/>
      <c r="R38" s="150"/>
    </row>
    <row r="39" spans="1:18" x14ac:dyDescent="0.2">
      <c r="A39" s="46" t="s">
        <v>27</v>
      </c>
      <c r="B39" s="46">
        <v>2007</v>
      </c>
      <c r="C39" s="44">
        <v>1.8859999999999999</v>
      </c>
      <c r="D39" s="44">
        <v>1.9266666666666701</v>
      </c>
      <c r="E39" s="44">
        <v>1.61</v>
      </c>
      <c r="F39" s="44">
        <v>1.8888888888888899</v>
      </c>
      <c r="G39" s="44">
        <v>1.90047619047619</v>
      </c>
      <c r="H39" s="45">
        <v>1.84240634920635</v>
      </c>
      <c r="N39" s="140"/>
      <c r="Q39" s="146"/>
      <c r="R39" s="150"/>
    </row>
    <row r="40" spans="1:18" x14ac:dyDescent="0.2">
      <c r="A40" s="46" t="s">
        <v>28</v>
      </c>
      <c r="B40" s="46">
        <v>2007</v>
      </c>
      <c r="C40" s="44">
        <v>1.8919999999999999</v>
      </c>
      <c r="D40" s="44">
        <v>2.09</v>
      </c>
      <c r="E40" s="44">
        <v>1.635</v>
      </c>
      <c r="F40" s="44">
        <v>1.6342857142857099</v>
      </c>
      <c r="G40" s="44">
        <v>1.6813043478260901</v>
      </c>
      <c r="H40" s="45">
        <v>1.7865180124223599</v>
      </c>
      <c r="N40" s="140"/>
      <c r="Q40" s="146"/>
      <c r="R40" s="150"/>
    </row>
    <row r="41" spans="1:18" x14ac:dyDescent="0.2">
      <c r="A41" s="46" t="s">
        <v>29</v>
      </c>
      <c r="B41" s="46">
        <v>2007</v>
      </c>
      <c r="C41" s="44">
        <v>1.645</v>
      </c>
      <c r="D41" s="44">
        <v>1.8044444444444401</v>
      </c>
      <c r="E41" s="44">
        <v>1.232</v>
      </c>
      <c r="F41" s="44">
        <v>1.3233333333333299</v>
      </c>
      <c r="G41" s="44">
        <v>1.3537837837837801</v>
      </c>
      <c r="H41" s="45">
        <v>1.4717123123123099</v>
      </c>
      <c r="N41" s="140"/>
      <c r="Q41" s="146"/>
      <c r="R41" s="150"/>
    </row>
    <row r="42" spans="1:18" x14ac:dyDescent="0.2">
      <c r="A42" s="46" t="s">
        <v>30</v>
      </c>
      <c r="B42" s="46">
        <v>2007</v>
      </c>
      <c r="C42" s="44">
        <v>1.5561111111111099</v>
      </c>
      <c r="D42" s="44">
        <v>1.41769230769231</v>
      </c>
      <c r="E42" s="44">
        <v>1.1183333333333301</v>
      </c>
      <c r="F42" s="44">
        <v>1.1325000000000001</v>
      </c>
      <c r="G42" s="44">
        <v>1.2251724137930999</v>
      </c>
      <c r="H42" s="45">
        <v>1.2899618331859699</v>
      </c>
      <c r="N42" s="140"/>
      <c r="Q42" s="146"/>
      <c r="R42" s="150"/>
    </row>
    <row r="43" spans="1:18" x14ac:dyDescent="0.2">
      <c r="A43" s="46" t="s">
        <v>31</v>
      </c>
      <c r="B43" s="46">
        <v>2007</v>
      </c>
      <c r="C43" s="44">
        <v>1.506</v>
      </c>
      <c r="D43" s="44">
        <v>1.4</v>
      </c>
      <c r="E43" s="44">
        <v>1.2333333333333301</v>
      </c>
      <c r="F43" s="44">
        <v>1.2224999999999999</v>
      </c>
      <c r="G43" s="44">
        <v>1.24428571428571</v>
      </c>
      <c r="H43" s="45">
        <v>1.321223809523808</v>
      </c>
      <c r="N43" s="140"/>
      <c r="Q43" s="146"/>
      <c r="R43" s="150"/>
    </row>
    <row r="44" spans="1:18" x14ac:dyDescent="0.2">
      <c r="A44" s="46" t="s">
        <v>32</v>
      </c>
      <c r="B44" s="46">
        <v>2007</v>
      </c>
      <c r="C44" s="44">
        <v>1.4359999999999999</v>
      </c>
      <c r="D44" s="44">
        <v>1.4283333333333335</v>
      </c>
      <c r="E44" s="44">
        <v>1.1214285714285714</v>
      </c>
      <c r="F44" s="44">
        <v>1.1950000000000001</v>
      </c>
      <c r="G44" s="44">
        <v>1.2577419354838713</v>
      </c>
      <c r="H44" s="45">
        <v>1.2877007680491552</v>
      </c>
      <c r="N44" s="140"/>
      <c r="Q44" s="146"/>
      <c r="R44" s="150"/>
    </row>
    <row r="45" spans="1:18" x14ac:dyDescent="0.2">
      <c r="A45" s="46" t="s">
        <v>33</v>
      </c>
      <c r="B45" s="46">
        <v>2008</v>
      </c>
      <c r="C45" s="44">
        <v>1.38</v>
      </c>
      <c r="D45" s="44">
        <v>1.38</v>
      </c>
      <c r="E45" s="44">
        <v>1.2</v>
      </c>
      <c r="F45" s="44">
        <v>1.21</v>
      </c>
      <c r="G45" s="44">
        <v>1.27</v>
      </c>
      <c r="H45" s="45">
        <v>1.2879999999999998</v>
      </c>
      <c r="N45" s="140"/>
      <c r="Q45" s="146"/>
      <c r="R45" s="150"/>
    </row>
    <row r="46" spans="1:18" x14ac:dyDescent="0.2">
      <c r="A46" s="46" t="s">
        <v>34</v>
      </c>
      <c r="B46" s="46">
        <v>2008</v>
      </c>
      <c r="C46" s="44">
        <v>1.4016666666666666</v>
      </c>
      <c r="D46" s="44">
        <v>1.385</v>
      </c>
      <c r="E46" s="44">
        <v>1.2</v>
      </c>
      <c r="F46" s="44">
        <v>1.242</v>
      </c>
      <c r="G46" s="44">
        <v>1.3255043478260873</v>
      </c>
      <c r="H46" s="45">
        <v>1.3108342028985507</v>
      </c>
      <c r="N46" s="140"/>
      <c r="Q46" s="146"/>
      <c r="R46" s="150"/>
    </row>
    <row r="47" spans="1:18" x14ac:dyDescent="0.2">
      <c r="A47" s="46" t="s">
        <v>35</v>
      </c>
      <c r="B47" s="46">
        <v>2008</v>
      </c>
      <c r="C47" s="44">
        <v>1.4328571428571428</v>
      </c>
      <c r="D47" s="44">
        <v>1.4145454545454543</v>
      </c>
      <c r="E47" s="44">
        <v>1.3683333333333334</v>
      </c>
      <c r="F47" s="44">
        <v>1.3945454545454548</v>
      </c>
      <c r="G47" s="44">
        <v>1.4488461538461539</v>
      </c>
      <c r="H47" s="45">
        <v>1.4118255078255078</v>
      </c>
      <c r="N47" s="140"/>
      <c r="Q47" s="146"/>
      <c r="R47" s="150"/>
    </row>
    <row r="48" spans="1:18" x14ac:dyDescent="0.2">
      <c r="A48" s="46" t="s">
        <v>36</v>
      </c>
      <c r="B48" s="46">
        <v>2008</v>
      </c>
      <c r="C48" s="44">
        <v>1.5266666666666666</v>
      </c>
      <c r="D48" s="44">
        <v>1.532</v>
      </c>
      <c r="E48" s="44">
        <v>1.385</v>
      </c>
      <c r="F48" s="44">
        <v>1.5057142857142858</v>
      </c>
      <c r="G48" s="44">
        <v>1.5144999999999997</v>
      </c>
      <c r="H48" s="45">
        <v>1.4927761904761905</v>
      </c>
      <c r="N48" s="140"/>
      <c r="Q48" s="146"/>
      <c r="R48" s="150"/>
    </row>
    <row r="49" spans="1:18" x14ac:dyDescent="0.2">
      <c r="A49" s="46" t="s">
        <v>37</v>
      </c>
      <c r="B49" s="46">
        <v>2008</v>
      </c>
      <c r="C49" s="44">
        <v>1.5759999999999998</v>
      </c>
      <c r="D49" s="44">
        <v>1.5339999999999998</v>
      </c>
      <c r="E49" s="44">
        <v>1.385</v>
      </c>
      <c r="F49" s="44">
        <v>1.5271428571428571</v>
      </c>
      <c r="G49" s="44">
        <v>1.5432352941176473</v>
      </c>
      <c r="H49" s="45">
        <v>1.5130756302521007</v>
      </c>
      <c r="N49" s="140"/>
      <c r="Q49" s="146"/>
      <c r="R49" s="150"/>
    </row>
    <row r="50" spans="1:18" x14ac:dyDescent="0.2">
      <c r="A50" s="46" t="s">
        <v>38</v>
      </c>
      <c r="B50" s="46">
        <v>2008</v>
      </c>
      <c r="C50" s="44">
        <v>1.5449999999999999</v>
      </c>
      <c r="D50" s="44">
        <v>1.5563636363636362</v>
      </c>
      <c r="E50" s="44">
        <v>1.3560000000000001</v>
      </c>
      <c r="F50" s="44">
        <v>1.5457142857142858</v>
      </c>
      <c r="G50" s="44">
        <v>1.5466666666666666</v>
      </c>
      <c r="H50" s="45">
        <v>1.5099489177489178</v>
      </c>
      <c r="N50" s="140"/>
      <c r="Q50" s="146"/>
      <c r="R50" s="150"/>
    </row>
    <row r="51" spans="1:18" x14ac:dyDescent="0.2">
      <c r="A51" s="46" t="s">
        <v>27</v>
      </c>
      <c r="B51" s="46">
        <v>2008</v>
      </c>
      <c r="C51" s="44">
        <v>1.5375000000000001</v>
      </c>
      <c r="D51" s="44">
        <v>1.5139999999999998</v>
      </c>
      <c r="E51" s="44">
        <v>1.3439999999999999</v>
      </c>
      <c r="F51" s="44">
        <v>1.4766666666666666</v>
      </c>
      <c r="G51" s="44">
        <v>1.4542105263157894</v>
      </c>
      <c r="H51" s="45">
        <v>1.4652754385964912</v>
      </c>
      <c r="N51" s="140"/>
      <c r="Q51" s="146"/>
      <c r="R51" s="150"/>
    </row>
    <row r="52" spans="1:18" x14ac:dyDescent="0.2">
      <c r="A52" s="46" t="s">
        <v>28</v>
      </c>
      <c r="B52" s="46">
        <v>2008</v>
      </c>
      <c r="C52" s="44">
        <v>1.4850000000000001</v>
      </c>
      <c r="D52" s="44">
        <v>1.4463333333333335</v>
      </c>
      <c r="E52" s="44">
        <v>1.2733333333333334</v>
      </c>
      <c r="F52" s="44">
        <v>1.272</v>
      </c>
      <c r="G52" s="44">
        <v>1.2775000000000001</v>
      </c>
      <c r="H52" s="45">
        <v>1.3508333333333336</v>
      </c>
      <c r="N52" s="140"/>
      <c r="Q52" s="146"/>
      <c r="R52" s="150"/>
    </row>
    <row r="53" spans="1:18" x14ac:dyDescent="0.2">
      <c r="A53" s="46" t="s">
        <v>29</v>
      </c>
      <c r="B53" s="46">
        <v>2008</v>
      </c>
      <c r="C53" s="44">
        <v>1.506</v>
      </c>
      <c r="D53" s="44">
        <v>1.4433333333333334</v>
      </c>
      <c r="E53" s="44">
        <v>1.3185714285714287</v>
      </c>
      <c r="F53" s="44">
        <v>1.24</v>
      </c>
      <c r="G53" s="44">
        <v>1.293684210526316</v>
      </c>
      <c r="H53" s="45">
        <v>1.3603177944862157</v>
      </c>
      <c r="N53" s="140"/>
      <c r="Q53" s="146"/>
      <c r="R53" s="150"/>
    </row>
    <row r="54" spans="1:18" x14ac:dyDescent="0.2">
      <c r="A54" s="46" t="s">
        <v>30</v>
      </c>
      <c r="B54" s="46">
        <v>2008</v>
      </c>
      <c r="C54" s="44">
        <v>1.5016666666666667</v>
      </c>
      <c r="D54" s="44">
        <v>1.3820000000000001</v>
      </c>
      <c r="E54" s="44">
        <v>1.3914285714285715</v>
      </c>
      <c r="F54" s="44">
        <v>1.3583333333333334</v>
      </c>
      <c r="G54" s="44">
        <v>1.3873913043478263</v>
      </c>
      <c r="H54" s="45">
        <v>1.4041639751552795</v>
      </c>
      <c r="N54" s="140"/>
      <c r="Q54" s="146"/>
      <c r="R54" s="150"/>
    </row>
    <row r="55" spans="1:18" x14ac:dyDescent="0.2">
      <c r="A55" s="46" t="s">
        <v>31</v>
      </c>
      <c r="B55" s="46">
        <v>2008</v>
      </c>
      <c r="C55" s="44">
        <v>1.5033333333333332</v>
      </c>
      <c r="D55" s="44">
        <v>1.4233333333333331</v>
      </c>
      <c r="E55" s="44">
        <v>1.32</v>
      </c>
      <c r="F55" s="44">
        <v>1.4414285714285717</v>
      </c>
      <c r="G55" s="44">
        <v>1.3936363636363633</v>
      </c>
      <c r="H55" s="45">
        <v>1.4163463203463205</v>
      </c>
      <c r="N55" s="140"/>
      <c r="Q55" s="146"/>
      <c r="R55" s="150"/>
    </row>
    <row r="56" spans="1:18" x14ac:dyDescent="0.2">
      <c r="A56" s="46" t="s">
        <v>32</v>
      </c>
      <c r="B56" s="46">
        <v>2008</v>
      </c>
      <c r="C56" s="44">
        <v>1.5483333333333331</v>
      </c>
      <c r="D56" s="44">
        <v>1.4129999999999998</v>
      </c>
      <c r="E56" s="44">
        <v>1.298</v>
      </c>
      <c r="F56" s="44">
        <v>1.4357142857142857</v>
      </c>
      <c r="G56" s="44">
        <v>1.3878260869565215</v>
      </c>
      <c r="H56" s="45">
        <v>1.416574741200828</v>
      </c>
      <c r="N56" s="140"/>
      <c r="Q56" s="146"/>
      <c r="R56" s="150"/>
    </row>
    <row r="57" spans="1:18" x14ac:dyDescent="0.2">
      <c r="A57" s="47" t="s">
        <v>33</v>
      </c>
      <c r="B57" s="47">
        <v>2009</v>
      </c>
      <c r="C57" s="2">
        <v>1.5057142857142856</v>
      </c>
      <c r="D57" s="2">
        <v>1.425</v>
      </c>
      <c r="E57" s="2">
        <v>1.3171428571428569</v>
      </c>
      <c r="F57" s="2">
        <v>1.4242857142857144</v>
      </c>
      <c r="G57" s="2">
        <v>1.4260869565217391</v>
      </c>
      <c r="H57" s="45">
        <v>1.4196459627329192</v>
      </c>
      <c r="N57" s="140"/>
      <c r="Q57" s="146"/>
      <c r="R57" s="150"/>
    </row>
    <row r="58" spans="1:18" x14ac:dyDescent="0.2">
      <c r="A58" s="47" t="s">
        <v>34</v>
      </c>
      <c r="B58" s="47">
        <v>2009</v>
      </c>
      <c r="C58" s="2">
        <v>1.4833333333333334</v>
      </c>
      <c r="D58" s="2">
        <v>1.4188888888888889</v>
      </c>
      <c r="E58" s="2">
        <v>1.3166666666666667</v>
      </c>
      <c r="F58" s="2">
        <v>1.3779999999999999</v>
      </c>
      <c r="G58" s="2">
        <v>1.4276499999999999</v>
      </c>
      <c r="H58" s="45">
        <v>1.4049077777777776</v>
      </c>
      <c r="N58" s="140"/>
      <c r="Q58" s="146"/>
      <c r="R58" s="150"/>
    </row>
    <row r="59" spans="1:18" x14ac:dyDescent="0.2">
      <c r="A59" s="47" t="s">
        <v>35</v>
      </c>
      <c r="B59" s="47">
        <v>2009</v>
      </c>
      <c r="C59" s="2">
        <v>1.4428571428571426</v>
      </c>
      <c r="D59" s="2">
        <v>1.45</v>
      </c>
      <c r="E59" s="2">
        <v>1.3559999999999999</v>
      </c>
      <c r="F59" s="2">
        <v>1.4066666666666665</v>
      </c>
      <c r="G59" s="2">
        <v>1.5028571428571429</v>
      </c>
      <c r="H59" s="45">
        <v>1.4316761904761903</v>
      </c>
      <c r="N59" s="140"/>
      <c r="Q59" s="146"/>
      <c r="R59" s="150"/>
    </row>
    <row r="60" spans="1:18" x14ac:dyDescent="0.2">
      <c r="A60" s="47" t="s">
        <v>36</v>
      </c>
      <c r="B60" s="47">
        <v>2009</v>
      </c>
      <c r="C60" s="2">
        <v>1.5219999999999998</v>
      </c>
      <c r="D60" s="2">
        <v>1.5345454545454544</v>
      </c>
      <c r="E60" s="2">
        <v>1.6</v>
      </c>
      <c r="F60" s="2">
        <v>1.5516666666666665</v>
      </c>
      <c r="G60" s="2">
        <v>1.7188235294117649</v>
      </c>
      <c r="H60" s="45">
        <v>1.5854071301247772</v>
      </c>
      <c r="N60" s="140"/>
      <c r="Q60" s="146"/>
      <c r="R60" s="150"/>
    </row>
    <row r="61" spans="1:18" x14ac:dyDescent="0.2">
      <c r="A61" s="47" t="s">
        <v>37</v>
      </c>
      <c r="B61" s="47">
        <v>2009</v>
      </c>
      <c r="C61" s="2">
        <v>1.61</v>
      </c>
      <c r="D61" s="2">
        <v>1.7163636363636363</v>
      </c>
      <c r="E61" s="2">
        <v>1.7975000000000001</v>
      </c>
      <c r="F61" s="2">
        <v>1.8239999999999998</v>
      </c>
      <c r="G61" s="2">
        <v>1.9113636363636366</v>
      </c>
      <c r="H61" s="45">
        <v>1.7718454545454545</v>
      </c>
      <c r="N61" s="140"/>
      <c r="Q61" s="146"/>
      <c r="R61" s="150"/>
    </row>
    <row r="62" spans="1:18" x14ac:dyDescent="0.2">
      <c r="A62" s="47" t="s">
        <v>38</v>
      </c>
      <c r="B62" s="47">
        <v>2009</v>
      </c>
      <c r="C62" s="2">
        <v>1.88</v>
      </c>
      <c r="D62" s="2">
        <v>1.875</v>
      </c>
      <c r="E62" s="2">
        <v>1.97</v>
      </c>
      <c r="F62" s="2">
        <v>1.964</v>
      </c>
      <c r="G62" s="2">
        <v>2.1328</v>
      </c>
      <c r="H62" s="45">
        <v>1.9643599999999999</v>
      </c>
      <c r="N62" s="140"/>
      <c r="Q62" s="146"/>
      <c r="R62" s="150"/>
    </row>
    <row r="63" spans="1:18" x14ac:dyDescent="0.2">
      <c r="A63" s="47" t="s">
        <v>27</v>
      </c>
      <c r="B63" s="47">
        <v>2009</v>
      </c>
      <c r="C63" s="2">
        <v>1.9014285714285712</v>
      </c>
      <c r="D63" s="2">
        <v>1.9566666666666668</v>
      </c>
      <c r="E63" s="2">
        <v>1.75</v>
      </c>
      <c r="F63" s="2">
        <v>1.763333333333333</v>
      </c>
      <c r="G63" s="2">
        <v>1.8460869565217388</v>
      </c>
      <c r="H63" s="45">
        <v>1.8435031055900619</v>
      </c>
      <c r="N63" s="140"/>
      <c r="Q63" s="146"/>
      <c r="R63" s="150"/>
    </row>
    <row r="64" spans="1:18" x14ac:dyDescent="0.2">
      <c r="A64" s="47" t="s">
        <v>28</v>
      </c>
      <c r="B64" s="47">
        <v>2009</v>
      </c>
      <c r="C64" s="2">
        <v>1.6633333333333333</v>
      </c>
      <c r="D64" s="2">
        <v>1.6918181818181817</v>
      </c>
      <c r="E64" s="2">
        <v>1.49</v>
      </c>
      <c r="F64" s="2">
        <v>1.5180000000000002</v>
      </c>
      <c r="G64" s="2">
        <v>1.6404545454545456</v>
      </c>
      <c r="H64" s="45">
        <v>1.600721212121212</v>
      </c>
      <c r="N64" s="140"/>
      <c r="Q64" s="146"/>
      <c r="R64" s="150"/>
    </row>
    <row r="65" spans="1:18" x14ac:dyDescent="0.2">
      <c r="A65" s="47" t="s">
        <v>29</v>
      </c>
      <c r="B65" s="47">
        <v>2009</v>
      </c>
      <c r="C65" s="2">
        <v>1.52125</v>
      </c>
      <c r="D65" s="2">
        <v>1.5010000000000001</v>
      </c>
      <c r="E65" s="2">
        <v>1.4766666666666666</v>
      </c>
      <c r="F65" s="2">
        <v>1.4</v>
      </c>
      <c r="G65" s="2">
        <v>1.4128125</v>
      </c>
      <c r="H65" s="45">
        <v>1.4623458333333335</v>
      </c>
      <c r="N65" s="140"/>
      <c r="Q65" s="146"/>
      <c r="R65" s="150"/>
    </row>
    <row r="66" spans="1:18" x14ac:dyDescent="0.2">
      <c r="A66" s="47" t="s">
        <v>30</v>
      </c>
      <c r="B66" s="47">
        <v>2009</v>
      </c>
      <c r="C66" s="2">
        <v>1.3987499999999999</v>
      </c>
      <c r="D66" s="2">
        <v>1.33375</v>
      </c>
      <c r="E66" s="2">
        <v>1.2733333333333334</v>
      </c>
      <c r="F66" s="2">
        <v>1.26</v>
      </c>
      <c r="G66" s="2">
        <v>1.3103636363636364</v>
      </c>
      <c r="H66" s="45">
        <v>1.3152393939393938</v>
      </c>
      <c r="N66" s="140"/>
      <c r="Q66" s="146"/>
      <c r="R66" s="150"/>
    </row>
    <row r="67" spans="1:18" x14ac:dyDescent="0.2">
      <c r="A67" t="s">
        <v>31</v>
      </c>
      <c r="B67" s="47">
        <v>2009</v>
      </c>
      <c r="C67" s="2">
        <v>1.30125</v>
      </c>
      <c r="D67" s="2">
        <v>1.3004545454545453</v>
      </c>
      <c r="E67" s="2">
        <v>1.2875000000000001</v>
      </c>
      <c r="F67" s="2">
        <v>1.2275</v>
      </c>
      <c r="G67" s="2">
        <v>1.27685</v>
      </c>
      <c r="H67" s="45">
        <v>1.278710909090909</v>
      </c>
      <c r="N67" s="140"/>
      <c r="Q67" s="146"/>
      <c r="R67" s="150"/>
    </row>
    <row r="68" spans="1:18" ht="15" x14ac:dyDescent="0.25">
      <c r="A68" s="48" t="s">
        <v>32</v>
      </c>
      <c r="B68" s="47">
        <v>2009</v>
      </c>
      <c r="C68" s="2">
        <v>1.2050000000000001</v>
      </c>
      <c r="D68" s="2">
        <v>1.246</v>
      </c>
      <c r="E68" s="2">
        <v>1.1460000000000001</v>
      </c>
      <c r="F68" s="2">
        <v>1.2625000000000002</v>
      </c>
      <c r="G68" s="2">
        <v>1.2113516666666666</v>
      </c>
      <c r="H68" s="45">
        <v>1.2141703333333334</v>
      </c>
      <c r="N68" s="140"/>
      <c r="Q68" s="146"/>
      <c r="R68" s="150"/>
    </row>
    <row r="69" spans="1:18" ht="15" x14ac:dyDescent="0.25">
      <c r="A69" s="48" t="s">
        <v>33</v>
      </c>
      <c r="B69" s="47">
        <v>2010</v>
      </c>
      <c r="C69" s="2">
        <v>1.26125</v>
      </c>
      <c r="D69" s="2">
        <v>1.2966666666666664</v>
      </c>
      <c r="E69" s="2">
        <v>1.3553999999999999</v>
      </c>
      <c r="F69" s="2">
        <v>1.3266666666666667</v>
      </c>
      <c r="G69" s="2">
        <v>1.3435999999999999</v>
      </c>
      <c r="H69" s="45">
        <v>1.3167166666666668</v>
      </c>
      <c r="N69" s="140"/>
      <c r="Q69" s="146"/>
      <c r="R69" s="150"/>
    </row>
    <row r="70" spans="1:18" ht="15" x14ac:dyDescent="0.25">
      <c r="A70" s="48" t="s">
        <v>34</v>
      </c>
      <c r="B70" s="47">
        <v>2010</v>
      </c>
      <c r="C70" s="2">
        <v>1.3866666666666667</v>
      </c>
      <c r="D70" s="2">
        <v>1.4524999999999999</v>
      </c>
      <c r="E70" s="2">
        <v>1.4950000000000001</v>
      </c>
      <c r="F70" s="2">
        <v>1.476</v>
      </c>
      <c r="G70" s="2">
        <v>1.4896111111111112</v>
      </c>
      <c r="H70" s="45">
        <v>1.4599555555555557</v>
      </c>
      <c r="N70" s="140"/>
      <c r="Q70" s="146"/>
      <c r="R70" s="150"/>
    </row>
    <row r="71" spans="1:18" ht="15" x14ac:dyDescent="0.25">
      <c r="A71" s="49" t="s">
        <v>35</v>
      </c>
      <c r="B71" s="47">
        <v>2010</v>
      </c>
      <c r="C71" s="2">
        <v>1.5771428571428572</v>
      </c>
      <c r="D71" s="2">
        <v>1.6266666666666667</v>
      </c>
      <c r="E71" s="2">
        <v>1.8166666666666667</v>
      </c>
      <c r="F71" s="2">
        <v>1.6433333333333333</v>
      </c>
      <c r="G71" s="2">
        <v>1.7092500000000002</v>
      </c>
      <c r="H71" s="45">
        <v>1.674611904761905</v>
      </c>
      <c r="N71" s="140"/>
      <c r="Q71" s="146"/>
      <c r="R71" s="150"/>
    </row>
    <row r="72" spans="1:18" x14ac:dyDescent="0.2">
      <c r="A72" s="47" t="s">
        <v>36</v>
      </c>
      <c r="B72" s="47">
        <v>2010</v>
      </c>
      <c r="C72" s="2">
        <v>1.6542857142857144</v>
      </c>
      <c r="D72" s="2">
        <v>1.6873333333333334</v>
      </c>
      <c r="E72" s="2">
        <v>1.8125</v>
      </c>
      <c r="F72" s="2">
        <v>1.704</v>
      </c>
      <c r="G72" s="2">
        <v>1.7399107142857146</v>
      </c>
      <c r="H72" s="45">
        <v>1.7196059523809524</v>
      </c>
      <c r="N72" s="140"/>
      <c r="Q72" s="146"/>
      <c r="R72" s="150"/>
    </row>
    <row r="73" spans="1:18" x14ac:dyDescent="0.2">
      <c r="A73" s="50" t="s">
        <v>37</v>
      </c>
      <c r="B73" s="47">
        <v>2010</v>
      </c>
      <c r="C73" s="2">
        <v>1.575</v>
      </c>
      <c r="D73" s="2">
        <v>1.6966666666666668</v>
      </c>
      <c r="E73" s="2">
        <v>1.6749999999999998</v>
      </c>
      <c r="F73" s="2">
        <v>1.425</v>
      </c>
      <c r="G73" s="2">
        <v>1.6358947368421053</v>
      </c>
      <c r="H73" s="45">
        <v>1.6015122807017543</v>
      </c>
      <c r="N73" s="140"/>
      <c r="Q73" s="146"/>
      <c r="R73" s="150"/>
    </row>
    <row r="74" spans="1:18" x14ac:dyDescent="0.2">
      <c r="A74" s="50" t="s">
        <v>38</v>
      </c>
      <c r="B74" s="47">
        <v>2010</v>
      </c>
      <c r="C74" s="2">
        <v>1.5885714285714285</v>
      </c>
      <c r="D74" s="2">
        <v>1.5775000000000001</v>
      </c>
      <c r="E74" s="2">
        <v>1.52</v>
      </c>
      <c r="F74" s="2">
        <v>1.4042857142857146</v>
      </c>
      <c r="G74" s="2">
        <v>1.5926296296296296</v>
      </c>
      <c r="H74" s="45">
        <v>1.5365973544973548</v>
      </c>
      <c r="N74" s="140"/>
      <c r="Q74" s="146"/>
      <c r="R74" s="150"/>
    </row>
    <row r="75" spans="1:18" ht="15" x14ac:dyDescent="0.25">
      <c r="A75" s="51" t="s">
        <v>27</v>
      </c>
      <c r="B75" s="47">
        <v>2010</v>
      </c>
      <c r="C75" s="2">
        <v>1.544285714285714</v>
      </c>
      <c r="D75" s="2">
        <v>1.488</v>
      </c>
      <c r="E75" s="2">
        <v>1.476</v>
      </c>
      <c r="F75" s="2">
        <v>1.3483333333333334</v>
      </c>
      <c r="G75" s="2">
        <v>1.5544124999999995</v>
      </c>
      <c r="H75" s="45">
        <v>1.4822063095238094</v>
      </c>
      <c r="N75" s="140"/>
      <c r="Q75" s="146"/>
      <c r="R75" s="150"/>
    </row>
    <row r="76" spans="1:18" ht="15" x14ac:dyDescent="0.25">
      <c r="A76" s="51" t="s">
        <v>28</v>
      </c>
      <c r="B76" s="47">
        <v>2010</v>
      </c>
      <c r="C76" s="2">
        <v>1.4466666666666665</v>
      </c>
      <c r="D76" s="2">
        <v>1.4628571428571429</v>
      </c>
      <c r="E76" s="2">
        <v>1.4685714285714286</v>
      </c>
      <c r="F76" s="2">
        <v>1.33</v>
      </c>
      <c r="G76" s="2">
        <v>1.565787878787879</v>
      </c>
      <c r="H76" s="45">
        <v>1.4547766233766235</v>
      </c>
      <c r="N76" s="140"/>
      <c r="Q76" s="146"/>
      <c r="R76" s="150"/>
    </row>
    <row r="77" spans="1:18" x14ac:dyDescent="0.2">
      <c r="A77" s="50" t="s">
        <v>29</v>
      </c>
      <c r="B77" s="47">
        <v>2010</v>
      </c>
      <c r="C77" s="2">
        <v>1.5514285714285714</v>
      </c>
      <c r="D77" s="2">
        <v>1.4763333333333331</v>
      </c>
      <c r="E77" s="2">
        <v>1.4985714285714287</v>
      </c>
      <c r="F77" s="2">
        <v>1.3716666666666668</v>
      </c>
      <c r="G77" s="2">
        <v>1.6450033333333336</v>
      </c>
      <c r="H77" s="45">
        <v>1.5086006666666667</v>
      </c>
      <c r="N77" s="140"/>
      <c r="Q77" s="146"/>
      <c r="R77" s="150"/>
    </row>
    <row r="78" spans="1:18" x14ac:dyDescent="0.2">
      <c r="A78" s="50" t="s">
        <v>30</v>
      </c>
      <c r="B78" s="47">
        <v>2010</v>
      </c>
      <c r="C78" s="2">
        <v>1.6549999999999998</v>
      </c>
      <c r="D78" s="2">
        <v>1.5729090909090908</v>
      </c>
      <c r="E78" s="2">
        <v>1.54</v>
      </c>
      <c r="F78" s="2">
        <v>1.3683333333333334</v>
      </c>
      <c r="G78" s="2">
        <v>1.6428198529411766</v>
      </c>
      <c r="H78" s="45">
        <v>1.5558124554367201</v>
      </c>
      <c r="N78" s="140"/>
      <c r="Q78" s="146"/>
      <c r="R78" s="150"/>
    </row>
    <row r="79" spans="1:18" x14ac:dyDescent="0.2">
      <c r="A79" s="50" t="s">
        <v>31</v>
      </c>
      <c r="B79" s="47">
        <v>2010</v>
      </c>
      <c r="C79" s="2">
        <v>1.585</v>
      </c>
      <c r="D79" s="2">
        <v>1.5288727272727272</v>
      </c>
      <c r="E79" s="2">
        <v>1.5966250000000002</v>
      </c>
      <c r="F79" s="2">
        <v>1.432375</v>
      </c>
      <c r="G79" s="2">
        <v>1.6508400000000001</v>
      </c>
      <c r="H79" s="45">
        <v>1.5587425454545456</v>
      </c>
      <c r="N79" s="140"/>
      <c r="Q79" s="146"/>
      <c r="R79" s="150"/>
    </row>
    <row r="80" spans="1:18" x14ac:dyDescent="0.2">
      <c r="A80" s="47" t="s">
        <v>32</v>
      </c>
      <c r="B80" s="47">
        <v>2010</v>
      </c>
      <c r="C80" s="2">
        <v>1.5724999999999998</v>
      </c>
      <c r="D80" s="2">
        <v>1.5326200000000001</v>
      </c>
      <c r="E80" s="2">
        <v>1.5972500000000003</v>
      </c>
      <c r="F80" s="2">
        <v>1.4381428571428572</v>
      </c>
      <c r="G80" s="2">
        <v>1.6706307692307694</v>
      </c>
      <c r="H80" s="45">
        <v>1.5622287252747253</v>
      </c>
      <c r="N80" s="140"/>
      <c r="Q80" s="146"/>
      <c r="R80" s="150"/>
    </row>
    <row r="81" spans="1:18" x14ac:dyDescent="0.2">
      <c r="A81" s="50" t="s">
        <v>33</v>
      </c>
      <c r="B81" s="47">
        <v>2011</v>
      </c>
      <c r="C81" s="2">
        <v>1.5459999999999998</v>
      </c>
      <c r="D81" s="2">
        <v>1.5352545454545454</v>
      </c>
      <c r="E81" s="2">
        <v>1.5742857142857143</v>
      </c>
      <c r="F81" s="2">
        <v>1.4824999999999999</v>
      </c>
      <c r="G81" s="2">
        <v>1.659494285714286</v>
      </c>
      <c r="H81" s="45">
        <v>1.5595069090909093</v>
      </c>
      <c r="N81" s="140"/>
      <c r="Q81" s="146"/>
      <c r="R81" s="150"/>
    </row>
    <row r="82" spans="1:18" x14ac:dyDescent="0.2">
      <c r="A82" s="47" t="s">
        <v>34</v>
      </c>
      <c r="B82" s="47">
        <v>2011</v>
      </c>
      <c r="C82" s="2">
        <v>1.5708888888888888</v>
      </c>
      <c r="D82" s="2">
        <v>1.548830769230769</v>
      </c>
      <c r="E82" s="2">
        <v>1.5834000000000001</v>
      </c>
      <c r="F82" s="2">
        <v>1.4978750000000001</v>
      </c>
      <c r="G82" s="2">
        <v>1.6690540540540539</v>
      </c>
      <c r="H82" s="45">
        <v>1.5740097424347423</v>
      </c>
      <c r="N82" s="140"/>
      <c r="Q82" s="146"/>
      <c r="R82" s="150"/>
    </row>
    <row r="83" spans="1:18" x14ac:dyDescent="0.2">
      <c r="A83" s="50" t="s">
        <v>35</v>
      </c>
      <c r="B83" s="47">
        <v>2011</v>
      </c>
      <c r="C83" s="2">
        <v>1.73</v>
      </c>
      <c r="D83" s="2">
        <v>1.6418181818181816</v>
      </c>
      <c r="E83" s="2">
        <v>1.7037499999999999</v>
      </c>
      <c r="F83" s="2">
        <v>1.6320000000000001</v>
      </c>
      <c r="G83" s="2">
        <v>1.7395309523809526</v>
      </c>
      <c r="H83" s="45">
        <v>1.6894198268398271</v>
      </c>
      <c r="N83" s="140"/>
      <c r="Q83" s="146"/>
      <c r="R83" s="150"/>
    </row>
    <row r="84" spans="1:18" x14ac:dyDescent="0.2">
      <c r="A84" s="50" t="s">
        <v>36</v>
      </c>
      <c r="B84" s="47">
        <v>2011</v>
      </c>
      <c r="C84" s="2">
        <v>1.8466666666666667</v>
      </c>
      <c r="D84" s="2">
        <v>1.7143090909090908</v>
      </c>
      <c r="E84" s="2">
        <v>1.8149999999999999</v>
      </c>
      <c r="F84" s="2">
        <v>1.7120000000000002</v>
      </c>
      <c r="G84" s="2">
        <v>1.8055800000000009</v>
      </c>
      <c r="H84" s="45">
        <v>1.7787111515151515</v>
      </c>
      <c r="N84" s="140"/>
      <c r="Q84" s="146"/>
      <c r="R84" s="150"/>
    </row>
    <row r="85" spans="1:18" x14ac:dyDescent="0.2">
      <c r="A85" s="50" t="s">
        <v>37</v>
      </c>
      <c r="B85" s="47">
        <v>2011</v>
      </c>
      <c r="C85" s="2">
        <v>1.798</v>
      </c>
      <c r="D85" s="2">
        <v>1.7092999999999998</v>
      </c>
      <c r="E85" s="2">
        <v>1.8274999999999999</v>
      </c>
      <c r="F85" s="2">
        <v>1.736666666666667</v>
      </c>
      <c r="G85" s="2">
        <v>1.8223038461538468</v>
      </c>
      <c r="H85" s="45">
        <v>1.7787541025641027</v>
      </c>
      <c r="N85" s="140"/>
      <c r="Q85" s="146"/>
      <c r="R85" s="150"/>
    </row>
    <row r="86" spans="1:18" x14ac:dyDescent="0.2">
      <c r="A86" s="50" t="s">
        <v>38</v>
      </c>
      <c r="B86" s="47">
        <v>2011</v>
      </c>
      <c r="C86" s="2">
        <v>1.7775000000000001</v>
      </c>
      <c r="D86" s="2">
        <v>1.7003999999999999</v>
      </c>
      <c r="E86" s="2">
        <v>1.7462499999999999</v>
      </c>
      <c r="F86" s="2">
        <v>1.655</v>
      </c>
      <c r="G86" s="2">
        <v>1.7752375000000002</v>
      </c>
      <c r="H86" s="45">
        <v>1.7308775000000001</v>
      </c>
      <c r="N86" s="140"/>
      <c r="Q86" s="146"/>
      <c r="R86" s="150"/>
    </row>
    <row r="87" spans="1:18" ht="15" x14ac:dyDescent="0.25">
      <c r="A87" s="52" t="s">
        <v>27</v>
      </c>
      <c r="B87" s="47">
        <v>2011</v>
      </c>
      <c r="C87" s="2">
        <v>1.8240000000000003</v>
      </c>
      <c r="D87" s="2">
        <v>1.75885</v>
      </c>
      <c r="E87" s="2">
        <v>1.7274999999999998</v>
      </c>
      <c r="F87" s="2">
        <v>1.67</v>
      </c>
      <c r="G87" s="2">
        <v>1.7887999999999999</v>
      </c>
      <c r="H87" s="45">
        <v>1.75383</v>
      </c>
      <c r="N87" s="140"/>
      <c r="Q87" s="146"/>
      <c r="R87" s="150"/>
    </row>
    <row r="88" spans="1:18" ht="15" x14ac:dyDescent="0.25">
      <c r="A88" s="52" t="s">
        <v>28</v>
      </c>
      <c r="B88" s="47">
        <v>2011</v>
      </c>
      <c r="C88" s="2">
        <v>1.85</v>
      </c>
      <c r="D88" s="2">
        <v>1.8006333333333331</v>
      </c>
      <c r="E88" s="2">
        <v>1.77</v>
      </c>
      <c r="F88" s="2">
        <v>1.6900000000000002</v>
      </c>
      <c r="G88" s="2">
        <v>1.8514153846153845</v>
      </c>
      <c r="H88" s="45">
        <v>1.7924097435897437</v>
      </c>
      <c r="N88" s="140"/>
      <c r="Q88" s="146"/>
      <c r="R88" s="150"/>
    </row>
    <row r="89" spans="1:18" x14ac:dyDescent="0.2">
      <c r="A89" s="47" t="s">
        <v>29</v>
      </c>
      <c r="B89" s="47">
        <v>2011</v>
      </c>
      <c r="C89" s="2">
        <v>1.8059999999999998</v>
      </c>
      <c r="D89" s="2">
        <v>1.8043166666666666</v>
      </c>
      <c r="E89" s="2">
        <v>1.7187499999999998</v>
      </c>
      <c r="F89" s="2">
        <v>1.6541666666666668</v>
      </c>
      <c r="G89" s="2">
        <v>1.8229960784313726</v>
      </c>
      <c r="H89" s="45">
        <v>1.7612458823529411</v>
      </c>
      <c r="N89" s="140"/>
      <c r="Q89" s="146"/>
      <c r="R89" s="150"/>
    </row>
    <row r="90" spans="1:18" x14ac:dyDescent="0.2">
      <c r="A90" s="47" t="s">
        <v>30</v>
      </c>
      <c r="B90" s="47">
        <v>2011</v>
      </c>
      <c r="C90" s="2">
        <v>1.81</v>
      </c>
      <c r="D90" s="2">
        <v>1.7345454545454544</v>
      </c>
      <c r="E90" s="2">
        <v>1.6916666666666664</v>
      </c>
      <c r="F90" s="2">
        <v>1.5976666666666668</v>
      </c>
      <c r="G90" s="2">
        <v>1.7467830188679248</v>
      </c>
      <c r="H90" s="45">
        <v>1.7161323613493427</v>
      </c>
      <c r="N90" s="140"/>
      <c r="Q90" s="146"/>
      <c r="R90" s="150"/>
    </row>
    <row r="91" spans="1:18" x14ac:dyDescent="0.2">
      <c r="A91" s="47" t="s">
        <v>31</v>
      </c>
      <c r="B91" s="47">
        <v>2011</v>
      </c>
      <c r="C91" s="2">
        <v>1.7250000000000001</v>
      </c>
      <c r="D91" s="2">
        <v>1.7210000000000001</v>
      </c>
      <c r="E91" s="2">
        <v>1.6166666666666665</v>
      </c>
      <c r="F91" s="2">
        <v>1.5466666666666669</v>
      </c>
      <c r="G91" s="2">
        <v>1.6655849056603782</v>
      </c>
      <c r="H91" s="45">
        <v>1.6549836477987423</v>
      </c>
      <c r="N91" s="140"/>
      <c r="Q91" s="146"/>
      <c r="R91" s="150"/>
    </row>
    <row r="92" spans="1:18" x14ac:dyDescent="0.2">
      <c r="A92" s="47" t="s">
        <v>32</v>
      </c>
      <c r="B92" s="47">
        <v>2011</v>
      </c>
      <c r="C92" s="2">
        <v>1.696666666666667</v>
      </c>
      <c r="D92" s="2">
        <v>1.6545555555555553</v>
      </c>
      <c r="E92" s="2">
        <v>1.6204999999999998</v>
      </c>
      <c r="F92" s="2">
        <v>1.5036666666666667</v>
      </c>
      <c r="G92" s="2">
        <v>1.5840190476190481</v>
      </c>
      <c r="H92" s="45">
        <v>1.6118815873015877</v>
      </c>
      <c r="N92" s="140"/>
      <c r="Q92" s="146"/>
      <c r="R92" s="150"/>
    </row>
    <row r="93" spans="1:18" x14ac:dyDescent="0.2">
      <c r="A93" s="47" t="s">
        <v>33</v>
      </c>
      <c r="B93" s="47">
        <v>2012</v>
      </c>
      <c r="C93" s="2">
        <v>1.67</v>
      </c>
      <c r="D93" s="2">
        <v>1.63</v>
      </c>
      <c r="E93" s="2">
        <v>1.69</v>
      </c>
      <c r="F93" s="2">
        <v>1.54</v>
      </c>
      <c r="G93" s="2">
        <v>1.6</v>
      </c>
      <c r="H93" s="45">
        <v>1.6260000000000001</v>
      </c>
      <c r="N93" s="140"/>
      <c r="Q93" s="146"/>
      <c r="R93" s="150"/>
    </row>
    <row r="94" spans="1:18" x14ac:dyDescent="0.2">
      <c r="A94" s="47" t="s">
        <v>34</v>
      </c>
      <c r="B94" s="47">
        <v>2012</v>
      </c>
      <c r="C94" s="2">
        <v>1.6972857142857143</v>
      </c>
      <c r="D94" s="2">
        <v>1.6386363636363634</v>
      </c>
      <c r="E94" s="2">
        <v>1.6438571428571429</v>
      </c>
      <c r="F94" s="2">
        <v>1.5650000000000002</v>
      </c>
      <c r="G94" s="2">
        <v>1.6140975609756096</v>
      </c>
      <c r="H94" s="45">
        <v>1.6317753563509663</v>
      </c>
      <c r="N94" s="140"/>
      <c r="Q94" s="146"/>
      <c r="R94" s="150"/>
    </row>
    <row r="95" spans="1:18" x14ac:dyDescent="0.2">
      <c r="A95" s="47" t="s">
        <v>35</v>
      </c>
      <c r="B95" s="47">
        <v>2012</v>
      </c>
      <c r="C95" s="2">
        <v>1.796</v>
      </c>
      <c r="D95" s="2">
        <v>1.6578909090909091</v>
      </c>
      <c r="E95" s="2">
        <v>1.605</v>
      </c>
      <c r="F95" s="2">
        <v>1.5914999999999999</v>
      </c>
      <c r="G95" s="2">
        <v>1.6446936170212767</v>
      </c>
      <c r="H95" s="45">
        <v>1.6590169052224373</v>
      </c>
      <c r="N95" s="140"/>
      <c r="Q95" s="146"/>
      <c r="R95" s="150"/>
    </row>
    <row r="96" spans="1:18" x14ac:dyDescent="0.2">
      <c r="A96" s="47" t="s">
        <v>36</v>
      </c>
      <c r="B96" s="47">
        <v>2012</v>
      </c>
      <c r="C96" s="2">
        <v>1.749725</v>
      </c>
      <c r="D96" s="2">
        <v>1.6718000000000002</v>
      </c>
      <c r="E96" s="2">
        <v>1.6542857142857144</v>
      </c>
      <c r="F96" s="2">
        <v>1.6052</v>
      </c>
      <c r="G96" s="2">
        <v>1.6504809523809527</v>
      </c>
      <c r="H96" s="45">
        <v>1.6662983333333332</v>
      </c>
      <c r="N96" s="140"/>
      <c r="Q96" s="146"/>
      <c r="R96" s="150"/>
    </row>
    <row r="97" spans="1:18" x14ac:dyDescent="0.2">
      <c r="A97" s="47" t="s">
        <v>37</v>
      </c>
      <c r="B97" s="47">
        <v>2012</v>
      </c>
      <c r="C97" s="2">
        <v>1.6735</v>
      </c>
      <c r="D97" s="2">
        <v>1.6561666666666663</v>
      </c>
      <c r="E97" s="2">
        <v>1.6748571428571428</v>
      </c>
      <c r="F97" s="2">
        <v>1.5758000000000001</v>
      </c>
      <c r="G97" s="2">
        <v>1.6344761904761906</v>
      </c>
      <c r="H97" s="45">
        <v>1.64296</v>
      </c>
      <c r="N97" s="140"/>
      <c r="Q97" s="146"/>
      <c r="R97" s="150"/>
    </row>
    <row r="98" spans="1:18" x14ac:dyDescent="0.2">
      <c r="A98" s="47" t="s">
        <v>38</v>
      </c>
      <c r="B98" s="47">
        <v>2012</v>
      </c>
      <c r="C98" s="2">
        <v>1.6074999999999999</v>
      </c>
      <c r="D98" s="2">
        <v>1.6779600000000001</v>
      </c>
      <c r="E98" s="2">
        <v>1.6537499999999998</v>
      </c>
      <c r="F98" s="2">
        <v>1.6074999999999999</v>
      </c>
      <c r="G98" s="2">
        <v>1.6400523809523813</v>
      </c>
      <c r="H98" s="45">
        <v>1.6373524761904761</v>
      </c>
      <c r="N98" s="140"/>
      <c r="Q98" s="146"/>
      <c r="R98" s="150"/>
    </row>
    <row r="99" spans="1:18" x14ac:dyDescent="0.2">
      <c r="A99" s="47" t="s">
        <v>27</v>
      </c>
      <c r="B99" s="47">
        <v>2012</v>
      </c>
      <c r="C99" s="2">
        <v>1.6559999999999999</v>
      </c>
      <c r="D99" s="2">
        <v>1.7196</v>
      </c>
      <c r="E99" s="2">
        <v>1.6657142857142857</v>
      </c>
      <c r="F99" s="2">
        <v>1.5859999999999999</v>
      </c>
      <c r="G99" s="2">
        <v>1.643423809523809</v>
      </c>
      <c r="H99" s="45">
        <v>1.654147619047619</v>
      </c>
      <c r="N99" s="140"/>
      <c r="Q99" s="146"/>
      <c r="R99" s="150"/>
    </row>
    <row r="100" spans="1:18" x14ac:dyDescent="0.2">
      <c r="A100" s="47" t="s">
        <v>28</v>
      </c>
      <c r="B100" s="47">
        <v>2012</v>
      </c>
      <c r="C100" s="2">
        <v>1.7349999999999999</v>
      </c>
      <c r="D100" s="2">
        <v>1.7333333333333334</v>
      </c>
      <c r="E100" s="2">
        <v>1.6687500000000002</v>
      </c>
      <c r="F100" s="2">
        <v>1.534</v>
      </c>
      <c r="G100" s="2">
        <v>1.6714878048780488</v>
      </c>
      <c r="H100" s="45">
        <v>1.6685142276422762</v>
      </c>
      <c r="N100" s="140"/>
      <c r="Q100" s="146"/>
      <c r="R100" s="150"/>
    </row>
    <row r="101" spans="1:18" x14ac:dyDescent="0.2">
      <c r="A101" s="47" t="s">
        <v>29</v>
      </c>
      <c r="B101" s="47">
        <v>2012</v>
      </c>
      <c r="C101" s="2">
        <v>1.75</v>
      </c>
      <c r="D101" s="2">
        <v>1.7692307692307692</v>
      </c>
      <c r="E101" s="2">
        <v>1.6892857142857143</v>
      </c>
      <c r="F101" s="2">
        <v>1.5324999999999998</v>
      </c>
      <c r="G101" s="2">
        <v>1.7224634146341462</v>
      </c>
      <c r="H101" s="45">
        <v>1.6926959796301257</v>
      </c>
      <c r="N101" s="140"/>
      <c r="Q101" s="146"/>
      <c r="R101" s="150"/>
    </row>
    <row r="102" spans="1:18" x14ac:dyDescent="0.2">
      <c r="A102" s="47" t="s">
        <v>30</v>
      </c>
      <c r="B102" s="47">
        <v>2012</v>
      </c>
      <c r="C102" s="2">
        <v>1.764</v>
      </c>
      <c r="D102" s="2">
        <v>1.7957142857142856</v>
      </c>
      <c r="E102" s="2">
        <v>1.7462499999999999</v>
      </c>
      <c r="F102" s="2">
        <v>1.6219999999999999</v>
      </c>
      <c r="G102" s="2">
        <v>1.7838648648648652</v>
      </c>
      <c r="H102" s="45">
        <v>1.7423658301158302</v>
      </c>
      <c r="N102" s="140"/>
      <c r="Q102" s="146"/>
      <c r="R102" s="150"/>
    </row>
    <row r="103" spans="1:18" x14ac:dyDescent="0.2">
      <c r="A103" s="47" t="s">
        <v>31</v>
      </c>
      <c r="B103" s="47">
        <v>2012</v>
      </c>
      <c r="C103" s="2">
        <v>1.79</v>
      </c>
      <c r="D103" s="2">
        <v>1.79</v>
      </c>
      <c r="E103" s="2">
        <v>1.79</v>
      </c>
      <c r="F103" s="2">
        <v>1.7</v>
      </c>
      <c r="G103" s="2">
        <v>1.76</v>
      </c>
      <c r="H103" s="45">
        <v>1.766</v>
      </c>
      <c r="N103" s="140"/>
      <c r="Q103" s="146"/>
      <c r="R103" s="150"/>
    </row>
    <row r="104" spans="1:18" x14ac:dyDescent="0.2">
      <c r="A104" s="47" t="s">
        <v>32</v>
      </c>
      <c r="B104" s="47">
        <v>2012</v>
      </c>
      <c r="C104" s="2">
        <v>1.8</v>
      </c>
      <c r="D104" s="2">
        <v>1.79</v>
      </c>
      <c r="E104" s="2">
        <v>1.81</v>
      </c>
      <c r="F104" s="2">
        <v>1.7</v>
      </c>
      <c r="G104" s="2">
        <v>1.76</v>
      </c>
      <c r="H104" s="45">
        <v>1.7720000000000002</v>
      </c>
      <c r="N104" s="140"/>
      <c r="Q104" s="146"/>
      <c r="R104" s="150"/>
    </row>
    <row r="105" spans="1:18" x14ac:dyDescent="0.2">
      <c r="A105" s="47" t="s">
        <v>33</v>
      </c>
      <c r="B105" s="47">
        <v>2013</v>
      </c>
      <c r="C105" s="2">
        <v>1.7999999999999998</v>
      </c>
      <c r="D105" s="2">
        <v>1.77</v>
      </c>
      <c r="E105" s="2">
        <v>1.7925</v>
      </c>
      <c r="F105" s="2">
        <v>1.6909999999999998</v>
      </c>
      <c r="G105" s="2">
        <v>1.7610869565217389</v>
      </c>
      <c r="H105" s="45">
        <v>1.7629173913043477</v>
      </c>
      <c r="N105" s="140"/>
      <c r="Q105" s="146"/>
      <c r="R105" s="150"/>
    </row>
    <row r="106" spans="1:18" x14ac:dyDescent="0.2">
      <c r="A106" s="47" t="s">
        <v>34</v>
      </c>
      <c r="B106" s="47">
        <v>2013</v>
      </c>
      <c r="C106" s="2">
        <v>1.8083333333333333</v>
      </c>
      <c r="D106" s="2">
        <v>1.7871428571428574</v>
      </c>
      <c r="E106" s="2">
        <v>1.7725</v>
      </c>
      <c r="F106" s="2">
        <v>1.6632499999999999</v>
      </c>
      <c r="G106" s="2">
        <v>1.762642857142857</v>
      </c>
      <c r="H106" s="45">
        <v>1.7587738095238095</v>
      </c>
      <c r="N106" s="140"/>
      <c r="Q106" s="146"/>
      <c r="R106" s="150"/>
    </row>
    <row r="107" spans="1:18" x14ac:dyDescent="0.2">
      <c r="A107" s="47" t="s">
        <v>35</v>
      </c>
      <c r="B107" s="47">
        <v>2013</v>
      </c>
      <c r="C107" s="2">
        <v>1.91</v>
      </c>
      <c r="D107" s="2">
        <v>1.87</v>
      </c>
      <c r="E107" s="2">
        <v>1.82</v>
      </c>
      <c r="F107" s="2">
        <v>1.71</v>
      </c>
      <c r="G107" s="2">
        <v>1.83</v>
      </c>
      <c r="H107" s="45">
        <v>1.8280000000000001</v>
      </c>
      <c r="N107" s="140"/>
      <c r="Q107" s="146"/>
      <c r="R107" s="150"/>
    </row>
    <row r="108" spans="1:18" x14ac:dyDescent="0.2">
      <c r="A108" s="47" t="s">
        <v>36</v>
      </c>
      <c r="B108" s="47">
        <v>2013</v>
      </c>
      <c r="C108" s="2">
        <v>2.0155555555555562</v>
      </c>
      <c r="D108" s="2">
        <v>1.8875</v>
      </c>
      <c r="E108" s="2">
        <v>1.9325000000000001</v>
      </c>
      <c r="F108" s="2">
        <v>1.8520000000000001</v>
      </c>
      <c r="G108" s="2">
        <v>1.9402307692307692</v>
      </c>
      <c r="H108" s="45">
        <v>1.9255572649572652</v>
      </c>
      <c r="N108" s="140"/>
      <c r="Q108" s="146"/>
      <c r="R108" s="150"/>
    </row>
    <row r="109" spans="1:18" x14ac:dyDescent="0.2">
      <c r="A109" s="47" t="s">
        <v>37</v>
      </c>
      <c r="B109" s="47">
        <v>2013</v>
      </c>
      <c r="C109" s="2">
        <v>2.056666667</v>
      </c>
      <c r="D109" s="2">
        <v>1.95</v>
      </c>
      <c r="E109" s="2">
        <v>2.03125</v>
      </c>
      <c r="F109" s="2">
        <v>1.925</v>
      </c>
      <c r="G109" s="2">
        <v>1.965555556</v>
      </c>
      <c r="H109" s="45">
        <v>1.9856944446</v>
      </c>
      <c r="N109" s="140"/>
      <c r="Q109" s="146"/>
      <c r="R109" s="150"/>
    </row>
    <row r="110" spans="1:18" x14ac:dyDescent="0.2">
      <c r="A110" s="47" t="s">
        <v>38</v>
      </c>
      <c r="B110" s="47">
        <v>2013</v>
      </c>
      <c r="C110" s="2">
        <v>2.0910000000000002</v>
      </c>
      <c r="D110" s="2">
        <v>2.0281818180000002</v>
      </c>
      <c r="E110" s="2">
        <v>2.1085714289999999</v>
      </c>
      <c r="F110" s="2">
        <v>1.9366666669999999</v>
      </c>
      <c r="G110" s="2">
        <v>2.0793888890000001</v>
      </c>
      <c r="H110" s="45">
        <v>2.0487617606000001</v>
      </c>
      <c r="N110" s="140"/>
      <c r="Q110" s="146"/>
      <c r="R110" s="150"/>
    </row>
    <row r="111" spans="1:18" x14ac:dyDescent="0.2">
      <c r="A111" s="47" t="s">
        <v>27</v>
      </c>
      <c r="B111" s="47">
        <v>2013</v>
      </c>
      <c r="C111" s="2">
        <v>2.1766666666666663</v>
      </c>
      <c r="D111" s="2">
        <v>2.17875</v>
      </c>
      <c r="E111" s="2">
        <v>2.1687500000000002</v>
      </c>
      <c r="F111" s="2">
        <v>2.105</v>
      </c>
      <c r="G111" s="2">
        <v>2.2353529411764703</v>
      </c>
      <c r="H111" s="45">
        <v>2.1729039215686274</v>
      </c>
      <c r="N111" s="140"/>
      <c r="Q111" s="146"/>
      <c r="R111" s="150"/>
    </row>
    <row r="112" spans="1:18" x14ac:dyDescent="0.2">
      <c r="A112" s="47" t="s">
        <v>28</v>
      </c>
      <c r="B112" s="47">
        <v>2013</v>
      </c>
      <c r="C112" s="2">
        <v>2.2075</v>
      </c>
      <c r="D112" s="2">
        <v>2.2054545454545451</v>
      </c>
      <c r="E112" s="2">
        <v>2.3187500000000001</v>
      </c>
      <c r="F112" s="2">
        <v>2.1725000000000003</v>
      </c>
      <c r="G112" s="2">
        <v>2.3125714285714292</v>
      </c>
      <c r="H112" s="45">
        <v>2.2433551948051944</v>
      </c>
      <c r="N112" s="140"/>
      <c r="Q112" s="146"/>
      <c r="R112" s="150"/>
    </row>
    <row r="113" spans="1:18" x14ac:dyDescent="0.2">
      <c r="A113" s="47" t="s">
        <v>29</v>
      </c>
      <c r="B113" s="47">
        <v>2013</v>
      </c>
      <c r="C113" s="2">
        <v>2.2444444444444445</v>
      </c>
      <c r="D113" s="2">
        <v>2.1788888888888889</v>
      </c>
      <c r="E113" s="2">
        <v>2.3514285714285714</v>
      </c>
      <c r="F113" s="2">
        <v>2.2649999999999997</v>
      </c>
      <c r="G113" s="2">
        <v>2.2914285714285718</v>
      </c>
      <c r="H113" s="45">
        <v>2.2662380952380952</v>
      </c>
      <c r="N113" s="140"/>
      <c r="Q113" s="146"/>
      <c r="R113" s="150"/>
    </row>
    <row r="114" spans="1:18" x14ac:dyDescent="0.2">
      <c r="A114" s="47" t="s">
        <v>30</v>
      </c>
      <c r="B114" s="47">
        <v>2013</v>
      </c>
      <c r="C114" s="2">
        <v>2.1225000000000001</v>
      </c>
      <c r="D114" s="2">
        <v>2.112222222222222</v>
      </c>
      <c r="E114" s="2">
        <v>2.172857142857143</v>
      </c>
      <c r="F114" s="2">
        <v>2.2475000000000001</v>
      </c>
      <c r="G114" s="2">
        <v>2.1962000000000002</v>
      </c>
      <c r="H114" s="45">
        <v>2.1702558730158734</v>
      </c>
      <c r="N114" s="140"/>
      <c r="Q114" s="146"/>
      <c r="R114" s="150"/>
    </row>
    <row r="115" spans="1:18" x14ac:dyDescent="0.2">
      <c r="A115" s="47" t="s">
        <v>31</v>
      </c>
      <c r="B115" s="47">
        <v>2013</v>
      </c>
      <c r="C115" s="2">
        <v>1.8374999999999999</v>
      </c>
      <c r="D115" s="2">
        <v>1.8711111111111114</v>
      </c>
      <c r="E115" s="2">
        <v>1.85375</v>
      </c>
      <c r="F115" s="2">
        <v>2.0350000000000001</v>
      </c>
      <c r="G115" s="2">
        <v>1.9599729729729736</v>
      </c>
      <c r="H115" s="45">
        <v>1.911466816816817</v>
      </c>
      <c r="N115" s="140"/>
      <c r="Q115" s="146"/>
      <c r="R115" s="150"/>
    </row>
    <row r="116" spans="1:18" x14ac:dyDescent="0.2">
      <c r="A116" s="47" t="s">
        <v>32</v>
      </c>
      <c r="B116" s="47">
        <v>2013</v>
      </c>
      <c r="C116" s="2">
        <v>1.6375</v>
      </c>
      <c r="D116" s="2">
        <v>1.7384615384615383</v>
      </c>
      <c r="E116" s="2">
        <v>1.74</v>
      </c>
      <c r="F116" s="2">
        <v>1.8725000000000001</v>
      </c>
      <c r="G116" s="2">
        <v>1.7603142857142857</v>
      </c>
      <c r="H116" s="45">
        <v>1.7497551648351646</v>
      </c>
      <c r="N116" s="140"/>
      <c r="Q116" s="146"/>
      <c r="R116" s="150"/>
    </row>
    <row r="117" spans="1:18" x14ac:dyDescent="0.2">
      <c r="A117" s="47" t="s">
        <v>33</v>
      </c>
      <c r="B117" s="47">
        <v>2014</v>
      </c>
      <c r="C117" s="2">
        <v>1.6174999999999999</v>
      </c>
      <c r="D117" s="2">
        <v>1.6789999999999998</v>
      </c>
      <c r="E117" s="2">
        <v>1.5525000000000002</v>
      </c>
      <c r="F117" s="2">
        <v>1.63</v>
      </c>
      <c r="G117" s="2">
        <v>1.6844999999999999</v>
      </c>
      <c r="H117" s="45">
        <v>1.6326999999999998</v>
      </c>
      <c r="N117" s="140"/>
      <c r="Q117" s="146"/>
      <c r="R117" s="150"/>
    </row>
    <row r="118" spans="1:18" x14ac:dyDescent="0.2">
      <c r="A118" s="47" t="s">
        <v>34</v>
      </c>
      <c r="B118" s="47">
        <v>2014</v>
      </c>
      <c r="C118" s="2">
        <v>1.7719999999999998</v>
      </c>
      <c r="D118" s="2">
        <v>1.76</v>
      </c>
      <c r="E118" s="2">
        <v>1.5750000000000002</v>
      </c>
      <c r="F118" s="2">
        <v>1.6075000000000002</v>
      </c>
      <c r="G118" s="2">
        <v>1.7464642857142858</v>
      </c>
      <c r="H118" s="45">
        <v>1.6921928571428573</v>
      </c>
      <c r="N118" s="140"/>
      <c r="Q118" s="146"/>
      <c r="R118" s="150"/>
    </row>
    <row r="119" spans="1:18" x14ac:dyDescent="0.2">
      <c r="A119" s="47" t="s">
        <v>35</v>
      </c>
      <c r="B119" s="47">
        <v>2014</v>
      </c>
      <c r="C119" s="2">
        <v>1.9929999999999999</v>
      </c>
      <c r="D119" s="2">
        <v>1.9290000000000003</v>
      </c>
      <c r="E119" s="2">
        <v>1.8983333333333334</v>
      </c>
      <c r="F119" s="2">
        <v>1.9400000000000002</v>
      </c>
      <c r="G119" s="2">
        <v>2.0312820512820515</v>
      </c>
      <c r="H119" s="45">
        <v>1.9583230769230773</v>
      </c>
      <c r="N119" s="140"/>
      <c r="Q119" s="146"/>
      <c r="R119" s="150"/>
    </row>
    <row r="120" spans="1:18" x14ac:dyDescent="0.2">
      <c r="A120" s="47" t="s">
        <v>36</v>
      </c>
      <c r="B120" s="47">
        <v>2014</v>
      </c>
      <c r="C120" s="2">
        <v>2.0279999999999996</v>
      </c>
      <c r="D120" s="2">
        <v>1.9970000000000003</v>
      </c>
      <c r="E120" s="2">
        <v>1.9750000000000003</v>
      </c>
      <c r="F120" s="2">
        <v>2.0819999999999999</v>
      </c>
      <c r="G120" s="2">
        <v>2.1029705882352938</v>
      </c>
      <c r="H120" s="45">
        <v>2.0369941176470592</v>
      </c>
      <c r="N120" s="140"/>
      <c r="Q120" s="146"/>
      <c r="R120" s="150"/>
    </row>
    <row r="121" spans="1:18" x14ac:dyDescent="0.2">
      <c r="A121" s="47" t="s">
        <v>37</v>
      </c>
      <c r="B121" s="47">
        <v>2014</v>
      </c>
      <c r="C121" s="2">
        <v>2.0413076923076923</v>
      </c>
      <c r="D121" s="2">
        <v>1.8954545454545455</v>
      </c>
      <c r="E121" s="2">
        <v>1.9325714285714284</v>
      </c>
      <c r="F121" s="2">
        <v>2.1041428571428571</v>
      </c>
      <c r="G121" s="2">
        <v>2.068606060606061</v>
      </c>
      <c r="H121" s="45">
        <v>2.0084165168165171</v>
      </c>
      <c r="N121" s="140"/>
      <c r="Q121" s="146"/>
      <c r="R121" s="150"/>
    </row>
    <row r="122" spans="1:18" x14ac:dyDescent="0.2">
      <c r="A122" s="47" t="s">
        <v>38</v>
      </c>
      <c r="B122" s="47">
        <v>2014</v>
      </c>
      <c r="C122" s="2">
        <v>2.0995714285714286</v>
      </c>
      <c r="D122" s="2">
        <v>2.02</v>
      </c>
      <c r="E122" s="2">
        <v>2.0120999999999993</v>
      </c>
      <c r="F122" s="2">
        <v>2.0904285714285713</v>
      </c>
      <c r="G122" s="2">
        <v>2.0789130434782606</v>
      </c>
      <c r="H122" s="45">
        <v>2.060202608695652</v>
      </c>
      <c r="N122" s="140"/>
      <c r="Q122" s="146"/>
      <c r="R122" s="150"/>
    </row>
    <row r="123" spans="1:18" x14ac:dyDescent="0.2">
      <c r="A123" s="47" t="s">
        <v>27</v>
      </c>
      <c r="B123" s="47">
        <v>2014</v>
      </c>
      <c r="C123" s="2">
        <v>2.1385000000000001</v>
      </c>
      <c r="D123" s="2">
        <v>2.1089999999999995</v>
      </c>
      <c r="E123" s="2">
        <v>2.0447500000000001</v>
      </c>
      <c r="F123" s="2">
        <v>2.1167500000000001</v>
      </c>
      <c r="G123" s="2">
        <v>2.2025862068965516</v>
      </c>
      <c r="H123" s="45">
        <v>2.1223172413793101</v>
      </c>
      <c r="N123" s="140"/>
      <c r="Q123" s="146"/>
      <c r="R123" s="150"/>
    </row>
    <row r="124" spans="1:18" x14ac:dyDescent="0.2">
      <c r="A124" s="47" t="s">
        <v>28</v>
      </c>
      <c r="B124" s="47">
        <v>2014</v>
      </c>
      <c r="C124" s="2">
        <v>2.1903846153846152</v>
      </c>
      <c r="D124" s="2">
        <v>2.2027272727272726</v>
      </c>
      <c r="E124" s="2">
        <v>2.1457272727272727</v>
      </c>
      <c r="F124" s="2">
        <v>2.1787777777777775</v>
      </c>
      <c r="G124" s="2">
        <v>2.289354838709678</v>
      </c>
      <c r="H124" s="45">
        <v>2.201394355465323</v>
      </c>
      <c r="N124" s="140"/>
      <c r="Q124" s="146"/>
      <c r="R124" s="150"/>
    </row>
    <row r="125" spans="1:18" x14ac:dyDescent="0.2">
      <c r="A125" s="47" t="s">
        <v>29</v>
      </c>
      <c r="B125" s="47">
        <v>2014</v>
      </c>
      <c r="C125" s="2">
        <v>2.1888461538461543</v>
      </c>
      <c r="D125" s="2">
        <v>2.1324999999999998</v>
      </c>
      <c r="E125" s="2">
        <v>2.1347</v>
      </c>
      <c r="F125" s="2">
        <v>2.0689999999999995</v>
      </c>
      <c r="G125" s="2">
        <v>2.2378333333333336</v>
      </c>
      <c r="H125" s="45">
        <v>2.1525758974358973</v>
      </c>
      <c r="N125" s="140"/>
      <c r="Q125" s="146"/>
      <c r="R125" s="150"/>
    </row>
    <row r="126" spans="1:18" x14ac:dyDescent="0.2">
      <c r="A126" s="50" t="s">
        <v>30</v>
      </c>
      <c r="B126" s="47">
        <v>2014</v>
      </c>
      <c r="C126" s="2">
        <v>2.0103076923076921</v>
      </c>
      <c r="D126" s="2">
        <v>2.0154545454545452</v>
      </c>
      <c r="E126" s="2">
        <v>1.9099999999999997</v>
      </c>
      <c r="F126" s="2">
        <v>2.0044285714285714</v>
      </c>
      <c r="G126" s="2">
        <v>2.0060000000000002</v>
      </c>
      <c r="H126" s="45">
        <v>1.9892381618381616</v>
      </c>
      <c r="N126" s="140"/>
      <c r="Q126" s="146"/>
      <c r="R126" s="150"/>
    </row>
    <row r="127" spans="1:18" x14ac:dyDescent="0.2">
      <c r="A127" s="50" t="s">
        <v>31</v>
      </c>
      <c r="B127" s="47">
        <v>2014</v>
      </c>
      <c r="C127" s="2">
        <v>1.8483846153846153</v>
      </c>
      <c r="D127" s="2">
        <v>1.92625</v>
      </c>
      <c r="E127" s="2">
        <v>1.7703333333333331</v>
      </c>
      <c r="F127" s="2">
        <v>1.8711428571428572</v>
      </c>
      <c r="G127" s="2">
        <v>1.8787586206896552</v>
      </c>
      <c r="H127" s="45">
        <v>1.8589738853100921</v>
      </c>
      <c r="N127" s="140"/>
      <c r="Q127" s="146"/>
      <c r="R127" s="150"/>
    </row>
    <row r="128" spans="1:18" x14ac:dyDescent="0.2">
      <c r="A128" s="50" t="s">
        <v>32</v>
      </c>
      <c r="B128" s="47">
        <v>2014</v>
      </c>
      <c r="C128" s="2">
        <v>1.7679999999999998</v>
      </c>
      <c r="D128" s="2">
        <v>1.7245454545454544</v>
      </c>
      <c r="E128" s="2">
        <v>1.6553333333333338</v>
      </c>
      <c r="F128" s="2">
        <v>1.8069999999999997</v>
      </c>
      <c r="G128" s="2">
        <v>1.7709062500000001</v>
      </c>
      <c r="H128" s="45">
        <v>1.7451570075757576</v>
      </c>
      <c r="N128" s="140"/>
      <c r="Q128" s="146"/>
      <c r="R128" s="150"/>
    </row>
    <row r="129" spans="1:18" x14ac:dyDescent="0.2">
      <c r="A129" s="50" t="s">
        <v>33</v>
      </c>
      <c r="B129" s="47">
        <v>2015</v>
      </c>
      <c r="C129" s="2">
        <v>1.7219285714285717</v>
      </c>
      <c r="D129" s="2">
        <v>1.6954545454545453</v>
      </c>
      <c r="E129" s="2">
        <v>1.6431</v>
      </c>
      <c r="F129" s="2">
        <v>1.6324285714285713</v>
      </c>
      <c r="G129" s="2">
        <v>1.7264062499999999</v>
      </c>
      <c r="H129" s="45">
        <v>1.6838635876623376</v>
      </c>
      <c r="N129" s="140"/>
      <c r="Q129" s="146"/>
      <c r="R129" s="150"/>
    </row>
    <row r="130" spans="1:18" x14ac:dyDescent="0.2">
      <c r="A130" s="50" t="s">
        <v>34</v>
      </c>
      <c r="B130" s="47">
        <v>2015</v>
      </c>
      <c r="C130" s="2">
        <v>1.7743076923076926</v>
      </c>
      <c r="D130" s="2">
        <v>1.7822222222222222</v>
      </c>
      <c r="E130" s="2">
        <v>1.6788000000000003</v>
      </c>
      <c r="F130" s="2">
        <v>1.6363333333333334</v>
      </c>
      <c r="G130" s="2">
        <v>1.7804062500000002</v>
      </c>
      <c r="H130" s="45">
        <v>1.7304138995726497</v>
      </c>
      <c r="N130" s="140"/>
      <c r="Q130" s="146"/>
      <c r="R130" s="150"/>
    </row>
    <row r="131" spans="1:18" x14ac:dyDescent="0.2">
      <c r="A131" s="50" t="s">
        <v>35</v>
      </c>
      <c r="B131" s="47">
        <v>2015</v>
      </c>
      <c r="C131" s="2">
        <v>1.9007142857142856</v>
      </c>
      <c r="D131" s="2">
        <v>1.8718181818181818</v>
      </c>
      <c r="E131" s="2">
        <v>1.9179999999999999</v>
      </c>
      <c r="F131" s="2">
        <v>1.7951999999999999</v>
      </c>
      <c r="G131" s="2">
        <v>1.9626785714285717</v>
      </c>
      <c r="H131" s="45">
        <v>1.8896822077922077</v>
      </c>
      <c r="N131" s="140"/>
      <c r="Q131" s="146"/>
      <c r="R131" s="150"/>
    </row>
    <row r="132" spans="1:18" x14ac:dyDescent="0.2">
      <c r="A132" s="47" t="s">
        <v>36</v>
      </c>
      <c r="B132" s="47">
        <v>2015</v>
      </c>
      <c r="C132" s="2">
        <v>1.9346428571428569</v>
      </c>
      <c r="D132" s="2">
        <v>1.9115384615384614</v>
      </c>
      <c r="E132" s="2">
        <v>1.9844999999999999</v>
      </c>
      <c r="F132" s="2">
        <v>1.9454</v>
      </c>
      <c r="G132" s="2">
        <v>2.0494615384615384</v>
      </c>
      <c r="H132" s="45">
        <v>1.9651085714285714</v>
      </c>
      <c r="N132" s="140"/>
      <c r="Q132" s="146"/>
      <c r="R132" s="150"/>
    </row>
    <row r="133" spans="1:18" x14ac:dyDescent="0.2">
      <c r="A133" s="47" t="s">
        <v>37</v>
      </c>
      <c r="B133" s="47">
        <v>2015</v>
      </c>
      <c r="C133" s="2">
        <v>2.0384285714285713</v>
      </c>
      <c r="D133" s="2">
        <v>2.0145454545454542</v>
      </c>
      <c r="E133" s="2">
        <v>1.9984999999999999</v>
      </c>
      <c r="F133" s="2">
        <v>2.0505000000000004</v>
      </c>
      <c r="G133" s="2">
        <v>2.1131724137931029</v>
      </c>
      <c r="H133" s="45">
        <v>2.0430292879534262</v>
      </c>
      <c r="N133" s="140"/>
      <c r="Q133" s="146"/>
      <c r="R133" s="150"/>
    </row>
    <row r="134" spans="1:18" x14ac:dyDescent="0.2">
      <c r="A134" s="50" t="s">
        <v>38</v>
      </c>
      <c r="B134" s="47">
        <v>2015</v>
      </c>
      <c r="C134" s="2">
        <v>2.2255714285714285</v>
      </c>
      <c r="D134" s="2">
        <v>2.2012499999999999</v>
      </c>
      <c r="E134" s="2">
        <v>2.1429</v>
      </c>
      <c r="F134" s="2">
        <v>2.1244000000000001</v>
      </c>
      <c r="G134" s="2">
        <v>2.3154999999999997</v>
      </c>
      <c r="H134" s="45">
        <v>2.2019242857142856</v>
      </c>
      <c r="N134" s="140"/>
      <c r="Q134" s="146"/>
      <c r="R134" s="150"/>
    </row>
    <row r="135" spans="1:18" x14ac:dyDescent="0.2">
      <c r="A135" s="47" t="s">
        <v>27</v>
      </c>
      <c r="B135" s="47">
        <v>2015</v>
      </c>
      <c r="C135" s="2">
        <v>2.2215714285714285</v>
      </c>
      <c r="D135" s="2">
        <v>2.1490909090909089</v>
      </c>
      <c r="E135" s="2">
        <v>2.11</v>
      </c>
      <c r="F135" s="2">
        <v>2.1453000000000002</v>
      </c>
      <c r="G135" s="2">
        <v>2.2867241379310332</v>
      </c>
      <c r="H135" s="45">
        <v>2.1825372951186743</v>
      </c>
      <c r="N135" s="140"/>
      <c r="Q135" s="146"/>
      <c r="R135" s="150"/>
    </row>
    <row r="136" spans="1:18" x14ac:dyDescent="0.2">
      <c r="A136" s="50" t="s">
        <v>28</v>
      </c>
      <c r="B136" s="47">
        <v>2015</v>
      </c>
      <c r="C136" s="2">
        <v>2.1576666666666671</v>
      </c>
      <c r="D136" s="2">
        <v>2.1381818181818177</v>
      </c>
      <c r="E136" s="2">
        <v>2.0241999999999996</v>
      </c>
      <c r="F136" s="2">
        <v>2.1567777777777781</v>
      </c>
      <c r="G136" s="2">
        <v>2.193857142857143</v>
      </c>
      <c r="H136" s="45">
        <v>2.1341366810966806</v>
      </c>
      <c r="N136" s="140"/>
      <c r="Q136" s="146"/>
      <c r="R136" s="150"/>
    </row>
    <row r="137" spans="1:18" x14ac:dyDescent="0.2">
      <c r="A137" s="50" t="s">
        <v>29</v>
      </c>
      <c r="B137" s="47">
        <v>2015</v>
      </c>
      <c r="C137" s="2">
        <v>2.117923076923077</v>
      </c>
      <c r="D137" s="2">
        <v>2.1139999999999999</v>
      </c>
      <c r="E137" s="2">
        <v>1.982375</v>
      </c>
      <c r="F137" s="2">
        <v>2.0972</v>
      </c>
      <c r="G137" s="2">
        <v>2.1241428571428567</v>
      </c>
      <c r="H137" s="45">
        <v>2.0871281868131866</v>
      </c>
      <c r="N137" s="140"/>
      <c r="Q137" s="146"/>
      <c r="R137" s="150"/>
    </row>
    <row r="138" spans="1:18" x14ac:dyDescent="0.2">
      <c r="A138" s="50" t="s">
        <v>30</v>
      </c>
      <c r="B138" s="47">
        <v>2015</v>
      </c>
      <c r="C138" s="2">
        <v>2.083333333333333</v>
      </c>
      <c r="D138" s="2">
        <v>2.0599999999999996</v>
      </c>
      <c r="E138" s="2">
        <v>1.9033000000000002</v>
      </c>
      <c r="F138" s="2">
        <v>2.0409000000000002</v>
      </c>
      <c r="G138" s="2">
        <v>2.0686892857142856</v>
      </c>
      <c r="H138" s="45">
        <v>2.0312445238095238</v>
      </c>
      <c r="N138" s="140"/>
      <c r="Q138" s="146"/>
      <c r="R138" s="150"/>
    </row>
    <row r="139" spans="1:18" x14ac:dyDescent="0.2">
      <c r="A139" s="50" t="s">
        <v>31</v>
      </c>
      <c r="B139" s="47">
        <v>2015</v>
      </c>
      <c r="C139" s="2">
        <v>2.1437500000000003</v>
      </c>
      <c r="D139" s="2">
        <v>2.0736363636363637</v>
      </c>
      <c r="E139" s="2">
        <v>1.9849999999999999</v>
      </c>
      <c r="F139" s="2">
        <v>2.0307777777777778</v>
      </c>
      <c r="G139" s="2">
        <v>2.1236428571428578</v>
      </c>
      <c r="H139" s="45">
        <v>2.0713613997114004</v>
      </c>
      <c r="N139" s="140"/>
      <c r="Q139" s="146"/>
      <c r="R139" s="150"/>
    </row>
    <row r="140" spans="1:18" x14ac:dyDescent="0.2">
      <c r="A140" s="50" t="s">
        <v>32</v>
      </c>
      <c r="B140" s="47">
        <v>2016</v>
      </c>
      <c r="C140" s="2">
        <v>2.0793000000000004</v>
      </c>
      <c r="D140" s="2">
        <v>2.0208333333333326</v>
      </c>
      <c r="E140" s="2">
        <v>1.9512499999999999</v>
      </c>
      <c r="F140" s="2">
        <v>2.0621111111111108</v>
      </c>
      <c r="G140" s="2">
        <v>2.0752222222222225</v>
      </c>
      <c r="H140" s="45">
        <v>2.0377433333333332</v>
      </c>
      <c r="N140" s="140"/>
      <c r="Q140" s="146"/>
      <c r="R140" s="150"/>
    </row>
    <row r="141" spans="1:18" x14ac:dyDescent="0.2">
      <c r="A141" s="50" t="s">
        <v>33</v>
      </c>
      <c r="B141" s="47">
        <v>2016</v>
      </c>
      <c r="C141" s="2">
        <v>2.1</v>
      </c>
      <c r="D141" s="2">
        <v>2.0699999999999998</v>
      </c>
      <c r="E141" s="2">
        <v>1.9</v>
      </c>
      <c r="F141" s="2">
        <v>2.11</v>
      </c>
      <c r="G141" s="2">
        <v>2.1</v>
      </c>
      <c r="H141" s="45">
        <v>2.06</v>
      </c>
      <c r="I141" s="7"/>
      <c r="N141" s="140"/>
      <c r="Q141" s="146"/>
      <c r="R141" s="150"/>
    </row>
    <row r="142" spans="1:18" x14ac:dyDescent="0.2">
      <c r="A142" s="50" t="s">
        <v>34</v>
      </c>
      <c r="B142" s="47">
        <v>2016</v>
      </c>
      <c r="C142" s="2">
        <v>2.2400000000000002</v>
      </c>
      <c r="D142" s="2">
        <v>2.19</v>
      </c>
      <c r="E142" s="2">
        <v>2.0299999999999998</v>
      </c>
      <c r="F142" s="2">
        <v>2.2599999999999998</v>
      </c>
      <c r="G142" s="2">
        <v>2.29</v>
      </c>
      <c r="H142" s="45">
        <v>2.2000000000000002</v>
      </c>
      <c r="I142" s="7"/>
      <c r="N142" s="140"/>
      <c r="Q142" s="146"/>
      <c r="R142" s="150"/>
    </row>
    <row r="143" spans="1:18" x14ac:dyDescent="0.2">
      <c r="A143" s="50" t="s">
        <v>35</v>
      </c>
      <c r="B143" s="47">
        <v>2016</v>
      </c>
      <c r="C143" s="2">
        <v>2.4300000000000002</v>
      </c>
      <c r="D143" s="2">
        <v>2.3199999999999998</v>
      </c>
      <c r="E143" s="2">
        <v>2.17</v>
      </c>
      <c r="F143" s="2">
        <v>2.39</v>
      </c>
      <c r="G143" s="2">
        <v>2.44</v>
      </c>
      <c r="H143" s="45">
        <v>2.35</v>
      </c>
      <c r="I143" s="7"/>
      <c r="N143" s="140"/>
      <c r="Q143" s="146"/>
      <c r="R143" s="150"/>
    </row>
    <row r="144" spans="1:18" x14ac:dyDescent="0.2">
      <c r="A144" s="50" t="s">
        <v>36</v>
      </c>
      <c r="B144" s="47">
        <v>2016</v>
      </c>
      <c r="C144" s="2">
        <v>2.52</v>
      </c>
      <c r="D144" s="2">
        <v>2.44</v>
      </c>
      <c r="E144" s="2">
        <v>2.2799999999999998</v>
      </c>
      <c r="F144" s="2">
        <v>2.5299999999999998</v>
      </c>
      <c r="G144" s="2">
        <v>2.5499999999999998</v>
      </c>
      <c r="H144" s="45">
        <v>2.46</v>
      </c>
      <c r="I144" s="7"/>
      <c r="N144" s="140"/>
      <c r="Q144" s="146"/>
      <c r="R144" s="150"/>
    </row>
    <row r="145" spans="1:18" x14ac:dyDescent="0.2">
      <c r="A145" s="50" t="s">
        <v>37</v>
      </c>
      <c r="B145" s="47">
        <v>2016</v>
      </c>
      <c r="C145" s="2">
        <v>2.73</v>
      </c>
      <c r="D145" s="2">
        <v>2.7</v>
      </c>
      <c r="E145" s="2">
        <v>2.4900000000000002</v>
      </c>
      <c r="F145" s="2">
        <v>2.71</v>
      </c>
      <c r="G145" s="2">
        <v>2.83</v>
      </c>
      <c r="H145" s="45">
        <v>2.69</v>
      </c>
      <c r="I145" s="7"/>
      <c r="N145" s="140"/>
      <c r="Q145" s="146"/>
      <c r="R145" s="150"/>
    </row>
    <row r="146" spans="1:18" x14ac:dyDescent="0.2">
      <c r="A146" s="50" t="s">
        <v>38</v>
      </c>
      <c r="B146" s="47">
        <v>2016</v>
      </c>
      <c r="C146" s="2">
        <v>3.46</v>
      </c>
      <c r="D146" s="2">
        <v>3.24</v>
      </c>
      <c r="E146" s="2">
        <v>3.14</v>
      </c>
      <c r="F146" s="2">
        <v>3.16</v>
      </c>
      <c r="G146" s="2">
        <v>3.48</v>
      </c>
      <c r="H146" s="45">
        <v>3.3</v>
      </c>
      <c r="I146" s="7"/>
      <c r="N146" s="140"/>
      <c r="Q146" s="146"/>
      <c r="R146" s="150"/>
    </row>
    <row r="147" spans="1:18" x14ac:dyDescent="0.2">
      <c r="A147" s="50" t="s">
        <v>27</v>
      </c>
      <c r="B147" s="47">
        <v>2016</v>
      </c>
      <c r="C147" s="2">
        <v>3.53</v>
      </c>
      <c r="D147" s="2">
        <v>3.51</v>
      </c>
      <c r="E147" s="2">
        <v>3.36</v>
      </c>
      <c r="F147" s="2">
        <v>3.53</v>
      </c>
      <c r="G147" s="2">
        <v>3.74</v>
      </c>
      <c r="H147" s="45">
        <v>3.53</v>
      </c>
      <c r="I147" s="7"/>
      <c r="N147" s="140"/>
      <c r="Q147" s="146"/>
      <c r="R147" s="150"/>
    </row>
    <row r="148" spans="1:18" x14ac:dyDescent="0.2">
      <c r="A148" s="50" t="s">
        <v>28</v>
      </c>
      <c r="B148" s="47">
        <v>2016</v>
      </c>
      <c r="C148" s="2">
        <v>3.01</v>
      </c>
      <c r="D148" s="2">
        <v>3.09</v>
      </c>
      <c r="E148" s="2">
        <v>2.85</v>
      </c>
      <c r="F148" s="2">
        <v>3.14</v>
      </c>
      <c r="G148" s="2">
        <v>3.01</v>
      </c>
      <c r="H148" s="45">
        <v>3.02</v>
      </c>
      <c r="I148" s="7"/>
      <c r="N148" s="140"/>
      <c r="Q148" s="146"/>
      <c r="R148" s="150"/>
    </row>
    <row r="149" spans="1:18" x14ac:dyDescent="0.2">
      <c r="A149" s="50" t="s">
        <v>29</v>
      </c>
      <c r="B149" s="47">
        <v>2016</v>
      </c>
      <c r="C149" s="76">
        <v>2.4</v>
      </c>
      <c r="D149" s="76">
        <v>2.69</v>
      </c>
      <c r="E149" s="76">
        <v>2.4</v>
      </c>
      <c r="F149" s="76">
        <v>2.59</v>
      </c>
      <c r="G149" s="76">
        <v>2.34</v>
      </c>
      <c r="H149" s="45">
        <v>2.48</v>
      </c>
      <c r="I149" s="7"/>
      <c r="N149" s="140"/>
      <c r="Q149" s="146"/>
      <c r="R149" s="150"/>
    </row>
    <row r="150" spans="1:18" x14ac:dyDescent="0.2">
      <c r="A150" s="50" t="s">
        <v>30</v>
      </c>
      <c r="B150" s="47">
        <v>2016</v>
      </c>
      <c r="C150" s="76">
        <v>2.23</v>
      </c>
      <c r="D150" s="76">
        <v>2.35</v>
      </c>
      <c r="E150" s="76">
        <v>2.17</v>
      </c>
      <c r="F150" s="76">
        <v>2.3199999999999998</v>
      </c>
      <c r="G150" s="76">
        <v>2.12</v>
      </c>
      <c r="H150" s="45">
        <v>2.2400000000000002</v>
      </c>
      <c r="I150" s="7"/>
      <c r="N150" s="140"/>
      <c r="Q150" s="146"/>
      <c r="R150" s="150"/>
    </row>
    <row r="151" spans="1:18" x14ac:dyDescent="0.2">
      <c r="A151" s="50" t="s">
        <v>31</v>
      </c>
      <c r="B151" s="47">
        <v>2016</v>
      </c>
      <c r="C151" s="76">
        <v>2.17</v>
      </c>
      <c r="D151" s="76">
        <v>2.16</v>
      </c>
      <c r="E151" s="76">
        <v>2.0699999999999998</v>
      </c>
      <c r="F151" s="76">
        <v>2.19</v>
      </c>
      <c r="G151" s="76">
        <v>2.06</v>
      </c>
      <c r="H151" s="45">
        <v>2.13</v>
      </c>
      <c r="I151" s="7"/>
      <c r="N151" s="140"/>
      <c r="Q151" s="146"/>
      <c r="R151" s="150"/>
    </row>
    <row r="152" spans="1:18" x14ac:dyDescent="0.2">
      <c r="A152" s="50" t="s">
        <v>32</v>
      </c>
      <c r="B152" s="47">
        <v>2016</v>
      </c>
      <c r="C152" s="76">
        <v>2.25</v>
      </c>
      <c r="D152" s="76">
        <v>2.11</v>
      </c>
      <c r="E152" s="76">
        <v>2.12</v>
      </c>
      <c r="F152" s="76">
        <v>2.15</v>
      </c>
      <c r="G152" s="76">
        <v>2.14</v>
      </c>
      <c r="H152" s="45">
        <v>2.15</v>
      </c>
      <c r="I152" s="7"/>
      <c r="N152" s="140"/>
      <c r="Q152" s="146"/>
      <c r="R152" s="150"/>
    </row>
    <row r="153" spans="1:18" x14ac:dyDescent="0.2">
      <c r="A153" s="50" t="s">
        <v>33</v>
      </c>
      <c r="B153" s="47">
        <v>2017</v>
      </c>
      <c r="C153" s="76">
        <v>2.4</v>
      </c>
      <c r="D153" s="76">
        <v>2.16</v>
      </c>
      <c r="E153" s="76">
        <v>2.11</v>
      </c>
      <c r="F153" s="76">
        <v>2.27</v>
      </c>
      <c r="G153" s="76">
        <v>2.23</v>
      </c>
      <c r="H153" s="45">
        <v>2.23</v>
      </c>
      <c r="I153" s="7"/>
      <c r="N153" s="140"/>
      <c r="Q153" s="146"/>
      <c r="R153" s="150"/>
    </row>
    <row r="154" spans="1:18" x14ac:dyDescent="0.2">
      <c r="A154" s="50" t="s">
        <v>34</v>
      </c>
      <c r="B154" s="47">
        <v>2017</v>
      </c>
      <c r="C154" s="76">
        <v>2.36</v>
      </c>
      <c r="D154" s="76">
        <v>2.25</v>
      </c>
      <c r="E154" s="76">
        <v>2.34</v>
      </c>
      <c r="F154" s="76">
        <v>2.42</v>
      </c>
      <c r="G154" s="76">
        <v>2.34</v>
      </c>
      <c r="H154" s="45">
        <v>2.34</v>
      </c>
      <c r="I154" s="7"/>
      <c r="N154" s="140"/>
      <c r="Q154" s="146"/>
      <c r="R154" s="150"/>
    </row>
    <row r="155" spans="1:18" x14ac:dyDescent="0.2">
      <c r="A155" s="50" t="s">
        <v>35</v>
      </c>
      <c r="B155" s="47">
        <v>2017</v>
      </c>
      <c r="C155" s="76">
        <v>2.4900000000000002</v>
      </c>
      <c r="D155" s="76">
        <v>2.33</v>
      </c>
      <c r="E155" s="76">
        <v>2.41</v>
      </c>
      <c r="F155" s="76">
        <v>2.62</v>
      </c>
      <c r="G155" s="76">
        <v>2.42</v>
      </c>
      <c r="H155" s="45">
        <v>2.4500000000000002</v>
      </c>
      <c r="I155" s="7"/>
      <c r="N155" s="140"/>
      <c r="Q155" s="146"/>
      <c r="R155" s="150"/>
    </row>
    <row r="156" spans="1:18" x14ac:dyDescent="0.2">
      <c r="A156" s="50" t="s">
        <v>36</v>
      </c>
      <c r="B156" s="47">
        <v>2017</v>
      </c>
      <c r="C156" s="76">
        <v>2.4500000000000002</v>
      </c>
      <c r="D156" s="76">
        <v>2.42</v>
      </c>
      <c r="E156" s="76">
        <v>2.42</v>
      </c>
      <c r="F156" s="76">
        <v>2.67</v>
      </c>
      <c r="G156" s="76">
        <v>2.48</v>
      </c>
      <c r="H156" s="45">
        <v>2.4900000000000002</v>
      </c>
      <c r="I156" s="7"/>
      <c r="N156" s="140"/>
      <c r="Q156" s="146"/>
      <c r="R156" s="150"/>
    </row>
    <row r="157" spans="1:18" x14ac:dyDescent="0.2">
      <c r="A157" s="50" t="s">
        <v>37</v>
      </c>
      <c r="B157" s="47">
        <v>2017</v>
      </c>
      <c r="C157" s="76">
        <v>2.46</v>
      </c>
      <c r="D157" s="76">
        <v>2.38</v>
      </c>
      <c r="E157" s="76">
        <v>2.37</v>
      </c>
      <c r="F157" s="76">
        <v>2.61</v>
      </c>
      <c r="G157" s="76">
        <v>2.4500000000000002</v>
      </c>
      <c r="H157" s="45">
        <v>2.46</v>
      </c>
      <c r="I157" s="7"/>
      <c r="N157" s="140"/>
      <c r="Q157" s="146"/>
      <c r="R157" s="150"/>
    </row>
    <row r="158" spans="1:18" x14ac:dyDescent="0.2">
      <c r="A158" s="50" t="s">
        <v>38</v>
      </c>
      <c r="B158" s="47">
        <v>2017</v>
      </c>
      <c r="C158" s="76">
        <v>2.44</v>
      </c>
      <c r="D158" s="76">
        <v>2.2999999999999998</v>
      </c>
      <c r="E158" s="76">
        <v>2.25</v>
      </c>
      <c r="F158" s="76">
        <v>2.48</v>
      </c>
      <c r="G158" s="76">
        <v>2.36</v>
      </c>
      <c r="H158" s="45">
        <v>2.37</v>
      </c>
      <c r="I158" s="7"/>
      <c r="M158" s="32">
        <f>Leite_UHT_diario!A2442</f>
        <v>43832</v>
      </c>
      <c r="N158" s="141">
        <f>Leite_UHT_diario!B2442</f>
        <v>2.4007000000000001</v>
      </c>
      <c r="Q158" s="146"/>
      <c r="R158" s="150"/>
    </row>
    <row r="159" spans="1:18" x14ac:dyDescent="0.2">
      <c r="A159" s="50" t="s">
        <v>27</v>
      </c>
      <c r="B159" s="47">
        <v>2017</v>
      </c>
      <c r="C159" s="76">
        <v>2.41</v>
      </c>
      <c r="D159" s="76">
        <v>2.27</v>
      </c>
      <c r="E159" s="76">
        <v>2.14</v>
      </c>
      <c r="F159" s="76">
        <v>2.31</v>
      </c>
      <c r="G159" s="76">
        <v>2.2200000000000002</v>
      </c>
      <c r="H159" s="45">
        <v>2.27</v>
      </c>
      <c r="I159" s="7"/>
      <c r="M159" s="32">
        <f>Leite_UHT_diario!A2443</f>
        <v>43833</v>
      </c>
      <c r="N159" s="141">
        <f>Leite_UHT_diario!B2443</f>
        <v>2.4133</v>
      </c>
      <c r="Q159" s="146"/>
      <c r="R159" s="150"/>
    </row>
    <row r="160" spans="1:18" x14ac:dyDescent="0.2">
      <c r="A160" s="50" t="s">
        <v>28</v>
      </c>
      <c r="B160" s="47">
        <v>2017</v>
      </c>
      <c r="C160" s="76">
        <v>2.15</v>
      </c>
      <c r="D160" s="76">
        <v>2.16</v>
      </c>
      <c r="E160" s="76">
        <v>1.98</v>
      </c>
      <c r="F160" s="76">
        <v>2.1800000000000002</v>
      </c>
      <c r="G160" s="76">
        <v>2.08</v>
      </c>
      <c r="H160" s="45">
        <v>2.11</v>
      </c>
      <c r="I160" s="7"/>
      <c r="M160" s="32">
        <f>Leite_UHT_diario!A2444</f>
        <v>43836</v>
      </c>
      <c r="N160" s="141">
        <f>Leite_UHT_diario!B2444</f>
        <v>2.3868</v>
      </c>
      <c r="Q160" s="146"/>
      <c r="R160" s="150"/>
    </row>
    <row r="161" spans="1:18" x14ac:dyDescent="0.2">
      <c r="A161" s="50" t="s">
        <v>29</v>
      </c>
      <c r="B161" s="47">
        <v>2017</v>
      </c>
      <c r="C161" s="76">
        <v>2.0699999999999998</v>
      </c>
      <c r="D161" s="76">
        <v>2.04</v>
      </c>
      <c r="E161" s="76">
        <v>1.88</v>
      </c>
      <c r="F161" s="76">
        <v>2.1</v>
      </c>
      <c r="G161" s="76">
        <v>1.94</v>
      </c>
      <c r="H161" s="45">
        <v>2.0099999999999998</v>
      </c>
      <c r="I161" s="7"/>
      <c r="M161" s="32">
        <f>Leite_UHT_diario!A2445</f>
        <v>43837</v>
      </c>
      <c r="N161" s="141">
        <f>Leite_UHT_diario!B2445</f>
        <v>2.3873000000000002</v>
      </c>
      <c r="Q161" s="146"/>
      <c r="R161" s="150"/>
    </row>
    <row r="162" spans="1:18" x14ac:dyDescent="0.2">
      <c r="A162" s="50" t="s">
        <v>30</v>
      </c>
      <c r="B162" s="47">
        <v>2017</v>
      </c>
      <c r="C162" s="76">
        <v>2.23</v>
      </c>
      <c r="D162" s="76">
        <v>1.97</v>
      </c>
      <c r="E162" s="76">
        <v>1.87</v>
      </c>
      <c r="F162" s="76">
        <v>2.0299999999999998</v>
      </c>
      <c r="G162" s="76">
        <v>1.95</v>
      </c>
      <c r="H162" s="45">
        <v>2.0099999999999998</v>
      </c>
      <c r="I162" s="7"/>
      <c r="M162" s="32">
        <f>Leite_UHT_diario!A2446</f>
        <v>43838</v>
      </c>
      <c r="N162" s="141">
        <f>Leite_UHT_diario!B2446</f>
        <v>2.3751000000000002</v>
      </c>
      <c r="Q162" s="146"/>
      <c r="R162" s="150"/>
    </row>
    <row r="163" spans="1:18" x14ac:dyDescent="0.2">
      <c r="A163" s="50" t="s">
        <v>31</v>
      </c>
      <c r="B163" s="47">
        <v>2017</v>
      </c>
      <c r="C163" s="76">
        <v>2.1800000000000002</v>
      </c>
      <c r="D163" s="76">
        <v>2</v>
      </c>
      <c r="E163" s="76">
        <v>2.0299999999999998</v>
      </c>
      <c r="F163" s="76">
        <v>2.14</v>
      </c>
      <c r="G163" s="76">
        <v>2.0099999999999998</v>
      </c>
      <c r="H163" s="45">
        <v>2.0699999999999998</v>
      </c>
      <c r="I163" s="7"/>
      <c r="M163" s="32">
        <f>Leite_UHT_diario!A2447</f>
        <v>43839</v>
      </c>
      <c r="N163" s="141">
        <f>Leite_UHT_diario!B2447</f>
        <v>2.3740999999999999</v>
      </c>
      <c r="Q163" s="146"/>
      <c r="R163" s="150"/>
    </row>
    <row r="164" spans="1:18" x14ac:dyDescent="0.2">
      <c r="A164" s="50" t="s">
        <v>32</v>
      </c>
      <c r="B164" s="47">
        <v>2017</v>
      </c>
      <c r="C164" s="76">
        <v>2.0299999999999998</v>
      </c>
      <c r="D164" s="76">
        <v>1.89</v>
      </c>
      <c r="E164" s="76">
        <v>1.98</v>
      </c>
      <c r="F164" s="76">
        <v>1.9</v>
      </c>
      <c r="G164" s="76">
        <v>1.87</v>
      </c>
      <c r="H164" s="45">
        <v>1.93</v>
      </c>
      <c r="I164" s="7"/>
      <c r="J164" s="3">
        <f>AVERAGE(H153:H164)</f>
        <v>2.2283333333333335</v>
      </c>
      <c r="M164" s="32">
        <f>Leite_UHT_diario!A2448</f>
        <v>43840</v>
      </c>
      <c r="N164" s="141">
        <f>Leite_UHT_diario!B2448</f>
        <v>2.3715000000000002</v>
      </c>
      <c r="Q164" s="146"/>
      <c r="R164" s="150"/>
    </row>
    <row r="165" spans="1:18" x14ac:dyDescent="0.2">
      <c r="A165" s="50" t="s">
        <v>33</v>
      </c>
      <c r="B165" s="47">
        <v>2018</v>
      </c>
      <c r="C165" s="76">
        <v>1.96</v>
      </c>
      <c r="D165" s="76">
        <v>1.81</v>
      </c>
      <c r="E165" s="76">
        <v>1.88</v>
      </c>
      <c r="F165" s="76">
        <v>1.87</v>
      </c>
      <c r="G165" s="76">
        <v>1.91</v>
      </c>
      <c r="H165" s="45">
        <v>1.89</v>
      </c>
      <c r="I165" s="7"/>
      <c r="M165" s="32">
        <f>Leite_UHT_diario!A2449</f>
        <v>43843</v>
      </c>
      <c r="N165" s="141">
        <f>Leite_UHT_diario!B2449</f>
        <v>2.3820000000000001</v>
      </c>
      <c r="Q165" s="146"/>
      <c r="R165" s="150"/>
    </row>
    <row r="166" spans="1:18" x14ac:dyDescent="0.2">
      <c r="A166" s="50" t="s">
        <v>34</v>
      </c>
      <c r="B166" s="47">
        <v>2018</v>
      </c>
      <c r="C166" s="76">
        <v>2.15</v>
      </c>
      <c r="D166" s="76">
        <v>1.93</v>
      </c>
      <c r="E166" s="76">
        <v>2.08</v>
      </c>
      <c r="F166" s="76">
        <v>2.06</v>
      </c>
      <c r="G166" s="76">
        <v>2.0299999999999998</v>
      </c>
      <c r="H166" s="45">
        <v>2.0499999999999998</v>
      </c>
      <c r="I166" s="7"/>
      <c r="M166" s="32">
        <f>Leite_UHT_diario!A2450</f>
        <v>43844</v>
      </c>
      <c r="N166" s="141">
        <f>Leite_UHT_diario!B2450</f>
        <v>2.3820000000000001</v>
      </c>
      <c r="Q166" s="146"/>
      <c r="R166" s="150"/>
    </row>
    <row r="167" spans="1:18" x14ac:dyDescent="0.2">
      <c r="A167" s="50" t="s">
        <v>35</v>
      </c>
      <c r="B167" s="47">
        <v>2018</v>
      </c>
      <c r="C167" s="76">
        <v>2.3199999999999998</v>
      </c>
      <c r="D167" s="76">
        <v>2.15</v>
      </c>
      <c r="E167" s="76">
        <v>2.2799999999999998</v>
      </c>
      <c r="F167" s="76">
        <v>2.29</v>
      </c>
      <c r="G167" s="76">
        <v>2.2599999999999998</v>
      </c>
      <c r="H167" s="45">
        <v>2.2599999999999998</v>
      </c>
      <c r="I167" s="7"/>
      <c r="M167" s="32">
        <f>Leite_UHT_diario!A2451</f>
        <v>43845</v>
      </c>
      <c r="N167" s="141">
        <f>Leite_UHT_diario!B2451</f>
        <v>2.3788999999999998</v>
      </c>
      <c r="Q167" s="146"/>
      <c r="R167" s="150"/>
    </row>
    <row r="168" spans="1:18" x14ac:dyDescent="0.2">
      <c r="A168" s="50" t="s">
        <v>36</v>
      </c>
      <c r="B168" s="47">
        <v>2018</v>
      </c>
      <c r="C168" s="76">
        <v>2.5</v>
      </c>
      <c r="D168" s="76">
        <v>2.27</v>
      </c>
      <c r="E168" s="76">
        <v>2.41</v>
      </c>
      <c r="F168" s="76">
        <v>2.37</v>
      </c>
      <c r="G168" s="76">
        <v>2.38</v>
      </c>
      <c r="H168" s="45">
        <v>2.39</v>
      </c>
      <c r="I168" s="7"/>
      <c r="M168" s="32">
        <f>Leite_UHT_diario!A2452</f>
        <v>43846</v>
      </c>
      <c r="N168" s="141">
        <f>Leite_UHT_diario!B2452</f>
        <v>2.3832</v>
      </c>
      <c r="Q168" s="146"/>
      <c r="R168" s="150"/>
    </row>
    <row r="169" spans="1:18" x14ac:dyDescent="0.2">
      <c r="A169" s="50" t="s">
        <v>37</v>
      </c>
      <c r="B169" s="47">
        <v>2018</v>
      </c>
      <c r="C169" s="76">
        <v>2.4900000000000002</v>
      </c>
      <c r="D169" s="76">
        <v>2.29</v>
      </c>
      <c r="E169" s="76">
        <v>2.42</v>
      </c>
      <c r="F169" s="76">
        <v>2.44</v>
      </c>
      <c r="G169" s="76">
        <v>2.4300000000000002</v>
      </c>
      <c r="H169" s="45">
        <v>2.41</v>
      </c>
      <c r="I169" s="7"/>
      <c r="M169" s="32">
        <f>Leite_UHT_diario!A2453</f>
        <v>43847</v>
      </c>
      <c r="N169" s="141">
        <f>Leite_UHT_diario!B2453</f>
        <v>2.3767</v>
      </c>
      <c r="Q169" s="146"/>
      <c r="R169" s="150"/>
    </row>
    <row r="170" spans="1:18" x14ac:dyDescent="0.2">
      <c r="A170" s="50" t="s">
        <v>38</v>
      </c>
      <c r="B170" s="47">
        <v>2018</v>
      </c>
      <c r="C170" s="76">
        <v>2.82</v>
      </c>
      <c r="D170" s="76">
        <v>2.58</v>
      </c>
      <c r="E170" s="76">
        <v>2.92</v>
      </c>
      <c r="F170" s="76">
        <v>2.78</v>
      </c>
      <c r="G170" s="76">
        <v>3.03</v>
      </c>
      <c r="H170" s="45">
        <v>2.42</v>
      </c>
      <c r="I170" s="7"/>
      <c r="M170" s="32">
        <f>Leite_UHT_diario!A2454</f>
        <v>43850</v>
      </c>
      <c r="N170" s="141">
        <f>Leite_UHT_diario!B2454</f>
        <v>2.3805999999999998</v>
      </c>
      <c r="Q170" s="146"/>
      <c r="R170" s="150"/>
    </row>
    <row r="171" spans="1:18" x14ac:dyDescent="0.2">
      <c r="A171" s="50" t="s">
        <v>27</v>
      </c>
      <c r="B171" s="47">
        <v>2018</v>
      </c>
      <c r="C171" s="76">
        <v>3.1</v>
      </c>
      <c r="D171" s="76">
        <v>2.81</v>
      </c>
      <c r="E171" s="76">
        <v>2.98</v>
      </c>
      <c r="F171" s="76">
        <v>2.92</v>
      </c>
      <c r="G171" s="76">
        <v>3.16</v>
      </c>
      <c r="H171" s="45">
        <v>2.99</v>
      </c>
      <c r="I171" s="7"/>
      <c r="M171" s="32">
        <f>Leite_UHT_diario!A2455</f>
        <v>43851</v>
      </c>
      <c r="N171" s="141">
        <f>Leite_UHT_diario!B2455</f>
        <v>2.3771</v>
      </c>
      <c r="Q171" s="146"/>
      <c r="R171" s="150"/>
    </row>
    <row r="172" spans="1:18" x14ac:dyDescent="0.2">
      <c r="A172" s="50" t="s">
        <v>28</v>
      </c>
      <c r="B172" s="47">
        <v>2018</v>
      </c>
      <c r="C172" s="76">
        <v>2.61</v>
      </c>
      <c r="D172" s="76">
        <v>2.65</v>
      </c>
      <c r="E172" s="76">
        <v>2.7</v>
      </c>
      <c r="F172" s="76">
        <v>2.5499999999999998</v>
      </c>
      <c r="G172" s="76">
        <v>2.73</v>
      </c>
      <c r="H172" s="45">
        <v>2.65</v>
      </c>
      <c r="I172" s="7"/>
      <c r="M172" s="32">
        <f>Leite_UHT_diario!A2456</f>
        <v>43852</v>
      </c>
      <c r="N172" s="141">
        <f>Leite_UHT_diario!B2456</f>
        <v>2.3616999999999999</v>
      </c>
      <c r="Q172" s="146"/>
      <c r="R172" s="150"/>
    </row>
    <row r="173" spans="1:18" x14ac:dyDescent="0.2">
      <c r="A173" s="50" t="s">
        <v>29</v>
      </c>
      <c r="B173" s="47">
        <v>2018</v>
      </c>
      <c r="C173" s="76">
        <v>2.5499999999999998</v>
      </c>
      <c r="D173" s="76">
        <v>2.4700000000000002</v>
      </c>
      <c r="E173" s="76">
        <v>2.61</v>
      </c>
      <c r="F173" s="76">
        <v>2.4</v>
      </c>
      <c r="G173" s="76">
        <v>2.6</v>
      </c>
      <c r="H173" s="45">
        <v>2.52</v>
      </c>
      <c r="I173" s="7"/>
      <c r="M173" s="32">
        <f>Leite_UHT_diario!A2457</f>
        <v>43853</v>
      </c>
      <c r="N173" s="141">
        <f>Leite_UHT_diario!B2457</f>
        <v>2.3753000000000002</v>
      </c>
      <c r="Q173" s="146"/>
      <c r="R173" s="150"/>
    </row>
    <row r="174" spans="1:18" x14ac:dyDescent="0.2">
      <c r="A174" s="50" t="s">
        <v>30</v>
      </c>
      <c r="B174" s="47">
        <v>2018</v>
      </c>
      <c r="C174" s="76">
        <v>2.37</v>
      </c>
      <c r="D174" s="76">
        <v>2.44</v>
      </c>
      <c r="E174" s="76">
        <v>2.5</v>
      </c>
      <c r="F174" s="76">
        <v>2.2999999999999998</v>
      </c>
      <c r="G174" s="76">
        <v>2.4700000000000002</v>
      </c>
      <c r="H174" s="45">
        <v>2.42</v>
      </c>
      <c r="I174" s="7"/>
      <c r="M174" s="32">
        <f>Leite_UHT_diario!A2458</f>
        <v>43854</v>
      </c>
      <c r="N174" s="141">
        <f>Leite_UHT_diario!B2458</f>
        <v>2.3546</v>
      </c>
      <c r="Q174" s="146"/>
      <c r="R174" s="150"/>
    </row>
    <row r="175" spans="1:18" x14ac:dyDescent="0.2">
      <c r="A175" s="50" t="s">
        <v>31</v>
      </c>
      <c r="B175" s="47">
        <v>2018</v>
      </c>
      <c r="C175" s="76">
        <v>2.16</v>
      </c>
      <c r="D175" s="76">
        <v>2.2000000000000002</v>
      </c>
      <c r="E175" s="76">
        <v>2.14</v>
      </c>
      <c r="F175" s="76">
        <v>2.06</v>
      </c>
      <c r="G175" s="76">
        <v>2.16</v>
      </c>
      <c r="H175" s="45">
        <v>2.14</v>
      </c>
      <c r="I175" s="7"/>
      <c r="M175" s="32">
        <f>Leite_UHT_diario!A2459</f>
        <v>43857</v>
      </c>
      <c r="N175" s="141">
        <f>Leite_UHT_diario!B2459</f>
        <v>2.3706999999999998</v>
      </c>
      <c r="Q175" s="146"/>
      <c r="R175" s="150"/>
    </row>
    <row r="176" spans="1:18" x14ac:dyDescent="0.2">
      <c r="A176" s="50" t="s">
        <v>32</v>
      </c>
      <c r="B176" s="47">
        <v>2018</v>
      </c>
      <c r="C176" s="76">
        <v>2.02</v>
      </c>
      <c r="D176" s="76">
        <v>2.14</v>
      </c>
      <c r="E176" s="76">
        <v>2.17</v>
      </c>
      <c r="F176" s="76">
        <v>2.0099999999999998</v>
      </c>
      <c r="G176" s="76">
        <v>2.1800000000000002</v>
      </c>
      <c r="H176" s="45">
        <v>2.11</v>
      </c>
      <c r="I176" s="7"/>
      <c r="J176" s="3"/>
      <c r="K176" s="92"/>
      <c r="M176" s="32">
        <f>Leite_UHT_diario!A2460</f>
        <v>43858</v>
      </c>
      <c r="N176" s="141">
        <f>Leite_UHT_diario!B2460</f>
        <v>2.3552</v>
      </c>
      <c r="Q176" s="146"/>
      <c r="R176" s="150"/>
    </row>
    <row r="177" spans="1:18" x14ac:dyDescent="0.2">
      <c r="A177" s="50" t="s">
        <v>33</v>
      </c>
      <c r="B177" s="47">
        <v>2019</v>
      </c>
      <c r="C177" s="76">
        <v>2.0299999999999998</v>
      </c>
      <c r="D177" s="76">
        <v>2.12</v>
      </c>
      <c r="E177" s="76">
        <v>2.21</v>
      </c>
      <c r="F177" s="84">
        <v>2</v>
      </c>
      <c r="G177" s="76">
        <v>2.2599999999999998</v>
      </c>
      <c r="H177" s="45">
        <v>2.13</v>
      </c>
      <c r="I177" s="7"/>
      <c r="J177" s="98">
        <f>(H177/H176)-1</f>
        <v>9.4786729857820884E-3</v>
      </c>
      <c r="M177" s="32"/>
      <c r="N177" s="141"/>
      <c r="Q177" s="146"/>
      <c r="R177" s="150"/>
    </row>
    <row r="178" spans="1:18" x14ac:dyDescent="0.2">
      <c r="A178" s="93" t="s">
        <v>34</v>
      </c>
      <c r="B178" s="47">
        <v>2019</v>
      </c>
      <c r="C178" s="76">
        <v>2.12</v>
      </c>
      <c r="D178" s="76">
        <v>2.12</v>
      </c>
      <c r="E178" s="76">
        <v>2.25</v>
      </c>
      <c r="F178" s="84">
        <v>2</v>
      </c>
      <c r="G178" s="76">
        <v>2.34</v>
      </c>
      <c r="H178" s="45">
        <v>2.17</v>
      </c>
      <c r="I178" s="7"/>
      <c r="M178" s="32"/>
      <c r="N178" s="141"/>
      <c r="Q178" s="146"/>
      <c r="R178" s="150"/>
    </row>
    <row r="179" spans="1:18" x14ac:dyDescent="0.2">
      <c r="A179" s="93" t="s">
        <v>35</v>
      </c>
      <c r="B179" s="47">
        <v>2019</v>
      </c>
      <c r="C179" s="76">
        <v>2.15</v>
      </c>
      <c r="D179" s="76">
        <v>2.15</v>
      </c>
      <c r="E179" s="76">
        <v>2.34</v>
      </c>
      <c r="F179" s="76">
        <v>2.06</v>
      </c>
      <c r="G179" s="76">
        <v>2.41</v>
      </c>
      <c r="H179" s="45">
        <v>2.2200000000000002</v>
      </c>
      <c r="I179" s="7"/>
      <c r="M179" s="32"/>
      <c r="N179" s="141"/>
      <c r="Q179" s="146"/>
      <c r="R179" s="150"/>
    </row>
    <row r="180" spans="1:18" x14ac:dyDescent="0.2">
      <c r="A180" s="93" t="s">
        <v>36</v>
      </c>
      <c r="B180" s="47">
        <v>2019</v>
      </c>
      <c r="C180" s="76">
        <v>2.21</v>
      </c>
      <c r="D180" s="76">
        <v>2.2400000000000002</v>
      </c>
      <c r="E180" s="76">
        <v>2.38</v>
      </c>
      <c r="F180" s="76">
        <v>2.06</v>
      </c>
      <c r="G180" s="76">
        <v>2.54</v>
      </c>
      <c r="H180" s="45">
        <v>2.2799999999999998</v>
      </c>
      <c r="I180" s="7"/>
      <c r="M180" s="32"/>
      <c r="N180" s="141"/>
      <c r="Q180" s="146"/>
      <c r="R180" s="150"/>
    </row>
    <row r="181" spans="1:18" x14ac:dyDescent="0.2">
      <c r="A181" s="93" t="s">
        <v>37</v>
      </c>
      <c r="B181" s="47">
        <v>2019</v>
      </c>
      <c r="C181" s="76">
        <v>2.2400000000000002</v>
      </c>
      <c r="D181" s="76">
        <v>2.23</v>
      </c>
      <c r="E181" s="76">
        <v>2.4500000000000002</v>
      </c>
      <c r="F181" s="76">
        <v>2.06</v>
      </c>
      <c r="G181" s="76">
        <v>2.59</v>
      </c>
      <c r="H181" s="45">
        <v>2.31</v>
      </c>
      <c r="I181" s="7"/>
      <c r="M181" s="32"/>
      <c r="N181" s="141"/>
      <c r="Q181" s="146"/>
      <c r="R181" s="150"/>
    </row>
    <row r="182" spans="1:18" x14ac:dyDescent="0.2">
      <c r="A182" s="93" t="s">
        <v>38</v>
      </c>
      <c r="B182" s="47">
        <v>2019</v>
      </c>
      <c r="C182" s="76">
        <v>2.25</v>
      </c>
      <c r="D182" s="76">
        <v>2.1800000000000002</v>
      </c>
      <c r="E182" s="76">
        <v>2.42</v>
      </c>
      <c r="F182" s="76">
        <v>2.11</v>
      </c>
      <c r="G182" s="76">
        <v>2.44</v>
      </c>
      <c r="H182" s="45">
        <v>2.2799999999999998</v>
      </c>
      <c r="I182" s="7"/>
      <c r="M182" s="32"/>
      <c r="N182" s="141"/>
      <c r="Q182" s="146"/>
      <c r="R182" s="150"/>
    </row>
    <row r="183" spans="1:18" x14ac:dyDescent="0.2">
      <c r="A183" s="93" t="s">
        <v>27</v>
      </c>
      <c r="B183" s="47">
        <v>2019</v>
      </c>
      <c r="C183" s="76">
        <v>2.25</v>
      </c>
      <c r="D183" s="76">
        <v>2.2200000000000002</v>
      </c>
      <c r="E183" s="76">
        <v>2.34</v>
      </c>
      <c r="F183" s="76">
        <v>2.08</v>
      </c>
      <c r="G183" s="76">
        <v>2.38</v>
      </c>
      <c r="H183" s="45">
        <v>2.25</v>
      </c>
      <c r="I183" s="7"/>
      <c r="M183" s="32"/>
      <c r="N183" s="141"/>
      <c r="Q183" s="146"/>
      <c r="R183" s="150"/>
    </row>
    <row r="184" spans="1:18" x14ac:dyDescent="0.2">
      <c r="A184" s="93" t="s">
        <v>28</v>
      </c>
      <c r="B184" s="47">
        <v>2019</v>
      </c>
      <c r="C184" s="76">
        <v>2.2999999999999998</v>
      </c>
      <c r="D184" s="76">
        <v>2.27</v>
      </c>
      <c r="E184" s="76">
        <v>2.42</v>
      </c>
      <c r="F184" s="76">
        <v>2.11</v>
      </c>
      <c r="G184" s="76">
        <v>2.54</v>
      </c>
      <c r="H184" s="45">
        <v>2.33</v>
      </c>
      <c r="I184" s="7"/>
      <c r="M184" s="32"/>
      <c r="N184" s="141"/>
      <c r="Q184" s="146"/>
      <c r="R184" s="150"/>
    </row>
    <row r="185" spans="1:18" x14ac:dyDescent="0.2">
      <c r="A185" s="93" t="s">
        <v>29</v>
      </c>
      <c r="B185" s="47">
        <v>2019</v>
      </c>
      <c r="C185" s="76">
        <v>2.25</v>
      </c>
      <c r="D185" s="76">
        <v>2.2799999999999998</v>
      </c>
      <c r="E185" s="76">
        <v>2.37</v>
      </c>
      <c r="F185" s="76">
        <v>2.13</v>
      </c>
      <c r="G185" s="84">
        <v>2.5</v>
      </c>
      <c r="H185" s="45">
        <v>2.31</v>
      </c>
      <c r="I185" s="7"/>
      <c r="M185" s="32"/>
      <c r="N185" s="141"/>
      <c r="Q185" s="146"/>
      <c r="R185" s="150"/>
    </row>
    <row r="186" spans="1:18" x14ac:dyDescent="0.2">
      <c r="A186" s="93" t="s">
        <v>30</v>
      </c>
      <c r="B186" s="47">
        <v>2019</v>
      </c>
      <c r="C186" s="76">
        <v>2.2799999999999998</v>
      </c>
      <c r="D186" s="76">
        <v>2.2599999999999998</v>
      </c>
      <c r="E186" s="76">
        <v>2.29</v>
      </c>
      <c r="F186" s="76">
        <v>2.11</v>
      </c>
      <c r="G186" s="84">
        <v>2.44</v>
      </c>
      <c r="H186" s="45">
        <v>2.27</v>
      </c>
      <c r="I186" s="7"/>
      <c r="N186" s="140"/>
      <c r="Q186" s="146"/>
      <c r="R186" s="150"/>
    </row>
    <row r="187" spans="1:18" x14ac:dyDescent="0.2">
      <c r="A187" s="93" t="s">
        <v>31</v>
      </c>
      <c r="B187" s="47">
        <v>2019</v>
      </c>
      <c r="C187" s="76">
        <v>2.36</v>
      </c>
      <c r="D187" s="76">
        <v>2.27</v>
      </c>
      <c r="E187" s="76">
        <v>2.33</v>
      </c>
      <c r="F187" s="76">
        <v>2.11</v>
      </c>
      <c r="G187" s="76">
        <v>2.4700000000000002</v>
      </c>
      <c r="H187" s="45">
        <v>2.31</v>
      </c>
      <c r="I187" s="7"/>
      <c r="N187" s="140"/>
      <c r="Q187" s="146"/>
      <c r="R187" s="150"/>
    </row>
    <row r="188" spans="1:18" ht="13.5" thickBot="1" x14ac:dyDescent="0.25">
      <c r="A188" s="93" t="s">
        <v>32</v>
      </c>
      <c r="B188" s="47">
        <v>2019</v>
      </c>
      <c r="C188" s="76">
        <v>2.46</v>
      </c>
      <c r="D188" s="76">
        <v>2.29</v>
      </c>
      <c r="E188" s="76">
        <v>2.39</v>
      </c>
      <c r="F188" s="76">
        <v>2.1800000000000002</v>
      </c>
      <c r="G188" s="76">
        <v>2.48</v>
      </c>
      <c r="H188" s="45">
        <v>2.36</v>
      </c>
      <c r="I188" s="7"/>
      <c r="J188" s="3"/>
      <c r="N188" s="140"/>
      <c r="Q188" s="146"/>
      <c r="R188" s="150"/>
    </row>
    <row r="189" spans="1:18" x14ac:dyDescent="0.2">
      <c r="A189" s="93" t="s">
        <v>33</v>
      </c>
      <c r="B189" s="47">
        <v>2020</v>
      </c>
      <c r="C189" s="76">
        <v>2.4300000000000002</v>
      </c>
      <c r="D189" s="76">
        <v>2.31</v>
      </c>
      <c r="E189" s="76">
        <v>2.36</v>
      </c>
      <c r="F189" s="76">
        <v>2.21</v>
      </c>
      <c r="G189" s="76">
        <v>2.4500000000000002</v>
      </c>
      <c r="H189" s="45">
        <v>2.35</v>
      </c>
      <c r="I189" s="7">
        <v>43831</v>
      </c>
      <c r="J189" s="132">
        <f>AVERAGE(Leite_UHT_diario!B2442:B2463)</f>
        <v>2.3745000000000003</v>
      </c>
      <c r="K189" s="76">
        <v>2.4500000000000002</v>
      </c>
      <c r="L189" s="98">
        <f t="shared" ref="L189:L202" si="0">J189/K189-1</f>
        <v>-3.081632653061217E-2</v>
      </c>
      <c r="N189" s="140"/>
      <c r="Q189" s="146"/>
      <c r="R189" s="150"/>
    </row>
    <row r="190" spans="1:18" x14ac:dyDescent="0.2">
      <c r="A190" s="93" t="s">
        <v>34</v>
      </c>
      <c r="B190" s="47">
        <v>2020</v>
      </c>
      <c r="C190" s="76">
        <v>2.5</v>
      </c>
      <c r="D190" s="76">
        <v>2.36</v>
      </c>
      <c r="E190" s="76">
        <v>2.4</v>
      </c>
      <c r="F190" s="76">
        <v>2.2400000000000002</v>
      </c>
      <c r="G190" s="76">
        <v>2.4300000000000002</v>
      </c>
      <c r="H190" s="45">
        <v>2.39</v>
      </c>
      <c r="I190" s="7">
        <v>43862</v>
      </c>
      <c r="J190" s="133">
        <f>AVERAGE(Leite_UHT_diario!B2464:B2481)</f>
        <v>2.3911833333333328</v>
      </c>
      <c r="K190" s="76">
        <v>2.4300000000000002</v>
      </c>
      <c r="L190" s="98">
        <f t="shared" si="0"/>
        <v>-1.597393689986315E-2</v>
      </c>
      <c r="N190" s="140"/>
      <c r="Q190" s="146"/>
      <c r="R190" s="150"/>
    </row>
    <row r="191" spans="1:18" x14ac:dyDescent="0.2">
      <c r="A191" s="93" t="s">
        <v>35</v>
      </c>
      <c r="B191" s="47">
        <v>2020</v>
      </c>
      <c r="C191" s="76">
        <v>2.52</v>
      </c>
      <c r="D191" s="76">
        <v>2.39</v>
      </c>
      <c r="E191" s="76">
        <v>2.52</v>
      </c>
      <c r="F191" s="76">
        <v>2.29</v>
      </c>
      <c r="G191" s="76">
        <v>2.63</v>
      </c>
      <c r="H191" s="45">
        <v>2.4700000000000002</v>
      </c>
      <c r="I191" s="7">
        <v>43891</v>
      </c>
      <c r="J191" s="133">
        <f>AVERAGE(Leite_UHT_diario!B2482:B2503)</f>
        <v>2.6583772727272725</v>
      </c>
      <c r="K191" s="76">
        <v>2.63</v>
      </c>
      <c r="L191" s="98">
        <f t="shared" si="0"/>
        <v>1.0789837538886848E-2</v>
      </c>
      <c r="N191" s="140"/>
      <c r="O191" s="3"/>
      <c r="P191" s="3"/>
      <c r="Q191" s="146"/>
      <c r="R191" s="150"/>
    </row>
    <row r="192" spans="1:18" x14ac:dyDescent="0.2">
      <c r="A192" s="93" t="s">
        <v>36</v>
      </c>
      <c r="B192" s="47">
        <v>2020</v>
      </c>
      <c r="C192" s="76">
        <v>2.75</v>
      </c>
      <c r="D192" s="76">
        <v>2.41</v>
      </c>
      <c r="E192" s="76">
        <v>2.63</v>
      </c>
      <c r="F192" s="76">
        <v>2.41</v>
      </c>
      <c r="G192" s="76">
        <v>2.75</v>
      </c>
      <c r="H192" s="45">
        <v>2.59</v>
      </c>
      <c r="I192" s="7">
        <v>43922</v>
      </c>
      <c r="J192" s="133">
        <f>AVERAGE(Leite_UHT_diario!B2504:B2523)</f>
        <v>2.8730800000000003</v>
      </c>
      <c r="K192" s="76">
        <v>2.75</v>
      </c>
      <c r="L192" s="98">
        <f t="shared" si="0"/>
        <v>4.4756363636363705E-2</v>
      </c>
      <c r="N192" s="140"/>
      <c r="Q192" s="146"/>
      <c r="R192" s="150"/>
    </row>
    <row r="193" spans="1:18" x14ac:dyDescent="0.2">
      <c r="A193" s="93" t="s">
        <v>37</v>
      </c>
      <c r="B193" s="47">
        <v>2020</v>
      </c>
      <c r="C193" s="76">
        <v>2.7</v>
      </c>
      <c r="D193" s="76">
        <v>2.4300000000000002</v>
      </c>
      <c r="E193" s="76">
        <v>2.59</v>
      </c>
      <c r="F193" s="76">
        <v>2.41</v>
      </c>
      <c r="G193" s="76">
        <v>2.74</v>
      </c>
      <c r="H193" s="45">
        <v>2.57</v>
      </c>
      <c r="I193" s="7">
        <v>43952</v>
      </c>
      <c r="J193" s="133">
        <f>AVERAGE(Leite_UHT_diario!B2524:B2543)</f>
        <v>2.7058349999999995</v>
      </c>
      <c r="K193" s="76">
        <v>2.74</v>
      </c>
      <c r="L193" s="98">
        <f t="shared" si="0"/>
        <v>-1.2468978102190054E-2</v>
      </c>
      <c r="N193" s="140"/>
      <c r="Q193" s="146"/>
      <c r="R193" s="150"/>
    </row>
    <row r="194" spans="1:18" x14ac:dyDescent="0.2">
      <c r="A194" s="93" t="s">
        <v>38</v>
      </c>
      <c r="B194" s="47">
        <v>2020</v>
      </c>
      <c r="C194" s="76">
        <v>3.02</v>
      </c>
      <c r="D194" s="76">
        <v>2.76</v>
      </c>
      <c r="E194" s="76">
        <v>3.1</v>
      </c>
      <c r="F194" s="76">
        <v>2.73</v>
      </c>
      <c r="G194" s="76">
        <v>3.07</v>
      </c>
      <c r="H194" s="45">
        <v>2.93</v>
      </c>
      <c r="I194" s="7">
        <v>43983</v>
      </c>
      <c r="J194" s="133">
        <f>AVERAGE(Leite_UHT_diario!B2544:B2594)</f>
        <v>3.2132941176470591</v>
      </c>
      <c r="K194" s="76">
        <v>3.07</v>
      </c>
      <c r="L194" s="98">
        <f t="shared" si="0"/>
        <v>4.6675608354090903E-2</v>
      </c>
      <c r="N194" s="140"/>
      <c r="Q194" s="146"/>
      <c r="R194" s="150"/>
    </row>
    <row r="195" spans="1:18" x14ac:dyDescent="0.2">
      <c r="A195" s="93" t="s">
        <v>27</v>
      </c>
      <c r="B195" s="47">
        <v>2020</v>
      </c>
      <c r="C195" s="76">
        <v>3.15</v>
      </c>
      <c r="D195" s="76">
        <v>3.04</v>
      </c>
      <c r="E195" s="76">
        <v>3.15</v>
      </c>
      <c r="F195" s="76">
        <v>2.95</v>
      </c>
      <c r="G195" s="76">
        <v>3.23</v>
      </c>
      <c r="H195" s="45">
        <v>3.1</v>
      </c>
      <c r="I195" s="7">
        <v>44013</v>
      </c>
      <c r="J195" s="133">
        <f>AVERAGE(Leite_UHT_diario!B2565:B2587)</f>
        <v>3.1839434782608693</v>
      </c>
      <c r="K195" s="76">
        <v>3.23</v>
      </c>
      <c r="L195" s="98">
        <f t="shared" si="0"/>
        <v>-1.4258985058554385E-2</v>
      </c>
      <c r="N195" s="140"/>
      <c r="Q195" s="146"/>
      <c r="R195" s="150"/>
    </row>
    <row r="196" spans="1:18" x14ac:dyDescent="0.2">
      <c r="A196" s="93" t="s">
        <v>28</v>
      </c>
      <c r="B196" s="47">
        <v>2020</v>
      </c>
      <c r="C196" s="76">
        <v>3.49</v>
      </c>
      <c r="D196" s="76">
        <v>3.23</v>
      </c>
      <c r="E196" s="76">
        <v>3.35</v>
      </c>
      <c r="F196" s="76">
        <v>3.3</v>
      </c>
      <c r="G196" s="76">
        <v>3.56</v>
      </c>
      <c r="H196" s="45">
        <v>3.39</v>
      </c>
      <c r="I196" s="7">
        <v>44044</v>
      </c>
      <c r="J196" s="133">
        <f>AVERAGE(Leite_UHT_diario!B2588:B2608)</f>
        <v>3.5100952380952384</v>
      </c>
      <c r="K196" s="76">
        <v>3.56</v>
      </c>
      <c r="L196" s="98">
        <f t="shared" si="0"/>
        <v>-1.4018191546281367E-2</v>
      </c>
      <c r="N196" s="140"/>
      <c r="Q196" s="146"/>
      <c r="R196" s="150"/>
    </row>
    <row r="197" spans="1:18" x14ac:dyDescent="0.2">
      <c r="A197" s="93" t="s">
        <v>29</v>
      </c>
      <c r="B197" s="47">
        <v>2020</v>
      </c>
      <c r="C197" s="76">
        <v>3.58</v>
      </c>
      <c r="D197" s="76">
        <v>3.51</v>
      </c>
      <c r="E197" s="76">
        <v>3.5</v>
      </c>
      <c r="F197" s="76">
        <v>3.66</v>
      </c>
      <c r="G197" s="76">
        <v>3.53</v>
      </c>
      <c r="H197" s="45">
        <v>3.56</v>
      </c>
      <c r="I197" s="7">
        <v>44075</v>
      </c>
      <c r="J197" s="133">
        <f>AVERAGE(Leite_UHT_diario!B2609:B2629)</f>
        <v>3.5614142857142861</v>
      </c>
      <c r="K197" s="76">
        <v>3.53</v>
      </c>
      <c r="L197" s="98">
        <f t="shared" si="0"/>
        <v>8.8992310805342534E-3</v>
      </c>
      <c r="N197" s="140"/>
      <c r="Q197" s="146"/>
      <c r="R197" s="150"/>
    </row>
    <row r="198" spans="1:18" x14ac:dyDescent="0.2">
      <c r="A198" s="93" t="s">
        <v>30</v>
      </c>
      <c r="B198" s="47">
        <v>2020</v>
      </c>
      <c r="C198" s="76">
        <v>3.2</v>
      </c>
      <c r="D198" s="76">
        <v>3.28</v>
      </c>
      <c r="E198" s="76">
        <v>3.26</v>
      </c>
      <c r="F198" s="76">
        <v>3.43</v>
      </c>
      <c r="G198" s="76">
        <v>3.09</v>
      </c>
      <c r="H198" s="45">
        <v>3.25</v>
      </c>
      <c r="I198" s="7">
        <v>44105</v>
      </c>
      <c r="J198" s="133">
        <f>AVERAGE(Leite_UHT_diario!B2630:B2650)</f>
        <v>3.1828047619047615</v>
      </c>
      <c r="K198" s="76">
        <v>3.09</v>
      </c>
      <c r="L198" s="98">
        <f t="shared" si="0"/>
        <v>3.0033903529049111E-2</v>
      </c>
      <c r="N198" s="140"/>
      <c r="Q198" s="146"/>
      <c r="R198" s="150"/>
    </row>
    <row r="199" spans="1:18" x14ac:dyDescent="0.2">
      <c r="A199" s="93" t="s">
        <v>31</v>
      </c>
      <c r="B199" s="47">
        <v>2020</v>
      </c>
      <c r="C199" s="76">
        <v>3.3</v>
      </c>
      <c r="D199" s="76">
        <v>3.07</v>
      </c>
      <c r="E199" s="76">
        <v>3.43</v>
      </c>
      <c r="F199" s="76">
        <v>3.46</v>
      </c>
      <c r="G199" s="76">
        <v>3.23</v>
      </c>
      <c r="H199" s="45">
        <v>3.3</v>
      </c>
      <c r="I199" s="7">
        <v>44136</v>
      </c>
      <c r="J199" s="133">
        <f>AVERAGE(Leite_UHT_diario!B2651:B2670)</f>
        <v>3.1205049999999992</v>
      </c>
      <c r="K199" s="76">
        <v>3.23</v>
      </c>
      <c r="L199" s="98">
        <f t="shared" si="0"/>
        <v>-3.3899380804953805E-2</v>
      </c>
      <c r="N199" s="140"/>
      <c r="O199" s="92"/>
      <c r="P199" s="121"/>
      <c r="Q199" s="147"/>
      <c r="R199" s="150"/>
    </row>
    <row r="200" spans="1:18" x14ac:dyDescent="0.2">
      <c r="A200" s="93" t="s">
        <v>32</v>
      </c>
      <c r="B200" s="47">
        <v>2020</v>
      </c>
      <c r="C200" s="76">
        <v>3.3</v>
      </c>
      <c r="D200" s="76">
        <v>3.1</v>
      </c>
      <c r="E200" s="76">
        <v>3.27</v>
      </c>
      <c r="F200" s="76">
        <v>3.34</v>
      </c>
      <c r="G200" s="76">
        <v>3.16</v>
      </c>
      <c r="H200" s="45">
        <v>3.23</v>
      </c>
      <c r="I200" s="7">
        <v>44166</v>
      </c>
      <c r="J200" s="133">
        <f>AVERAGE(Leite_UHT_diario!B2671:B2690)</f>
        <v>3.234035</v>
      </c>
      <c r="K200" s="76">
        <v>3.16</v>
      </c>
      <c r="L200" s="98">
        <f t="shared" si="0"/>
        <v>2.3428797468354468E-2</v>
      </c>
      <c r="N200" s="140"/>
      <c r="Q200" s="146"/>
      <c r="R200" s="150"/>
    </row>
    <row r="201" spans="1:18" x14ac:dyDescent="0.2">
      <c r="A201" s="93" t="s">
        <v>33</v>
      </c>
      <c r="B201" s="47">
        <v>2021</v>
      </c>
      <c r="C201" s="76">
        <v>3.26</v>
      </c>
      <c r="D201" s="76">
        <v>3.07</v>
      </c>
      <c r="E201" s="76">
        <v>3.2</v>
      </c>
      <c r="F201" s="76">
        <v>3.32</v>
      </c>
      <c r="G201" s="76">
        <v>2.99</v>
      </c>
      <c r="H201" s="45">
        <v>3.17</v>
      </c>
      <c r="I201" s="7">
        <v>44197</v>
      </c>
      <c r="J201" s="133">
        <f>AVERAGE(Leite_UHT_diario!B2691:B2710)</f>
        <v>3.0144799999999998</v>
      </c>
      <c r="K201" s="76">
        <v>2.99</v>
      </c>
      <c r="L201" s="98">
        <f t="shared" si="0"/>
        <v>8.1872909698994523E-3</v>
      </c>
      <c r="N201" s="140"/>
      <c r="Q201" s="146"/>
      <c r="R201" s="150"/>
    </row>
    <row r="202" spans="1:18" x14ac:dyDescent="0.2">
      <c r="A202" s="93" t="s">
        <v>34</v>
      </c>
      <c r="B202" s="47">
        <v>2021</v>
      </c>
      <c r="C202" s="76">
        <v>3.32</v>
      </c>
      <c r="D202" s="76">
        <v>2.84</v>
      </c>
      <c r="E202" s="76">
        <v>3.14</v>
      </c>
      <c r="F202" s="76">
        <v>3.23</v>
      </c>
      <c r="G202" s="76">
        <v>2.82</v>
      </c>
      <c r="H202" s="45">
        <v>3.07</v>
      </c>
      <c r="I202" s="7">
        <v>44228</v>
      </c>
      <c r="J202" s="133">
        <f>AVERAGE(Leite_UHT_diario!B2711:B2728)</f>
        <v>2.8500111111111108</v>
      </c>
      <c r="K202" s="76">
        <v>2.82</v>
      </c>
      <c r="L202" s="98">
        <f t="shared" si="0"/>
        <v>1.0642237982663394E-2</v>
      </c>
      <c r="N202" s="140"/>
      <c r="Q202" s="146"/>
      <c r="R202" s="150"/>
    </row>
    <row r="203" spans="1:18" x14ac:dyDescent="0.2">
      <c r="A203" s="93" t="s">
        <v>35</v>
      </c>
      <c r="B203" s="47">
        <v>2021</v>
      </c>
      <c r="C203" s="76">
        <v>3.35</v>
      </c>
      <c r="D203" s="76">
        <v>2.91</v>
      </c>
      <c r="E203" s="76">
        <v>3.16</v>
      </c>
      <c r="F203" s="76">
        <v>3.24</v>
      </c>
      <c r="G203" s="76">
        <v>2.7</v>
      </c>
      <c r="H203" s="45">
        <v>3.07</v>
      </c>
      <c r="I203" s="7">
        <v>44256</v>
      </c>
      <c r="J203" s="133">
        <f>AVERAGE(Leite_UHT_diario!B2729:B2751)</f>
        <v>3.031739130434782</v>
      </c>
      <c r="K203" s="76">
        <v>2.7</v>
      </c>
      <c r="L203" s="98">
        <f>J203/K203-1</f>
        <v>0.12286634460547474</v>
      </c>
      <c r="N203" s="140"/>
      <c r="Q203" s="146"/>
      <c r="R203" s="150"/>
    </row>
    <row r="204" spans="1:18" x14ac:dyDescent="0.2">
      <c r="A204" s="93" t="s">
        <v>36</v>
      </c>
      <c r="B204" s="47">
        <v>2021</v>
      </c>
      <c r="C204" s="76">
        <v>3.3</v>
      </c>
      <c r="D204" s="76">
        <v>2.9</v>
      </c>
      <c r="E204" s="76">
        <v>3.16</v>
      </c>
      <c r="F204" s="76">
        <v>3.35</v>
      </c>
      <c r="G204" s="76">
        <v>3.08</v>
      </c>
      <c r="H204" s="45">
        <v>3.16</v>
      </c>
      <c r="I204" s="7">
        <v>44287</v>
      </c>
      <c r="J204" s="133">
        <f>AVERAGE(Leite_UHT_diario!B2752:B2771)</f>
        <v>3.0713250000000003</v>
      </c>
      <c r="K204" s="76">
        <v>3.08</v>
      </c>
      <c r="L204" s="98">
        <f>J204/K204-1</f>
        <v>-2.81655844155837E-3</v>
      </c>
      <c r="N204" s="140"/>
      <c r="Q204" s="146"/>
      <c r="R204" s="150"/>
    </row>
    <row r="205" spans="1:18" x14ac:dyDescent="0.2">
      <c r="A205" s="93" t="s">
        <v>37</v>
      </c>
      <c r="B205" s="47">
        <v>2021</v>
      </c>
      <c r="C205" s="76">
        <v>3.5</v>
      </c>
      <c r="D205" s="76">
        <v>3.06</v>
      </c>
      <c r="E205" s="76">
        <v>3.38</v>
      </c>
      <c r="F205" s="76">
        <v>3.39</v>
      </c>
      <c r="G205" s="76">
        <v>3.36</v>
      </c>
      <c r="H205" s="45">
        <v>3.34</v>
      </c>
      <c r="I205" s="7">
        <v>44317</v>
      </c>
      <c r="J205" s="133">
        <f>AVERAGE(Leite_UHT_diario!B2772:B2792)</f>
        <v>3.2588476190476183</v>
      </c>
      <c r="K205" s="76">
        <v>3.36</v>
      </c>
      <c r="L205" s="98">
        <f t="shared" ref="L205:L210" si="1">J205/K205-1</f>
        <v>-3.0104875283446852E-2</v>
      </c>
      <c r="N205" s="140"/>
      <c r="Q205" s="146"/>
      <c r="R205" s="150"/>
    </row>
    <row r="206" spans="1:18" x14ac:dyDescent="0.2">
      <c r="A206" s="93" t="s">
        <v>38</v>
      </c>
      <c r="B206" s="47">
        <v>2021</v>
      </c>
      <c r="C206" s="76">
        <v>3.7</v>
      </c>
      <c r="D206" s="76">
        <v>3.22</v>
      </c>
      <c r="E206" s="76">
        <v>3.59</v>
      </c>
      <c r="F206" s="76">
        <v>3.61</v>
      </c>
      <c r="G206" s="76">
        <v>3.56</v>
      </c>
      <c r="H206" s="45">
        <v>3.54</v>
      </c>
      <c r="I206" s="7">
        <v>44348</v>
      </c>
      <c r="J206" s="133">
        <f>AVERAGE(Leite_UHT_diario!B2793:B2813)</f>
        <v>3.5594476190476194</v>
      </c>
      <c r="K206" s="76">
        <v>3.56</v>
      </c>
      <c r="L206" s="98">
        <f t="shared" si="1"/>
        <v>-1.5516318887098812E-4</v>
      </c>
      <c r="N206" s="140"/>
      <c r="Q206" s="146"/>
      <c r="R206" s="150"/>
    </row>
    <row r="207" spans="1:18" x14ac:dyDescent="0.2">
      <c r="A207" s="93" t="s">
        <v>27</v>
      </c>
      <c r="B207" s="47">
        <v>2021</v>
      </c>
      <c r="C207" s="76">
        <v>3.71</v>
      </c>
      <c r="D207" s="76">
        <v>3.36</v>
      </c>
      <c r="E207" s="76">
        <v>3.58</v>
      </c>
      <c r="F207" s="76">
        <v>3.65</v>
      </c>
      <c r="G207" s="76">
        <v>3.51</v>
      </c>
      <c r="H207" s="45">
        <v>3.56</v>
      </c>
      <c r="I207" s="7">
        <v>44378</v>
      </c>
      <c r="J207" s="133">
        <f>AVERAGE(Leite_UHT_diario!B2814:B2835)</f>
        <v>3.506822727272727</v>
      </c>
      <c r="K207" s="76">
        <v>3.51</v>
      </c>
      <c r="L207" s="98">
        <f t="shared" si="1"/>
        <v>-9.0520590520593025E-4</v>
      </c>
      <c r="N207" s="140"/>
      <c r="Q207" s="146"/>
      <c r="R207" s="150"/>
    </row>
    <row r="208" spans="1:18" x14ac:dyDescent="0.2">
      <c r="A208" s="93" t="s">
        <v>28</v>
      </c>
      <c r="B208" s="47">
        <v>2021</v>
      </c>
      <c r="C208" s="76">
        <v>3.85</v>
      </c>
      <c r="D208" s="76">
        <v>3.5</v>
      </c>
      <c r="E208" s="76">
        <v>3.81</v>
      </c>
      <c r="F208" s="76">
        <v>3.68</v>
      </c>
      <c r="G208" s="76">
        <v>3.64</v>
      </c>
      <c r="H208" s="45">
        <v>3.69</v>
      </c>
      <c r="I208" s="7">
        <v>44409</v>
      </c>
      <c r="J208" s="133">
        <f>AVERAGE(Leite_UHT_diario!B2836:B2857)</f>
        <v>3.6234818181818182</v>
      </c>
      <c r="K208" s="76">
        <v>3.64</v>
      </c>
      <c r="L208" s="98">
        <f t="shared" si="1"/>
        <v>-4.5379620379620844E-3</v>
      </c>
      <c r="N208" s="140"/>
      <c r="Q208" s="146"/>
      <c r="R208" s="150"/>
    </row>
    <row r="209" spans="1:21" x14ac:dyDescent="0.2">
      <c r="A209" s="93" t="s">
        <v>29</v>
      </c>
      <c r="B209" s="47">
        <v>2021</v>
      </c>
      <c r="C209" s="76">
        <v>3.86</v>
      </c>
      <c r="D209" s="76">
        <v>3.48</v>
      </c>
      <c r="E209" s="76">
        <v>3.68</v>
      </c>
      <c r="F209" s="76">
        <v>3.68</v>
      </c>
      <c r="G209" s="76">
        <v>3.55</v>
      </c>
      <c r="H209" s="45">
        <v>3.65</v>
      </c>
      <c r="I209" s="7">
        <v>44440</v>
      </c>
      <c r="J209" s="133">
        <f>AVERAGE(Leite_UHT_diario!B2858:B2878)</f>
        <v>3.578785714285714</v>
      </c>
      <c r="K209" s="76">
        <v>3.55</v>
      </c>
      <c r="L209" s="98">
        <f t="shared" si="1"/>
        <v>8.1086519114688116E-3</v>
      </c>
      <c r="N209" s="140"/>
      <c r="Q209" s="146"/>
      <c r="R209" s="150"/>
    </row>
    <row r="210" spans="1:21" x14ac:dyDescent="0.2">
      <c r="A210" s="93" t="s">
        <v>30</v>
      </c>
      <c r="B210" s="47">
        <v>2021</v>
      </c>
      <c r="C210" s="76">
        <v>3.57</v>
      </c>
      <c r="D210" s="76">
        <v>3.4</v>
      </c>
      <c r="E210" s="76">
        <v>3.47</v>
      </c>
      <c r="F210" s="76">
        <v>3.66</v>
      </c>
      <c r="G210" s="76">
        <v>3.3</v>
      </c>
      <c r="H210" s="45">
        <f>3.48</f>
        <v>3.48</v>
      </c>
      <c r="I210" s="7">
        <v>44470</v>
      </c>
      <c r="J210" s="133">
        <f>AVERAGE(Leite_UHT_diario!B2879:B2898)</f>
        <v>3.3784750000000003</v>
      </c>
      <c r="K210" s="76">
        <v>3.3</v>
      </c>
      <c r="L210" s="98">
        <f t="shared" si="1"/>
        <v>2.3780303030303207E-2</v>
      </c>
      <c r="N210" s="140"/>
      <c r="Q210" s="146"/>
      <c r="R210" s="150"/>
    </row>
    <row r="211" spans="1:21" x14ac:dyDescent="0.2">
      <c r="A211" s="93" t="s">
        <v>31</v>
      </c>
      <c r="B211" s="47">
        <v>2021</v>
      </c>
      <c r="C211" s="76">
        <v>3.34</v>
      </c>
      <c r="D211" s="76">
        <v>3.41</v>
      </c>
      <c r="E211" s="76">
        <v>3.42</v>
      </c>
      <c r="F211" s="76">
        <v>3.75</v>
      </c>
      <c r="G211" s="76">
        <v>3.13</v>
      </c>
      <c r="H211" s="45">
        <v>3.41</v>
      </c>
      <c r="I211" s="7">
        <v>44501</v>
      </c>
      <c r="J211" s="133">
        <f>AVERAGE(Leite_UHT_diario!B2899:B2918)</f>
        <v>3.1272799999999998</v>
      </c>
      <c r="N211" s="140"/>
      <c r="Q211" s="146"/>
      <c r="R211" s="150"/>
    </row>
    <row r="212" spans="1:21" x14ac:dyDescent="0.2">
      <c r="A212" s="93" t="s">
        <v>32</v>
      </c>
      <c r="B212" s="47">
        <v>2021</v>
      </c>
      <c r="C212" s="76">
        <v>3.32</v>
      </c>
      <c r="D212" s="76">
        <v>3.42</v>
      </c>
      <c r="E212" s="76">
        <v>3.43</v>
      </c>
      <c r="F212" s="76">
        <v>3.85</v>
      </c>
      <c r="G212" s="76">
        <v>3.19</v>
      </c>
      <c r="H212" s="45">
        <v>3.44</v>
      </c>
      <c r="I212" s="7">
        <v>44531</v>
      </c>
      <c r="J212" s="133">
        <f>AVERAGE(Leite_UHT_diario!B2919:B2939)</f>
        <v>3.1854952380952377</v>
      </c>
      <c r="N212" s="140"/>
      <c r="Q212" s="146"/>
      <c r="R212" s="150"/>
    </row>
    <row r="213" spans="1:21" x14ac:dyDescent="0.2">
      <c r="A213" s="93" t="s">
        <v>33</v>
      </c>
      <c r="B213" s="47">
        <v>2022</v>
      </c>
      <c r="C213" s="76">
        <v>3.28</v>
      </c>
      <c r="D213" s="76">
        <v>3.18</v>
      </c>
      <c r="E213" s="76">
        <v>3.22</v>
      </c>
      <c r="F213" s="76">
        <v>3.71</v>
      </c>
      <c r="G213" s="76">
        <v>3.18</v>
      </c>
      <c r="H213" s="45">
        <v>3.31</v>
      </c>
      <c r="I213" s="7">
        <v>44562</v>
      </c>
      <c r="J213" s="133">
        <f>AVERAGE(Leite_UHT_diario!B2940:B2960)</f>
        <v>3.1833333333333336</v>
      </c>
      <c r="N213" s="140"/>
      <c r="Q213" s="146"/>
      <c r="R213" s="150"/>
    </row>
    <row r="214" spans="1:21" x14ac:dyDescent="0.2">
      <c r="A214" s="93" t="s">
        <v>34</v>
      </c>
      <c r="B214" s="47">
        <v>2022</v>
      </c>
      <c r="C214" s="76">
        <v>3.5</v>
      </c>
      <c r="D214" s="76">
        <v>3.44</v>
      </c>
      <c r="E214" s="76">
        <v>3.48</v>
      </c>
      <c r="F214" s="76">
        <v>3.68</v>
      </c>
      <c r="G214" s="76">
        <v>3.47</v>
      </c>
      <c r="H214" s="45">
        <f>3.51</f>
        <v>3.51</v>
      </c>
      <c r="I214" s="7">
        <v>44593</v>
      </c>
      <c r="J214" s="133">
        <f>AVERAGE(Leite_UHT_diario!B2961:B2979)</f>
        <v>3.4032947368421058</v>
      </c>
      <c r="N214" s="140"/>
      <c r="Q214" s="146"/>
      <c r="R214" s="150"/>
    </row>
    <row r="215" spans="1:21" x14ac:dyDescent="0.2">
      <c r="A215" s="93" t="s">
        <v>35</v>
      </c>
      <c r="B215" s="47">
        <v>2022</v>
      </c>
      <c r="C215" s="76">
        <v>3.76</v>
      </c>
      <c r="D215" s="76">
        <v>3.77</v>
      </c>
      <c r="E215" s="76">
        <v>3.77</v>
      </c>
      <c r="F215" s="76">
        <v>4.13</v>
      </c>
      <c r="G215" s="76">
        <v>3.94</v>
      </c>
      <c r="H215" s="45">
        <v>3.87</v>
      </c>
      <c r="I215" s="7">
        <v>44621</v>
      </c>
      <c r="J215" s="133">
        <f>AVERAGE(Leite_UHT_diario!B2980:B3001)</f>
        <v>3.8000090909090911</v>
      </c>
      <c r="K215">
        <f>J215/J214-1</f>
        <v>0.1165677335472548</v>
      </c>
      <c r="N215" s="140"/>
      <c r="Q215" s="146"/>
      <c r="R215" s="150"/>
    </row>
    <row r="216" spans="1:21" x14ac:dyDescent="0.2">
      <c r="A216" s="93" t="s">
        <v>36</v>
      </c>
      <c r="B216" s="47">
        <v>2022</v>
      </c>
      <c r="C216" s="76">
        <v>4.01</v>
      </c>
      <c r="D216" s="76">
        <v>4.07</v>
      </c>
      <c r="E216" s="76">
        <v>4.12</v>
      </c>
      <c r="F216" s="76">
        <v>4.2699999999999996</v>
      </c>
      <c r="G216" s="84">
        <v>4.32</v>
      </c>
      <c r="H216" s="45">
        <v>4.1500000000000004</v>
      </c>
      <c r="I216" s="7">
        <v>44652</v>
      </c>
      <c r="J216" s="133">
        <f>AVERAGE(Leite_UHT_diario!B3002:B3020)</f>
        <v>4.3127315789473677</v>
      </c>
      <c r="K216">
        <f>J216/J215</f>
        <v>1.1349266477453652</v>
      </c>
      <c r="N216" s="140"/>
      <c r="Q216" s="146"/>
      <c r="R216" s="150"/>
    </row>
    <row r="217" spans="1:21" x14ac:dyDescent="0.2">
      <c r="A217" s="93" t="s">
        <v>37</v>
      </c>
      <c r="B217" s="47">
        <v>2022</v>
      </c>
      <c r="C217" s="76">
        <v>4.2699999999999996</v>
      </c>
      <c r="D217" s="76">
        <v>4.1399999999999997</v>
      </c>
      <c r="E217" s="76">
        <v>4.26</v>
      </c>
      <c r="F217" s="76">
        <v>4.43</v>
      </c>
      <c r="G217" s="76">
        <v>4.43</v>
      </c>
      <c r="H217" s="45">
        <v>4.3099999999999996</v>
      </c>
      <c r="I217" s="7">
        <v>44682</v>
      </c>
      <c r="J217" s="133">
        <f>AVERAGE(Leite_UHT_diario!B3021:B3042)</f>
        <v>4.4331409090909091</v>
      </c>
      <c r="K217">
        <f>J217/J216</f>
        <v>1.0279195048287542</v>
      </c>
      <c r="N217" s="140"/>
      <c r="Q217" s="146"/>
      <c r="R217" s="150"/>
    </row>
    <row r="218" spans="1:21" x14ac:dyDescent="0.2">
      <c r="A218" s="93" t="s">
        <v>38</v>
      </c>
      <c r="B218" s="47">
        <v>2022</v>
      </c>
      <c r="C218" s="76">
        <v>5.37</v>
      </c>
      <c r="D218" s="76">
        <v>4.5199999999999996</v>
      </c>
      <c r="E218" s="76">
        <v>4.63</v>
      </c>
      <c r="F218" s="76">
        <v>5.0199999999999996</v>
      </c>
      <c r="G218" s="76">
        <v>5.22</v>
      </c>
      <c r="H218" s="45">
        <v>4.95</v>
      </c>
      <c r="I218" s="7">
        <v>44713</v>
      </c>
      <c r="J218" s="133">
        <f>AVERAGE(Leite_UHT_diario!B3043:B3063)</f>
        <v>5.2189666666666668</v>
      </c>
      <c r="K218">
        <f>J218/J217</f>
        <v>1.1772616241374796</v>
      </c>
      <c r="N218" s="140"/>
      <c r="Q218" s="146"/>
      <c r="R218" s="150"/>
    </row>
    <row r="219" spans="1:21" x14ac:dyDescent="0.2">
      <c r="A219" s="93" t="s">
        <v>27</v>
      </c>
      <c r="B219" s="47">
        <v>2022</v>
      </c>
      <c r="C219" s="76">
        <v>5.74</v>
      </c>
      <c r="D219" s="76">
        <v>5.4</v>
      </c>
      <c r="E219" s="76">
        <v>5.36</v>
      </c>
      <c r="F219" s="76">
        <v>6.02</v>
      </c>
      <c r="G219" s="76">
        <v>6.5</v>
      </c>
      <c r="H219" s="45">
        <v>5.61</v>
      </c>
      <c r="I219" s="7">
        <v>44743</v>
      </c>
      <c r="J219" s="133">
        <f>AVERAGE(Leite_UHT_diario!B3064:B3084)</f>
        <v>6.5025285714285701</v>
      </c>
      <c r="N219" s="140"/>
      <c r="Q219" s="146"/>
      <c r="R219" s="150"/>
    </row>
    <row r="220" spans="1:21" x14ac:dyDescent="0.2">
      <c r="A220" s="93" t="s">
        <v>28</v>
      </c>
      <c r="B220" s="47">
        <v>2022</v>
      </c>
      <c r="C220" s="76">
        <v>5.68</v>
      </c>
      <c r="D220" s="76">
        <v>5.31</v>
      </c>
      <c r="E220" s="76">
        <v>5.04</v>
      </c>
      <c r="F220" s="76">
        <v>5.89</v>
      </c>
      <c r="G220" s="76">
        <v>5.49</v>
      </c>
      <c r="H220" s="45">
        <v>5.48</v>
      </c>
      <c r="I220" s="7">
        <v>44774</v>
      </c>
      <c r="J220" s="133">
        <f>AVERAGE(Leite_UHT_diario!B3085:B3107)</f>
        <v>5.4883304347826094</v>
      </c>
      <c r="N220" s="140"/>
      <c r="Q220" s="146"/>
      <c r="R220" s="150"/>
      <c r="S220" s="175" t="s">
        <v>403</v>
      </c>
      <c r="T220" s="175" t="s">
        <v>404</v>
      </c>
      <c r="U220" s="175" t="s">
        <v>405</v>
      </c>
    </row>
    <row r="221" spans="1:21" x14ac:dyDescent="0.2">
      <c r="A221" s="93" t="s">
        <v>29</v>
      </c>
      <c r="B221" s="47">
        <v>2022</v>
      </c>
      <c r="C221" s="76">
        <v>5.24</v>
      </c>
      <c r="D221" s="76">
        <v>4.72</v>
      </c>
      <c r="E221" s="76">
        <v>4.55</v>
      </c>
      <c r="F221" s="76">
        <v>5.28</v>
      </c>
      <c r="G221" s="76">
        <v>4.4400000000000004</v>
      </c>
      <c r="H221" s="45">
        <v>4.84</v>
      </c>
      <c r="I221" s="7">
        <v>44805</v>
      </c>
      <c r="J221" s="133">
        <f>AVERAGE(Leite_UHT_diario!B3108:B3128)</f>
        <v>4.4366666666666665</v>
      </c>
      <c r="L221" s="3">
        <f>H221-1.38</f>
        <v>3.46</v>
      </c>
      <c r="N221" s="140"/>
      <c r="Q221" s="146"/>
      <c r="R221" s="150"/>
      <c r="S221" s="175"/>
      <c r="T221" s="175"/>
      <c r="U221" s="175"/>
    </row>
    <row r="222" spans="1:21" x14ac:dyDescent="0.2">
      <c r="A222" s="93" t="s">
        <v>30</v>
      </c>
      <c r="B222" s="47">
        <v>2022</v>
      </c>
      <c r="C222" s="76">
        <v>4.5</v>
      </c>
      <c r="D222" s="76">
        <v>4.3499999999999996</v>
      </c>
      <c r="E222" s="76">
        <v>4.3099999999999996</v>
      </c>
      <c r="F222" s="76">
        <v>4.95</v>
      </c>
      <c r="G222" s="76">
        <v>4.32</v>
      </c>
      <c r="H222" s="45">
        <v>4.32</v>
      </c>
      <c r="I222" s="7">
        <v>44835</v>
      </c>
      <c r="J222" s="133">
        <f>AVERAGE(Leite_UHT_diario!B3129:B3148)</f>
        <v>4.3196149999999989</v>
      </c>
      <c r="K222" s="3"/>
      <c r="L222" s="3"/>
      <c r="N222" s="142">
        <v>4.63</v>
      </c>
      <c r="O222" s="154">
        <f t="shared" ref="O222:O227" si="2">N222/H222-1</f>
        <v>7.1759259259259078E-2</v>
      </c>
      <c r="Q222" s="148">
        <f>'[1]dados mensais - Liquido (R$)'!$I219</f>
        <v>2.6966999999999999</v>
      </c>
      <c r="R222" s="151">
        <v>2.88</v>
      </c>
      <c r="S222" s="157">
        <f>R222/Q222-1</f>
        <v>6.7971965735899476E-2</v>
      </c>
      <c r="T222" s="155">
        <f>Q222/'[1]dados mensais - Liquido (R$)'!$I$218-1</f>
        <v>-5.3158245848109353E-2</v>
      </c>
      <c r="U222" s="155">
        <f>R222/'[1]dados mensais - Liquido (R$)'!$I$218-1</f>
        <v>1.1200449422421821E-2</v>
      </c>
    </row>
    <row r="223" spans="1:21" x14ac:dyDescent="0.2">
      <c r="A223" s="93" t="s">
        <v>31</v>
      </c>
      <c r="B223" s="47">
        <v>2022</v>
      </c>
      <c r="C223" s="76">
        <v>4.1399999999999997</v>
      </c>
      <c r="D223" s="76">
        <v>4.09</v>
      </c>
      <c r="E223" s="76">
        <v>4.0999999999999996</v>
      </c>
      <c r="F223" s="76">
        <v>4.05</v>
      </c>
      <c r="G223" s="76">
        <v>4.09</v>
      </c>
      <c r="H223" s="45">
        <v>4.09</v>
      </c>
      <c r="I223" s="7">
        <v>44866</v>
      </c>
      <c r="J223" s="133">
        <f>AVERAGE(Leite_UHT_diario!B3149:B3168)</f>
        <v>4.0896350000000004</v>
      </c>
      <c r="L223" s="3"/>
      <c r="N223" s="142">
        <v>3.96</v>
      </c>
      <c r="O223" s="154">
        <f t="shared" si="2"/>
        <v>-3.1784841075794601E-2</v>
      </c>
      <c r="Q223" s="148">
        <f>'[1]dados mensais - Liquido (R$)'!$I220</f>
        <v>2.5286</v>
      </c>
      <c r="R223" s="151">
        <v>2.7</v>
      </c>
      <c r="S223" s="157">
        <f>R223/Q223-1</f>
        <v>6.778454480740348E-2</v>
      </c>
      <c r="T223" s="155">
        <f>Q223/Q222-1</f>
        <v>-6.2335447027848878E-2</v>
      </c>
      <c r="U223" s="155">
        <f>R223/Q222-1</f>
        <v>1.2237178774059387E-3</v>
      </c>
    </row>
    <row r="224" spans="1:21" x14ac:dyDescent="0.2">
      <c r="A224" s="93" t="s">
        <v>32</v>
      </c>
      <c r="B224" s="47">
        <v>2022</v>
      </c>
      <c r="C224" s="76">
        <v>3.97</v>
      </c>
      <c r="D224" s="76">
        <v>3.96</v>
      </c>
      <c r="E224" s="76">
        <v>3.98</v>
      </c>
      <c r="F224" s="76">
        <v>4.0199999999999996</v>
      </c>
      <c r="G224" s="76">
        <v>3.82</v>
      </c>
      <c r="H224" s="45">
        <v>3.95</v>
      </c>
      <c r="I224" s="7">
        <v>44896</v>
      </c>
      <c r="J224" s="133">
        <f>AVERAGE(Leite_UHT_diario!B3169:B3190)</f>
        <v>3.8182045454545457</v>
      </c>
      <c r="K224">
        <f>H226/H225</f>
        <v>1.0697115384615385</v>
      </c>
      <c r="N224" s="142">
        <v>3.9</v>
      </c>
      <c r="O224" s="154">
        <f t="shared" si="2"/>
        <v>-1.2658227848101333E-2</v>
      </c>
      <c r="Q224" s="148">
        <f>'[1]dados mensais - Liquido (R$)'!$I221</f>
        <v>2.5213999999999999</v>
      </c>
      <c r="R224" s="151">
        <v>2.57</v>
      </c>
      <c r="S224" s="157">
        <f>R224/Q224-1</f>
        <v>1.927500594907583E-2</v>
      </c>
      <c r="T224" s="155">
        <f>Q224/Q223-1</f>
        <v>-2.8474254528197962E-3</v>
      </c>
      <c r="U224" s="155">
        <f>R224/Q223-1</f>
        <v>1.6372696353713412E-2</v>
      </c>
    </row>
    <row r="225" spans="1:21" x14ac:dyDescent="0.2">
      <c r="A225" s="93" t="s">
        <v>33</v>
      </c>
      <c r="B225" s="47">
        <v>2023</v>
      </c>
      <c r="C225" s="76">
        <v>4.29</v>
      </c>
      <c r="D225" s="76">
        <v>3.91</v>
      </c>
      <c r="E225" s="76">
        <v>4.3499999999999996</v>
      </c>
      <c r="F225" s="76">
        <v>4.25</v>
      </c>
      <c r="G225" s="76">
        <v>4.01</v>
      </c>
      <c r="H225" s="45">
        <v>4.16</v>
      </c>
      <c r="I225" s="7">
        <v>44927</v>
      </c>
      <c r="J225" s="133">
        <f>AVERAGE(Leite_UHT_diario!B3191:B3212)</f>
        <v>4.0080545454545451</v>
      </c>
      <c r="N225" s="142">
        <v>3.96</v>
      </c>
      <c r="O225" s="154">
        <f t="shared" si="2"/>
        <v>-4.8076923076923128E-2</v>
      </c>
      <c r="Q225" s="148">
        <f>'[1]dados mensais - Liquido (R$)'!$I222</f>
        <v>2.6619000000000002</v>
      </c>
      <c r="R225" s="151">
        <v>2.4500000000000002</v>
      </c>
      <c r="S225" s="157">
        <f>R225/Q225-1</f>
        <v>-7.9604793568503696E-2</v>
      </c>
      <c r="T225" s="155">
        <f>Q225/Q224-1</f>
        <v>5.5723011025620828E-2</v>
      </c>
      <c r="U225" s="155">
        <f>R225/Q224-1</f>
        <v>-2.8317601332592868E-2</v>
      </c>
    </row>
    <row r="226" spans="1:21" x14ac:dyDescent="0.2">
      <c r="A226" s="93" t="s">
        <v>34</v>
      </c>
      <c r="B226" s="47">
        <v>2023</v>
      </c>
      <c r="C226" s="76">
        <v>4.67</v>
      </c>
      <c r="D226" s="76">
        <v>4.1100000000000003</v>
      </c>
      <c r="E226" s="76">
        <v>4.49</v>
      </c>
      <c r="F226" s="76">
        <v>4.53</v>
      </c>
      <c r="G226" s="76">
        <v>4.4400000000000004</v>
      </c>
      <c r="H226" s="45">
        <v>4.45</v>
      </c>
      <c r="I226" s="139">
        <v>44958</v>
      </c>
      <c r="J226" s="2">
        <f>AVERAGE(Leite_UHT_diario!B3213:B3230)</f>
        <v>4.4373111111111108</v>
      </c>
      <c r="N226" s="142">
        <v>4.2300000000000004</v>
      </c>
      <c r="O226" s="154">
        <f t="shared" si="2"/>
        <v>-4.9438202247190977E-2</v>
      </c>
      <c r="Q226" s="148">
        <f>'[1]dados mensais - Liquido (R$)'!$I223</f>
        <v>2.7275999999999998</v>
      </c>
      <c r="R226" s="152">
        <v>2.63</v>
      </c>
      <c r="S226" s="157">
        <f>R226/Q226-1</f>
        <v>-3.5782372781932859E-2</v>
      </c>
      <c r="T226" s="155">
        <f>Q226/Q225-1</f>
        <v>2.468161839287708E-2</v>
      </c>
      <c r="U226" s="155">
        <f>R226/Q225-1</f>
        <v>-1.1983921259250963E-2</v>
      </c>
    </row>
    <row r="227" spans="1:21" x14ac:dyDescent="0.2">
      <c r="A227" s="93" t="s">
        <v>35</v>
      </c>
      <c r="B227" s="47">
        <v>2023</v>
      </c>
      <c r="C227" s="76">
        <v>4.4400000000000004</v>
      </c>
      <c r="D227" s="76">
        <v>4.21</v>
      </c>
      <c r="E227" s="76">
        <v>4.5199999999999996</v>
      </c>
      <c r="F227" s="76">
        <v>4.63</v>
      </c>
      <c r="G227" s="76">
        <v>4.3899999999999997</v>
      </c>
      <c r="H227" s="45">
        <v>4.4400000000000004</v>
      </c>
      <c r="I227" s="139">
        <v>44986</v>
      </c>
      <c r="J227" s="2">
        <f>AVERAGE(Leite_UHT_diario!B3231:B3253)</f>
        <v>4.3886652173913046</v>
      </c>
      <c r="K227" s="92">
        <f>J227/J226-1</f>
        <v>-1.0962921576086027E-2</v>
      </c>
      <c r="N227" s="142">
        <v>4.88</v>
      </c>
      <c r="O227" s="154">
        <f t="shared" si="2"/>
        <v>9.9099099099098975E-2</v>
      </c>
      <c r="Q227" s="148"/>
      <c r="R227" s="152">
        <v>2.82</v>
      </c>
      <c r="S227" s="157"/>
      <c r="T227" s="156"/>
      <c r="U227" s="155">
        <f>R227/Q226-1</f>
        <v>3.3875934887813486E-2</v>
      </c>
    </row>
    <row r="228" spans="1:21" x14ac:dyDescent="0.2">
      <c r="A228" s="93" t="s">
        <v>36</v>
      </c>
      <c r="B228" s="47">
        <v>2023</v>
      </c>
      <c r="C228" s="76">
        <v>4.08</v>
      </c>
      <c r="D228" s="76">
        <v>4.62</v>
      </c>
      <c r="E228" s="76">
        <v>4.63</v>
      </c>
      <c r="F228" s="76">
        <v>4.97</v>
      </c>
      <c r="G228" s="76">
        <v>4.83</v>
      </c>
      <c r="H228" s="45">
        <v>4.62</v>
      </c>
      <c r="I228" s="139">
        <v>45017</v>
      </c>
      <c r="J228" s="2">
        <f>AVERAGE(Leite_UHT_diario!B3254:B3271)</f>
        <v>4.8332111111111118</v>
      </c>
    </row>
    <row r="229" spans="1:21" x14ac:dyDescent="0.2">
      <c r="A229" s="93" t="s">
        <v>37</v>
      </c>
      <c r="B229" s="47">
        <v>2023</v>
      </c>
      <c r="C229" s="76">
        <v>4.0199999999999996</v>
      </c>
      <c r="D229" s="76">
        <v>4.67</v>
      </c>
      <c r="E229" s="76">
        <v>4.4800000000000004</v>
      </c>
      <c r="F229" s="76">
        <v>4.62</v>
      </c>
      <c r="G229" s="76">
        <v>4.67</v>
      </c>
      <c r="H229" s="45">
        <v>4.49</v>
      </c>
      <c r="I229" s="139">
        <v>45047</v>
      </c>
      <c r="J229" s="2">
        <f>AVERAGE(Leite_UHT_diario!B3272:B3293)</f>
        <v>4.6726136363636357</v>
      </c>
    </row>
    <row r="230" spans="1:21" x14ac:dyDescent="0.2">
      <c r="A230" s="93" t="s">
        <v>38</v>
      </c>
      <c r="B230" s="47">
        <v>2023</v>
      </c>
      <c r="C230" s="76">
        <v>4.3</v>
      </c>
      <c r="D230" s="76">
        <v>4.3499999999999996</v>
      </c>
      <c r="E230" s="76">
        <v>4.68</v>
      </c>
      <c r="F230" s="76">
        <v>4.51</v>
      </c>
      <c r="G230" s="76">
        <v>4.43</v>
      </c>
      <c r="H230" s="45">
        <v>4.45</v>
      </c>
      <c r="I230" s="139">
        <v>45078</v>
      </c>
      <c r="J230" s="2">
        <f>AVERAGE(Leite_UHT_diario!B3294:B3314)</f>
        <v>4.4275761904761914</v>
      </c>
    </row>
    <row r="231" spans="1:21" x14ac:dyDescent="0.2">
      <c r="H231" s="105">
        <f>H230*(J231/J230)</f>
        <v>4.3617696880266639</v>
      </c>
      <c r="I231" s="139">
        <v>45108</v>
      </c>
      <c r="J231" s="2">
        <f>AVERAGE(Leite_UHT_diario!B3315:B3335)</f>
        <v>4.3397904761904771</v>
      </c>
      <c r="K231" s="92">
        <f>J231/J230-1</f>
        <v>-1.9827036398502473E-2</v>
      </c>
    </row>
    <row r="232" spans="1:21" x14ac:dyDescent="0.2">
      <c r="H232" s="105">
        <f>H231*(J232/J231)</f>
        <v>4.1602373629070799</v>
      </c>
      <c r="I232" s="139">
        <v>45139</v>
      </c>
      <c r="J232" s="2">
        <f>AVERAGE(Leite_UHT_diario!B3336:B3354)</f>
        <v>4.1392736842105275</v>
      </c>
    </row>
  </sheetData>
  <mergeCells count="5">
    <mergeCell ref="N1:N2"/>
    <mergeCell ref="Q1:R1"/>
    <mergeCell ref="T220:T221"/>
    <mergeCell ref="U220:U221"/>
    <mergeCell ref="S220:S221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2"/>
  <sheetViews>
    <sheetView showGridLines="0" workbookViewId="0">
      <pane xSplit="1" ySplit="2" topLeftCell="E213" activePane="bottomRight" state="frozen"/>
      <selection activeCell="B164" sqref="B164"/>
      <selection pane="topRight" activeCell="B164" sqref="B164"/>
      <selection pane="bottomLeft" activeCell="B164" sqref="B164"/>
      <selection pane="bottomRight" activeCell="K232" sqref="K232"/>
    </sheetView>
  </sheetViews>
  <sheetFormatPr defaultRowHeight="12.75" x14ac:dyDescent="0.2"/>
  <cols>
    <col min="2" max="7" width="9.5703125" bestFit="1" customWidth="1"/>
  </cols>
  <sheetData>
    <row r="1" spans="1:15" x14ac:dyDescent="0.2">
      <c r="A1" s="5" t="s">
        <v>42</v>
      </c>
      <c r="B1" s="5"/>
      <c r="C1" s="5"/>
      <c r="D1" s="5"/>
      <c r="E1" s="5"/>
      <c r="F1" s="5"/>
      <c r="G1" s="5"/>
      <c r="N1" s="172" t="s">
        <v>399</v>
      </c>
    </row>
    <row r="2" spans="1:15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  <c r="K2" s="43" t="s">
        <v>254</v>
      </c>
      <c r="L2" s="43" t="s">
        <v>252</v>
      </c>
      <c r="M2" s="43" t="s">
        <v>253</v>
      </c>
      <c r="N2" s="172"/>
      <c r="O2" t="s">
        <v>403</v>
      </c>
    </row>
    <row r="3" spans="1:15" x14ac:dyDescent="0.2">
      <c r="A3" s="46" t="s">
        <v>27</v>
      </c>
      <c r="B3" s="46">
        <v>2004</v>
      </c>
      <c r="C3" s="44">
        <v>9.59</v>
      </c>
      <c r="D3" s="44">
        <v>10.65</v>
      </c>
      <c r="E3" s="44">
        <v>7.79</v>
      </c>
      <c r="F3" s="44">
        <v>7.5</v>
      </c>
      <c r="G3" s="44">
        <v>8.06</v>
      </c>
      <c r="H3" s="45">
        <f>AVERAGE(C3:G3)</f>
        <v>8.718</v>
      </c>
      <c r="N3" s="140"/>
    </row>
    <row r="4" spans="1:15" x14ac:dyDescent="0.2">
      <c r="A4" s="46" t="s">
        <v>28</v>
      </c>
      <c r="B4" s="46">
        <v>2004</v>
      </c>
      <c r="C4" s="44">
        <v>9.3000000000000007</v>
      </c>
      <c r="D4" s="44">
        <v>9.7799999999999994</v>
      </c>
      <c r="E4" s="44">
        <v>8.01</v>
      </c>
      <c r="F4" s="44">
        <v>8.2799999999999994</v>
      </c>
      <c r="G4" s="44">
        <v>8.19</v>
      </c>
      <c r="H4" s="45">
        <f t="shared" ref="H4:H67" si="0">AVERAGE(C4:G4)</f>
        <v>8.7119999999999997</v>
      </c>
      <c r="N4" s="140"/>
    </row>
    <row r="5" spans="1:15" x14ac:dyDescent="0.2">
      <c r="A5" s="46" t="s">
        <v>29</v>
      </c>
      <c r="B5" s="46">
        <v>2004</v>
      </c>
      <c r="C5" s="44">
        <v>9.35</v>
      </c>
      <c r="D5" s="44">
        <v>9.5399999999999991</v>
      </c>
      <c r="E5" s="44">
        <v>7.39</v>
      </c>
      <c r="F5" s="44">
        <v>7.5</v>
      </c>
      <c r="G5" s="44">
        <v>8.25</v>
      </c>
      <c r="H5" s="45">
        <f t="shared" si="0"/>
        <v>8.4060000000000006</v>
      </c>
      <c r="N5" s="140"/>
    </row>
    <row r="6" spans="1:15" x14ac:dyDescent="0.2">
      <c r="A6" s="46" t="s">
        <v>30</v>
      </c>
      <c r="B6" s="46">
        <v>2004</v>
      </c>
      <c r="C6" s="44">
        <v>9.3000000000000007</v>
      </c>
      <c r="D6" s="44">
        <v>9.76</v>
      </c>
      <c r="E6" s="44">
        <v>8.01</v>
      </c>
      <c r="F6" s="44">
        <v>8</v>
      </c>
      <c r="G6" s="44">
        <v>8.08</v>
      </c>
      <c r="H6" s="45">
        <f t="shared" si="0"/>
        <v>8.629999999999999</v>
      </c>
      <c r="N6" s="140"/>
    </row>
    <row r="7" spans="1:15" x14ac:dyDescent="0.2">
      <c r="A7" s="46" t="s">
        <v>31</v>
      </c>
      <c r="B7" s="46">
        <v>2004</v>
      </c>
      <c r="C7" s="44">
        <v>9.26</v>
      </c>
      <c r="D7" s="44">
        <v>9.76</v>
      </c>
      <c r="E7" s="44">
        <v>7.24</v>
      </c>
      <c r="F7" s="44">
        <v>8.1999999999999993</v>
      </c>
      <c r="G7" s="44">
        <v>8.42</v>
      </c>
      <c r="H7" s="45">
        <f t="shared" si="0"/>
        <v>8.5759999999999987</v>
      </c>
      <c r="N7" s="140"/>
    </row>
    <row r="8" spans="1:15" x14ac:dyDescent="0.2">
      <c r="A8" s="46" t="s">
        <v>32</v>
      </c>
      <c r="B8" s="46">
        <v>2004</v>
      </c>
      <c r="C8" s="44">
        <v>9.3000000000000007</v>
      </c>
      <c r="D8" s="44">
        <v>9.7100000000000009</v>
      </c>
      <c r="E8" s="44">
        <v>7.48</v>
      </c>
      <c r="F8" s="44">
        <v>9.6199999999999992</v>
      </c>
      <c r="G8" s="44">
        <v>8.06</v>
      </c>
      <c r="H8" s="45">
        <f t="shared" si="0"/>
        <v>8.8339999999999996</v>
      </c>
      <c r="N8" s="140"/>
    </row>
    <row r="9" spans="1:15" x14ac:dyDescent="0.2">
      <c r="A9" s="46" t="s">
        <v>33</v>
      </c>
      <c r="B9" s="46">
        <v>2005</v>
      </c>
      <c r="C9" s="44">
        <v>9.5</v>
      </c>
      <c r="D9" s="44">
        <v>9.83</v>
      </c>
      <c r="E9" s="44">
        <v>8.83</v>
      </c>
      <c r="F9" s="44">
        <v>9.7100000000000009</v>
      </c>
      <c r="G9" s="44">
        <v>8.17</v>
      </c>
      <c r="H9" s="45">
        <f t="shared" si="0"/>
        <v>9.2080000000000002</v>
      </c>
      <c r="N9" s="140"/>
    </row>
    <row r="10" spans="1:15" x14ac:dyDescent="0.2">
      <c r="A10" s="46" t="s">
        <v>34</v>
      </c>
      <c r="B10" s="46">
        <v>2005</v>
      </c>
      <c r="C10" s="44">
        <v>9.67</v>
      </c>
      <c r="D10" s="44">
        <v>10.039999999999999</v>
      </c>
      <c r="E10" s="44">
        <v>7.64</v>
      </c>
      <c r="F10" s="44">
        <v>7.5</v>
      </c>
      <c r="G10" s="44">
        <v>8.16</v>
      </c>
      <c r="H10" s="45">
        <f t="shared" si="0"/>
        <v>8.6020000000000003</v>
      </c>
      <c r="N10" s="140"/>
    </row>
    <row r="11" spans="1:15" x14ac:dyDescent="0.2">
      <c r="A11" s="46" t="s">
        <v>35</v>
      </c>
      <c r="B11" s="46">
        <v>2005</v>
      </c>
      <c r="C11" s="44">
        <v>9.69</v>
      </c>
      <c r="D11" s="44">
        <v>10.039999999999999</v>
      </c>
      <c r="E11" s="44">
        <v>7.86</v>
      </c>
      <c r="F11" s="44">
        <v>7.5</v>
      </c>
      <c r="G11" s="44">
        <v>8.39</v>
      </c>
      <c r="H11" s="45">
        <f t="shared" si="0"/>
        <v>8.6959999999999997</v>
      </c>
      <c r="N11" s="140"/>
    </row>
    <row r="12" spans="1:15" x14ac:dyDescent="0.2">
      <c r="A12" s="46" t="s">
        <v>36</v>
      </c>
      <c r="B12" s="46">
        <v>2005</v>
      </c>
      <c r="C12" s="44">
        <v>9.65</v>
      </c>
      <c r="D12" s="44">
        <v>9.98</v>
      </c>
      <c r="E12" s="44">
        <v>8.1300000000000008</v>
      </c>
      <c r="F12" s="44">
        <v>7.5</v>
      </c>
      <c r="G12" s="44">
        <v>8.3699999999999992</v>
      </c>
      <c r="H12" s="45">
        <f t="shared" si="0"/>
        <v>8.7260000000000009</v>
      </c>
      <c r="N12" s="140"/>
    </row>
    <row r="13" spans="1:15" x14ac:dyDescent="0.2">
      <c r="A13" s="46" t="s">
        <v>37</v>
      </c>
      <c r="B13" s="46">
        <v>2005</v>
      </c>
      <c r="C13" s="44">
        <v>9.9499999999999993</v>
      </c>
      <c r="D13" s="44">
        <v>10.029999999999999</v>
      </c>
      <c r="E13" s="44">
        <v>9.16</v>
      </c>
      <c r="F13" s="44">
        <v>8.89</v>
      </c>
      <c r="G13" s="44">
        <v>8.5399999999999991</v>
      </c>
      <c r="H13" s="45">
        <f t="shared" si="0"/>
        <v>9.3140000000000001</v>
      </c>
      <c r="N13" s="140"/>
    </row>
    <row r="14" spans="1:15" x14ac:dyDescent="0.2">
      <c r="A14" s="46" t="s">
        <v>38</v>
      </c>
      <c r="B14" s="46">
        <v>2005</v>
      </c>
      <c r="C14" s="44">
        <v>9.43</v>
      </c>
      <c r="D14" s="44">
        <v>9.49</v>
      </c>
      <c r="E14" s="44">
        <v>8.6</v>
      </c>
      <c r="F14" s="44">
        <v>9.4</v>
      </c>
      <c r="G14" s="44">
        <v>8.4600000000000009</v>
      </c>
      <c r="H14" s="45">
        <f t="shared" si="0"/>
        <v>9.0760000000000005</v>
      </c>
      <c r="N14" s="140"/>
    </row>
    <row r="15" spans="1:15" x14ac:dyDescent="0.2">
      <c r="A15" s="46" t="s">
        <v>27</v>
      </c>
      <c r="B15" s="46">
        <v>2005</v>
      </c>
      <c r="C15" s="44">
        <v>9.4</v>
      </c>
      <c r="D15" s="44">
        <v>9.99</v>
      </c>
      <c r="E15" s="44">
        <v>9.48</v>
      </c>
      <c r="F15" s="44">
        <v>9.5</v>
      </c>
      <c r="G15" s="44">
        <v>7.97</v>
      </c>
      <c r="H15" s="45">
        <f t="shared" si="0"/>
        <v>9.2680000000000007</v>
      </c>
      <c r="N15" s="140"/>
    </row>
    <row r="16" spans="1:15" x14ac:dyDescent="0.2">
      <c r="A16" s="46" t="s">
        <v>28</v>
      </c>
      <c r="B16" s="46">
        <v>2005</v>
      </c>
      <c r="C16" s="44">
        <v>10.029999999999999</v>
      </c>
      <c r="D16" s="44">
        <v>10.36</v>
      </c>
      <c r="E16" s="44">
        <v>8.5299999999999994</v>
      </c>
      <c r="F16" s="44">
        <v>9.5</v>
      </c>
      <c r="G16" s="44">
        <v>7.79</v>
      </c>
      <c r="H16" s="45">
        <f t="shared" si="0"/>
        <v>9.2420000000000009</v>
      </c>
      <c r="N16" s="140"/>
    </row>
    <row r="17" spans="1:14" x14ac:dyDescent="0.2">
      <c r="A17" s="46" t="s">
        <v>29</v>
      </c>
      <c r="B17" s="46">
        <v>2005</v>
      </c>
      <c r="C17" s="44">
        <v>8.98</v>
      </c>
      <c r="D17" s="44">
        <v>9.5299999999999994</v>
      </c>
      <c r="E17" s="44">
        <v>7.06</v>
      </c>
      <c r="F17" s="44">
        <v>8.51</v>
      </c>
      <c r="G17" s="44">
        <v>7.85</v>
      </c>
      <c r="H17" s="45">
        <f t="shared" si="0"/>
        <v>8.3859999999999992</v>
      </c>
      <c r="N17" s="140"/>
    </row>
    <row r="18" spans="1:14" x14ac:dyDescent="0.2">
      <c r="A18" s="46" t="s">
        <v>30</v>
      </c>
      <c r="B18" s="46">
        <v>2005</v>
      </c>
      <c r="C18" s="44">
        <v>9.68</v>
      </c>
      <c r="D18" s="44">
        <v>10.27</v>
      </c>
      <c r="E18" s="44">
        <v>7.33</v>
      </c>
      <c r="F18" s="44">
        <v>8</v>
      </c>
      <c r="G18" s="44">
        <v>7.67</v>
      </c>
      <c r="H18" s="45">
        <f t="shared" si="0"/>
        <v>8.59</v>
      </c>
      <c r="N18" s="140"/>
    </row>
    <row r="19" spans="1:14" x14ac:dyDescent="0.2">
      <c r="A19" s="46" t="s">
        <v>31</v>
      </c>
      <c r="B19" s="46">
        <v>2005</v>
      </c>
      <c r="C19" s="44">
        <v>9.3800000000000008</v>
      </c>
      <c r="D19" s="44">
        <v>10.07</v>
      </c>
      <c r="E19" s="44">
        <v>8.6</v>
      </c>
      <c r="F19" s="44">
        <v>9.61</v>
      </c>
      <c r="G19" s="44">
        <v>7.72</v>
      </c>
      <c r="H19" s="45">
        <f t="shared" si="0"/>
        <v>9.0760000000000005</v>
      </c>
      <c r="N19" s="140"/>
    </row>
    <row r="20" spans="1:14" x14ac:dyDescent="0.2">
      <c r="A20" s="46" t="s">
        <v>32</v>
      </c>
      <c r="B20" s="46">
        <v>2005</v>
      </c>
      <c r="C20" s="44">
        <v>9.08</v>
      </c>
      <c r="D20" s="44">
        <v>10.039999999999999</v>
      </c>
      <c r="E20" s="44">
        <v>7.98</v>
      </c>
      <c r="F20" s="44">
        <v>9.23</v>
      </c>
      <c r="G20" s="44">
        <v>7.49</v>
      </c>
      <c r="H20" s="45">
        <f t="shared" si="0"/>
        <v>8.7639999999999993</v>
      </c>
      <c r="N20" s="140"/>
    </row>
    <row r="21" spans="1:14" x14ac:dyDescent="0.2">
      <c r="A21" s="46" t="s">
        <v>33</v>
      </c>
      <c r="B21" s="46">
        <v>2006</v>
      </c>
      <c r="C21" s="44">
        <v>8.98</v>
      </c>
      <c r="D21" s="44">
        <v>9.4700000000000006</v>
      </c>
      <c r="E21" s="44">
        <v>8.59</v>
      </c>
      <c r="F21" s="44">
        <v>9.0399999999999991</v>
      </c>
      <c r="G21" s="44">
        <v>7.34</v>
      </c>
      <c r="H21" s="45">
        <f t="shared" si="0"/>
        <v>8.6840000000000011</v>
      </c>
      <c r="N21" s="140"/>
    </row>
    <row r="22" spans="1:14" x14ac:dyDescent="0.2">
      <c r="A22" s="46" t="s">
        <v>34</v>
      </c>
      <c r="B22" s="46">
        <v>2006</v>
      </c>
      <c r="C22" s="44">
        <v>8.68</v>
      </c>
      <c r="D22" s="44">
        <v>9.0399999999999991</v>
      </c>
      <c r="E22" s="44">
        <v>7.3</v>
      </c>
      <c r="F22" s="44">
        <v>8.4700000000000006</v>
      </c>
      <c r="G22" s="44">
        <v>7.14</v>
      </c>
      <c r="H22" s="45">
        <f t="shared" si="0"/>
        <v>8.1260000000000012</v>
      </c>
      <c r="N22" s="140"/>
    </row>
    <row r="23" spans="1:14" x14ac:dyDescent="0.2">
      <c r="A23" s="46" t="s">
        <v>35</v>
      </c>
      <c r="B23" s="46">
        <v>2006</v>
      </c>
      <c r="C23" s="44">
        <v>9.07</v>
      </c>
      <c r="D23" s="44">
        <v>9.7899999999999991</v>
      </c>
      <c r="E23" s="44">
        <v>8.16</v>
      </c>
      <c r="F23" s="44">
        <v>9.23</v>
      </c>
      <c r="G23" s="44">
        <v>7.18</v>
      </c>
      <c r="H23" s="45">
        <f t="shared" si="0"/>
        <v>8.6859999999999999</v>
      </c>
      <c r="N23" s="140"/>
    </row>
    <row r="24" spans="1:14" x14ac:dyDescent="0.2">
      <c r="A24" s="46" t="s">
        <v>36</v>
      </c>
      <c r="B24" s="46">
        <v>2006</v>
      </c>
      <c r="C24" s="44">
        <v>7.58</v>
      </c>
      <c r="D24" s="44">
        <v>9.94</v>
      </c>
      <c r="E24" s="44">
        <v>7.04</v>
      </c>
      <c r="F24" s="44">
        <v>8</v>
      </c>
      <c r="G24" s="44">
        <v>6.95</v>
      </c>
      <c r="H24" s="45">
        <f t="shared" si="0"/>
        <v>7.902000000000001</v>
      </c>
      <c r="N24" s="140"/>
    </row>
    <row r="25" spans="1:14" x14ac:dyDescent="0.2">
      <c r="A25" s="46" t="s">
        <v>37</v>
      </c>
      <c r="B25" s="46">
        <v>2006</v>
      </c>
      <c r="C25" s="44">
        <v>8.3000000000000007</v>
      </c>
      <c r="D25" s="44">
        <v>10.050000000000001</v>
      </c>
      <c r="E25" s="44">
        <v>7.2</v>
      </c>
      <c r="F25" s="44">
        <v>8.58</v>
      </c>
      <c r="G25" s="44">
        <v>7.2</v>
      </c>
      <c r="H25" s="45">
        <f t="shared" si="0"/>
        <v>8.2660000000000018</v>
      </c>
      <c r="N25" s="140"/>
    </row>
    <row r="26" spans="1:14" x14ac:dyDescent="0.2">
      <c r="A26" s="46" t="s">
        <v>38</v>
      </c>
      <c r="B26" s="46">
        <v>2006</v>
      </c>
      <c r="C26" s="44">
        <v>9.0399999999999991</v>
      </c>
      <c r="D26" s="44">
        <v>9.61</v>
      </c>
      <c r="E26" s="44">
        <v>8.16</v>
      </c>
      <c r="F26" s="44">
        <v>8.25</v>
      </c>
      <c r="G26" s="44">
        <v>7.45</v>
      </c>
      <c r="H26" s="45">
        <f t="shared" si="0"/>
        <v>8.5020000000000007</v>
      </c>
      <c r="N26" s="140"/>
    </row>
    <row r="27" spans="1:14" x14ac:dyDescent="0.2">
      <c r="A27" s="46" t="s">
        <v>27</v>
      </c>
      <c r="B27" s="46">
        <v>2006</v>
      </c>
      <c r="C27" s="44">
        <v>8.83</v>
      </c>
      <c r="D27" s="44">
        <v>9.91</v>
      </c>
      <c r="E27" s="44">
        <v>6.76</v>
      </c>
      <c r="F27" s="44">
        <v>8.85</v>
      </c>
      <c r="G27" s="44">
        <v>7.31</v>
      </c>
      <c r="H27" s="45">
        <f t="shared" si="0"/>
        <v>8.3320000000000007</v>
      </c>
      <c r="N27" s="140"/>
    </row>
    <row r="28" spans="1:14" x14ac:dyDescent="0.2">
      <c r="A28" s="46" t="s">
        <v>28</v>
      </c>
      <c r="B28" s="46">
        <v>2006</v>
      </c>
      <c r="C28" s="44">
        <v>8.36</v>
      </c>
      <c r="D28" s="44">
        <v>8.34</v>
      </c>
      <c r="E28" s="44">
        <v>6.3</v>
      </c>
      <c r="F28" s="44">
        <v>7.22</v>
      </c>
      <c r="G28" s="44">
        <v>7.08</v>
      </c>
      <c r="H28" s="45">
        <f t="shared" si="0"/>
        <v>7.4599999999999991</v>
      </c>
      <c r="N28" s="140"/>
    </row>
    <row r="29" spans="1:14" x14ac:dyDescent="0.2">
      <c r="A29" s="46" t="s">
        <v>29</v>
      </c>
      <c r="B29" s="46">
        <v>2006</v>
      </c>
      <c r="C29" s="44">
        <v>9.1300000000000008</v>
      </c>
      <c r="D29" s="44">
        <v>8.7866666666666706</v>
      </c>
      <c r="E29" s="44">
        <v>6.8174999999999999</v>
      </c>
      <c r="F29" s="44">
        <v>8.84</v>
      </c>
      <c r="G29" s="44">
        <v>7.1538235294117696</v>
      </c>
      <c r="H29" s="45">
        <f t="shared" si="0"/>
        <v>8.1455980392156881</v>
      </c>
      <c r="N29" s="140"/>
    </row>
    <row r="30" spans="1:14" x14ac:dyDescent="0.2">
      <c r="A30" s="46" t="s">
        <v>30</v>
      </c>
      <c r="B30" s="46">
        <v>2006</v>
      </c>
      <c r="C30" s="44">
        <v>9.1300000000000008</v>
      </c>
      <c r="D30" s="44">
        <v>9.23</v>
      </c>
      <c r="E30" s="44">
        <v>7.08</v>
      </c>
      <c r="F30" s="44">
        <v>8.5519999999999996</v>
      </c>
      <c r="G30" s="44">
        <v>7.60388888888889</v>
      </c>
      <c r="H30" s="45">
        <f t="shared" si="0"/>
        <v>8.319177777777778</v>
      </c>
      <c r="N30" s="140"/>
    </row>
    <row r="31" spans="1:14" x14ac:dyDescent="0.2">
      <c r="A31" s="46" t="s">
        <v>31</v>
      </c>
      <c r="B31" s="46">
        <v>2006</v>
      </c>
      <c r="C31" s="44">
        <v>8.91</v>
      </c>
      <c r="D31" s="44">
        <v>9.3049999999999997</v>
      </c>
      <c r="E31" s="44">
        <v>7.1675000000000004</v>
      </c>
      <c r="F31" s="44">
        <v>8.1721428571428607</v>
      </c>
      <c r="G31" s="44">
        <v>7.5918421052631597</v>
      </c>
      <c r="H31" s="45">
        <f t="shared" si="0"/>
        <v>8.2292969924812045</v>
      </c>
      <c r="N31" s="140"/>
    </row>
    <row r="32" spans="1:14" x14ac:dyDescent="0.2">
      <c r="A32" s="46" t="s">
        <v>32</v>
      </c>
      <c r="B32" s="46">
        <v>2006</v>
      </c>
      <c r="C32" s="44">
        <v>8.7149999999999999</v>
      </c>
      <c r="D32" s="44">
        <v>9.1549999999999994</v>
      </c>
      <c r="E32" s="44">
        <v>7.13</v>
      </c>
      <c r="F32" s="44">
        <v>8.5158333333333296</v>
      </c>
      <c r="G32" s="44">
        <v>7.3863888888888898</v>
      </c>
      <c r="H32" s="45">
        <f t="shared" si="0"/>
        <v>8.1804444444444435</v>
      </c>
      <c r="N32" s="140"/>
    </row>
    <row r="33" spans="1:14" x14ac:dyDescent="0.2">
      <c r="A33" s="46" t="s">
        <v>33</v>
      </c>
      <c r="B33" s="46">
        <v>2007</v>
      </c>
      <c r="C33" s="44">
        <v>9.0399999999999991</v>
      </c>
      <c r="D33" s="44">
        <v>9.34</v>
      </c>
      <c r="E33" s="44">
        <v>6.7024999999999997</v>
      </c>
      <c r="F33" s="44">
        <v>6.7333333333333298</v>
      </c>
      <c r="G33" s="44">
        <v>7.5033333333333303</v>
      </c>
      <c r="H33" s="45">
        <f t="shared" si="0"/>
        <v>7.8638333333333321</v>
      </c>
      <c r="N33" s="140"/>
    </row>
    <row r="34" spans="1:14" x14ac:dyDescent="0.2">
      <c r="A34" s="46" t="s">
        <v>34</v>
      </c>
      <c r="B34" s="46">
        <v>2007</v>
      </c>
      <c r="C34" s="44">
        <v>9.3874999999999993</v>
      </c>
      <c r="D34" s="44">
        <v>9.6449999999999996</v>
      </c>
      <c r="E34" s="44">
        <v>6.97</v>
      </c>
      <c r="F34" s="44">
        <v>7.7850000000000001</v>
      </c>
      <c r="G34" s="44">
        <v>7.680625</v>
      </c>
      <c r="H34" s="45">
        <f t="shared" si="0"/>
        <v>8.2936249999999987</v>
      </c>
      <c r="N34" s="140"/>
    </row>
    <row r="35" spans="1:14" x14ac:dyDescent="0.2">
      <c r="A35" s="46" t="s">
        <v>35</v>
      </c>
      <c r="B35" s="46">
        <v>2007</v>
      </c>
      <c r="C35" s="44">
        <v>9.4124999999999996</v>
      </c>
      <c r="D35" s="44">
        <v>9.5419999999999998</v>
      </c>
      <c r="E35" s="44">
        <v>7.5650000000000004</v>
      </c>
      <c r="F35" s="44">
        <v>9.84</v>
      </c>
      <c r="G35" s="44">
        <v>8.0584615384615397</v>
      </c>
      <c r="H35" s="45">
        <f t="shared" si="0"/>
        <v>8.8835923076923073</v>
      </c>
      <c r="N35" s="140"/>
    </row>
    <row r="36" spans="1:14" x14ac:dyDescent="0.2">
      <c r="A36" s="46" t="s">
        <v>36</v>
      </c>
      <c r="B36" s="46">
        <v>2007</v>
      </c>
      <c r="C36" s="44">
        <v>10.362500000000001</v>
      </c>
      <c r="D36" s="44">
        <v>10.0066666666667</v>
      </c>
      <c r="E36" s="44">
        <v>8.1214285714285701</v>
      </c>
      <c r="F36" s="44">
        <v>9.6199999999999992</v>
      </c>
      <c r="G36" s="44">
        <v>9.3660714285714306</v>
      </c>
      <c r="H36" s="45">
        <f t="shared" si="0"/>
        <v>9.4953333333333401</v>
      </c>
      <c r="N36" s="140"/>
    </row>
    <row r="37" spans="1:14" x14ac:dyDescent="0.2">
      <c r="A37" s="46" t="s">
        <v>37</v>
      </c>
      <c r="B37" s="46">
        <v>2007</v>
      </c>
      <c r="C37" s="44">
        <v>13.28</v>
      </c>
      <c r="D37" s="44">
        <v>12.158333333333299</v>
      </c>
      <c r="E37" s="44">
        <v>10.355</v>
      </c>
      <c r="F37" s="44">
        <v>10.423999999999999</v>
      </c>
      <c r="G37" s="44">
        <v>10.3284615384615</v>
      </c>
      <c r="H37" s="45">
        <f t="shared" si="0"/>
        <v>11.30915897435896</v>
      </c>
      <c r="N37" s="140"/>
    </row>
    <row r="38" spans="1:14" x14ac:dyDescent="0.2">
      <c r="A38" s="46" t="s">
        <v>38</v>
      </c>
      <c r="B38" s="46">
        <v>2007</v>
      </c>
      <c r="C38" s="44">
        <v>15.775</v>
      </c>
      <c r="D38" s="44">
        <v>15.885</v>
      </c>
      <c r="E38" s="44">
        <v>11.595000000000001</v>
      </c>
      <c r="F38" s="44">
        <v>10.6933333333333</v>
      </c>
      <c r="G38" s="44">
        <v>10.852857142857101</v>
      </c>
      <c r="H38" s="45">
        <f t="shared" si="0"/>
        <v>12.960238095238079</v>
      </c>
      <c r="N38" s="140"/>
    </row>
    <row r="39" spans="1:14" x14ac:dyDescent="0.2">
      <c r="A39" s="46" t="s">
        <v>27</v>
      </c>
      <c r="B39" s="46">
        <v>2007</v>
      </c>
      <c r="C39" s="44">
        <v>16.43</v>
      </c>
      <c r="D39" s="44">
        <v>16.645</v>
      </c>
      <c r="E39" s="44">
        <v>12.135999999999999</v>
      </c>
      <c r="F39" s="44">
        <v>12.994999999999999</v>
      </c>
      <c r="G39" s="44">
        <v>11.21</v>
      </c>
      <c r="H39" s="45">
        <f t="shared" si="0"/>
        <v>13.883199999999999</v>
      </c>
      <c r="N39" s="140"/>
    </row>
    <row r="40" spans="1:14" x14ac:dyDescent="0.2">
      <c r="A40" s="46" t="s">
        <v>28</v>
      </c>
      <c r="B40" s="46">
        <v>2007</v>
      </c>
      <c r="C40" s="44">
        <v>16.497499999999999</v>
      </c>
      <c r="D40" s="44">
        <v>16.897500000000001</v>
      </c>
      <c r="E40" s="44">
        <v>13.318</v>
      </c>
      <c r="F40" s="44">
        <v>13.5833333333333</v>
      </c>
      <c r="G40" s="44">
        <v>11.5676470588235</v>
      </c>
      <c r="H40" s="45">
        <f t="shared" si="0"/>
        <v>14.372796078431358</v>
      </c>
      <c r="N40" s="140"/>
    </row>
    <row r="41" spans="1:14" x14ac:dyDescent="0.2">
      <c r="A41" s="46" t="s">
        <v>29</v>
      </c>
      <c r="B41" s="46">
        <v>2007</v>
      </c>
      <c r="C41" s="44">
        <v>15.9025</v>
      </c>
      <c r="D41" s="44">
        <v>16.1175</v>
      </c>
      <c r="E41" s="44">
        <v>12.536666666666701</v>
      </c>
      <c r="F41" s="44">
        <v>12.615</v>
      </c>
      <c r="G41" s="44">
        <v>10.9285714285714</v>
      </c>
      <c r="H41" s="45">
        <f t="shared" si="0"/>
        <v>13.62004761904762</v>
      </c>
      <c r="N41" s="140"/>
    </row>
    <row r="42" spans="1:14" x14ac:dyDescent="0.2">
      <c r="A42" s="46" t="s">
        <v>30</v>
      </c>
      <c r="B42" s="46">
        <v>2007</v>
      </c>
      <c r="C42" s="44">
        <v>13.144</v>
      </c>
      <c r="D42" s="44">
        <v>13.247999999999999</v>
      </c>
      <c r="E42" s="44">
        <v>10.72</v>
      </c>
      <c r="F42" s="44">
        <v>12.355</v>
      </c>
      <c r="G42" s="44">
        <v>10.085000000000001</v>
      </c>
      <c r="H42" s="45">
        <f t="shared" si="0"/>
        <v>11.910399999999999</v>
      </c>
      <c r="N42" s="140"/>
    </row>
    <row r="43" spans="1:14" x14ac:dyDescent="0.2">
      <c r="A43" s="46" t="s">
        <v>31</v>
      </c>
      <c r="B43" s="46">
        <v>2007</v>
      </c>
      <c r="C43" s="44">
        <v>12.63</v>
      </c>
      <c r="D43" s="44">
        <v>12.223333333333301</v>
      </c>
      <c r="E43" s="44">
        <v>10.5233333333333</v>
      </c>
      <c r="F43" s="44">
        <v>12.035</v>
      </c>
      <c r="G43" s="44">
        <v>9.9511111111111106</v>
      </c>
      <c r="H43" s="45">
        <f t="shared" si="0"/>
        <v>11.472555555555543</v>
      </c>
      <c r="N43" s="140"/>
    </row>
    <row r="44" spans="1:14" x14ac:dyDescent="0.2">
      <c r="A44" s="46" t="s">
        <v>32</v>
      </c>
      <c r="B44" s="46">
        <v>2007</v>
      </c>
      <c r="C44" s="44">
        <v>12.495999999999999</v>
      </c>
      <c r="D44" s="44">
        <v>12.587142857142856</v>
      </c>
      <c r="E44" s="44">
        <v>11.594285714285714</v>
      </c>
      <c r="F44" s="44">
        <v>11.5425</v>
      </c>
      <c r="G44" s="44">
        <v>10.504285714285714</v>
      </c>
      <c r="H44" s="45">
        <f t="shared" si="0"/>
        <v>11.744842857142856</v>
      </c>
      <c r="N44" s="140"/>
    </row>
    <row r="45" spans="1:14" x14ac:dyDescent="0.2">
      <c r="A45" s="46" t="s">
        <v>33</v>
      </c>
      <c r="B45" s="46">
        <v>2008</v>
      </c>
      <c r="C45" s="44">
        <v>11.8</v>
      </c>
      <c r="D45" s="44">
        <v>11.75</v>
      </c>
      <c r="E45" s="44">
        <v>10.7</v>
      </c>
      <c r="F45" s="44">
        <v>9.51</v>
      </c>
      <c r="G45" s="44">
        <v>10.43</v>
      </c>
      <c r="H45" s="45">
        <f t="shared" si="0"/>
        <v>10.837999999999999</v>
      </c>
      <c r="N45" s="140"/>
    </row>
    <row r="46" spans="1:14" x14ac:dyDescent="0.2">
      <c r="A46" s="46" t="s">
        <v>34</v>
      </c>
      <c r="B46" s="46">
        <v>2008</v>
      </c>
      <c r="C46" s="44">
        <v>12.685</v>
      </c>
      <c r="D46" s="44">
        <v>12.484999999999999</v>
      </c>
      <c r="E46" s="44">
        <v>10.46</v>
      </c>
      <c r="F46" s="44">
        <v>12.0375</v>
      </c>
      <c r="G46" s="44">
        <v>10.974117647058822</v>
      </c>
      <c r="H46" s="45">
        <f t="shared" si="0"/>
        <v>11.728323529411764</v>
      </c>
      <c r="N46" s="140"/>
    </row>
    <row r="47" spans="1:14" x14ac:dyDescent="0.2">
      <c r="A47" s="46" t="s">
        <v>35</v>
      </c>
      <c r="B47" s="46">
        <v>2008</v>
      </c>
      <c r="C47" s="44">
        <v>12.211666666666666</v>
      </c>
      <c r="D47" s="44">
        <v>11.821666666666665</v>
      </c>
      <c r="E47" s="44">
        <v>10.547142857142857</v>
      </c>
      <c r="F47" s="44">
        <v>13.526666666666666</v>
      </c>
      <c r="G47" s="44">
        <v>11.092666666666666</v>
      </c>
      <c r="H47" s="45">
        <f t="shared" si="0"/>
        <v>11.839961904761903</v>
      </c>
      <c r="N47" s="140"/>
    </row>
    <row r="48" spans="1:14" x14ac:dyDescent="0.2">
      <c r="A48" s="46" t="s">
        <v>36</v>
      </c>
      <c r="B48" s="46">
        <v>2008</v>
      </c>
      <c r="C48" s="44">
        <v>12.848333333333331</v>
      </c>
      <c r="D48" s="44">
        <v>11.866666666666667</v>
      </c>
      <c r="E48" s="44">
        <v>10.9025</v>
      </c>
      <c r="F48" s="44">
        <v>12.692500000000001</v>
      </c>
      <c r="G48" s="44">
        <v>11.25</v>
      </c>
      <c r="H48" s="45">
        <f t="shared" si="0"/>
        <v>11.911999999999999</v>
      </c>
      <c r="N48" s="140"/>
    </row>
    <row r="49" spans="1:14" x14ac:dyDescent="0.2">
      <c r="A49" s="46" t="s">
        <v>37</v>
      </c>
      <c r="B49" s="46">
        <v>2008</v>
      </c>
      <c r="C49" s="44">
        <v>12.981666666666664</v>
      </c>
      <c r="D49" s="44">
        <v>11.835000000000001</v>
      </c>
      <c r="E49" s="44">
        <v>10.34</v>
      </c>
      <c r="F49" s="44">
        <v>11.725</v>
      </c>
      <c r="G49" s="44">
        <v>10.99923076923077</v>
      </c>
      <c r="H49" s="45">
        <f t="shared" si="0"/>
        <v>11.576179487179488</v>
      </c>
      <c r="N49" s="140"/>
    </row>
    <row r="50" spans="1:14" x14ac:dyDescent="0.2">
      <c r="A50" s="46" t="s">
        <v>38</v>
      </c>
      <c r="B50" s="46">
        <v>2008</v>
      </c>
      <c r="C50" s="44">
        <v>12.413999999999998</v>
      </c>
      <c r="D50" s="44">
        <v>12.096666666666669</v>
      </c>
      <c r="E50" s="44">
        <v>10.119999999999999</v>
      </c>
      <c r="F50" s="44">
        <v>11.446666666666667</v>
      </c>
      <c r="G50" s="44">
        <v>10.886923076923077</v>
      </c>
      <c r="H50" s="45">
        <f t="shared" si="0"/>
        <v>11.39285128205128</v>
      </c>
      <c r="N50" s="140"/>
    </row>
    <row r="51" spans="1:14" x14ac:dyDescent="0.2">
      <c r="A51" s="46" t="s">
        <v>27</v>
      </c>
      <c r="B51" s="46">
        <v>2008</v>
      </c>
      <c r="C51" s="44">
        <v>10.708000000000002</v>
      </c>
      <c r="D51" s="44">
        <v>11.248571428571429</v>
      </c>
      <c r="E51" s="44">
        <v>9.7383333333333351</v>
      </c>
      <c r="F51" s="44">
        <v>11.604000000000003</v>
      </c>
      <c r="G51" s="44">
        <v>10.263636363636364</v>
      </c>
      <c r="H51" s="45">
        <f t="shared" si="0"/>
        <v>10.712508225108227</v>
      </c>
      <c r="N51" s="140"/>
    </row>
    <row r="52" spans="1:14" x14ac:dyDescent="0.2">
      <c r="A52" s="46" t="s">
        <v>28</v>
      </c>
      <c r="B52" s="46">
        <v>2008</v>
      </c>
      <c r="C52" s="44">
        <v>11.077999999999999</v>
      </c>
      <c r="D52" s="44">
        <v>11.103333333333332</v>
      </c>
      <c r="E52" s="44">
        <v>8.8825000000000003</v>
      </c>
      <c r="F52" s="44">
        <v>11.577500000000001</v>
      </c>
      <c r="G52" s="44">
        <v>9.9879999999999995</v>
      </c>
      <c r="H52" s="45">
        <f t="shared" si="0"/>
        <v>10.525866666666667</v>
      </c>
      <c r="N52" s="140"/>
    </row>
    <row r="53" spans="1:14" x14ac:dyDescent="0.2">
      <c r="A53" s="46" t="s">
        <v>29</v>
      </c>
      <c r="B53" s="46">
        <v>2008</v>
      </c>
      <c r="C53" s="44">
        <v>10.891666666666666</v>
      </c>
      <c r="D53" s="44">
        <v>10.43857142857143</v>
      </c>
      <c r="E53" s="44">
        <v>8.7360000000000007</v>
      </c>
      <c r="F53" s="44">
        <v>10.2875</v>
      </c>
      <c r="G53" s="44">
        <v>9.3745454545454532</v>
      </c>
      <c r="H53" s="45">
        <f t="shared" si="0"/>
        <v>9.9456567099567099</v>
      </c>
      <c r="N53" s="140"/>
    </row>
    <row r="54" spans="1:14" x14ac:dyDescent="0.2">
      <c r="A54" s="46" t="s">
        <v>30</v>
      </c>
      <c r="B54" s="46">
        <v>2008</v>
      </c>
      <c r="C54" s="44">
        <v>10.73</v>
      </c>
      <c r="D54" s="44">
        <v>10.008333333333335</v>
      </c>
      <c r="E54" s="44">
        <v>9.1033333333333335</v>
      </c>
      <c r="F54" s="44">
        <v>10.1675</v>
      </c>
      <c r="G54" s="44">
        <v>8.7710000000000008</v>
      </c>
      <c r="H54" s="45">
        <f t="shared" si="0"/>
        <v>9.7560333333333347</v>
      </c>
      <c r="N54" s="140"/>
    </row>
    <row r="55" spans="1:14" x14ac:dyDescent="0.2">
      <c r="A55" s="46" t="s">
        <v>31</v>
      </c>
      <c r="B55" s="46">
        <v>2008</v>
      </c>
      <c r="C55" s="44">
        <v>11.016</v>
      </c>
      <c r="D55" s="44">
        <v>9.6283333333333339</v>
      </c>
      <c r="E55" s="44">
        <v>8.6285714285714281</v>
      </c>
      <c r="F55" s="44">
        <v>10.647500000000001</v>
      </c>
      <c r="G55" s="44">
        <v>9.0981818181818177</v>
      </c>
      <c r="H55" s="45">
        <f t="shared" si="0"/>
        <v>9.8037173160173161</v>
      </c>
      <c r="N55" s="140"/>
    </row>
    <row r="56" spans="1:14" x14ac:dyDescent="0.2">
      <c r="A56" s="46" t="s">
        <v>32</v>
      </c>
      <c r="B56" s="46">
        <v>2008</v>
      </c>
      <c r="C56" s="44">
        <v>11.04</v>
      </c>
      <c r="D56" s="44">
        <v>9.6239999999999988</v>
      </c>
      <c r="E56" s="44">
        <v>8.5333333333333332</v>
      </c>
      <c r="F56" s="44">
        <v>11.98</v>
      </c>
      <c r="G56" s="44">
        <v>8.84</v>
      </c>
      <c r="H56" s="45">
        <f t="shared" si="0"/>
        <v>10.003466666666668</v>
      </c>
      <c r="N56" s="140"/>
    </row>
    <row r="57" spans="1:14" x14ac:dyDescent="0.2">
      <c r="A57" s="47" t="s">
        <v>33</v>
      </c>
      <c r="B57" s="47">
        <v>2009</v>
      </c>
      <c r="C57" s="2">
        <v>11.345000000000001</v>
      </c>
      <c r="D57" s="2">
        <v>9.0259999999999998</v>
      </c>
      <c r="E57" s="2">
        <v>8.2066666666666652</v>
      </c>
      <c r="F57" s="2">
        <v>13.11</v>
      </c>
      <c r="G57" s="2">
        <v>8.6630769230769218</v>
      </c>
      <c r="H57" s="45">
        <f t="shared" si="0"/>
        <v>10.070148717948717</v>
      </c>
      <c r="N57" s="140"/>
    </row>
    <row r="58" spans="1:14" x14ac:dyDescent="0.2">
      <c r="A58" s="47" t="s">
        <v>34</v>
      </c>
      <c r="B58" s="47">
        <v>2009</v>
      </c>
      <c r="C58" s="2">
        <v>11.057499999999999</v>
      </c>
      <c r="D58" s="2">
        <v>9.5824999999999996</v>
      </c>
      <c r="E58" s="2">
        <v>8.7059999999999995</v>
      </c>
      <c r="F58" s="2">
        <v>13.11</v>
      </c>
      <c r="G58" s="2">
        <v>8.8681818181818173</v>
      </c>
      <c r="H58" s="45">
        <f t="shared" si="0"/>
        <v>10.264836363636364</v>
      </c>
      <c r="N58" s="140"/>
    </row>
    <row r="59" spans="1:14" x14ac:dyDescent="0.2">
      <c r="A59" s="47" t="s">
        <v>35</v>
      </c>
      <c r="B59" s="47">
        <v>2009</v>
      </c>
      <c r="C59" s="2">
        <v>10.82</v>
      </c>
      <c r="D59" s="2">
        <v>9.59</v>
      </c>
      <c r="E59" s="2">
        <v>8.7225000000000001</v>
      </c>
      <c r="F59" s="2">
        <v>11.52</v>
      </c>
      <c r="G59" s="2">
        <v>9.3211111111111116</v>
      </c>
      <c r="H59" s="45">
        <f t="shared" si="0"/>
        <v>9.9947222222222223</v>
      </c>
      <c r="N59" s="140"/>
    </row>
    <row r="60" spans="1:14" x14ac:dyDescent="0.2">
      <c r="A60" s="47" t="s">
        <v>36</v>
      </c>
      <c r="B60" s="47">
        <v>2009</v>
      </c>
      <c r="C60" s="2">
        <v>10.6075</v>
      </c>
      <c r="D60" s="2">
        <v>9.8049999999999997</v>
      </c>
      <c r="E60" s="2">
        <v>8.0749999999999993</v>
      </c>
      <c r="F60" s="2">
        <v>9.4849999999999994</v>
      </c>
      <c r="G60" s="2">
        <v>8.6170000000000009</v>
      </c>
      <c r="H60" s="45">
        <f t="shared" si="0"/>
        <v>9.3178999999999998</v>
      </c>
      <c r="N60" s="140"/>
    </row>
    <row r="61" spans="1:14" x14ac:dyDescent="0.2">
      <c r="A61" s="47" t="s">
        <v>37</v>
      </c>
      <c r="B61" s="47">
        <v>2009</v>
      </c>
      <c r="C61" s="2">
        <v>11.015000000000001</v>
      </c>
      <c r="D61" s="2">
        <v>9.9350000000000005</v>
      </c>
      <c r="E61" s="2">
        <v>8.3800000000000008</v>
      </c>
      <c r="F61" s="2">
        <v>9.76</v>
      </c>
      <c r="G61" s="2">
        <v>8.9961538461538471</v>
      </c>
      <c r="H61" s="45">
        <f t="shared" si="0"/>
        <v>9.617230769230769</v>
      </c>
      <c r="N61" s="140"/>
    </row>
    <row r="62" spans="1:14" x14ac:dyDescent="0.2">
      <c r="A62" s="47" t="s">
        <v>38</v>
      </c>
      <c r="B62" s="47">
        <v>2009</v>
      </c>
      <c r="C62" s="2">
        <v>11.9975</v>
      </c>
      <c r="D62" s="2">
        <v>10.272500000000001</v>
      </c>
      <c r="E62" s="2">
        <v>8.82</v>
      </c>
      <c r="F62" s="2">
        <v>10.6</v>
      </c>
      <c r="G62" s="2">
        <v>9.6653846153846175</v>
      </c>
      <c r="H62" s="45">
        <f t="shared" si="0"/>
        <v>10.271076923076924</v>
      </c>
      <c r="N62" s="140"/>
    </row>
    <row r="63" spans="1:14" x14ac:dyDescent="0.2">
      <c r="A63" s="47" t="s">
        <v>27</v>
      </c>
      <c r="B63" s="47">
        <v>2009</v>
      </c>
      <c r="C63" s="2">
        <v>12.192500000000001</v>
      </c>
      <c r="D63" s="2">
        <v>10.74</v>
      </c>
      <c r="E63" s="2">
        <v>8.7449999999999992</v>
      </c>
      <c r="F63" s="2">
        <v>8.5850000000000009</v>
      </c>
      <c r="G63" s="2">
        <v>9.2112499999999997</v>
      </c>
      <c r="H63" s="45">
        <f t="shared" si="0"/>
        <v>9.8947500000000002</v>
      </c>
      <c r="N63" s="140"/>
    </row>
    <row r="64" spans="1:14" x14ac:dyDescent="0.2">
      <c r="A64" s="47" t="s">
        <v>28</v>
      </c>
      <c r="B64" s="47">
        <v>2009</v>
      </c>
      <c r="C64" s="2">
        <v>12.2075</v>
      </c>
      <c r="D64" s="2">
        <v>11.445</v>
      </c>
      <c r="E64" s="2">
        <v>8.5425000000000004</v>
      </c>
      <c r="F64" s="2">
        <v>10.97</v>
      </c>
      <c r="G64" s="2">
        <v>8.5108333333333341</v>
      </c>
      <c r="H64" s="45">
        <f t="shared" si="0"/>
        <v>10.335166666666666</v>
      </c>
      <c r="N64" s="140"/>
    </row>
    <row r="65" spans="1:14" x14ac:dyDescent="0.2">
      <c r="A65" s="47" t="s">
        <v>29</v>
      </c>
      <c r="B65" s="47">
        <v>2009</v>
      </c>
      <c r="C65" s="2">
        <v>11.9575</v>
      </c>
      <c r="D65" s="2">
        <v>11.2525</v>
      </c>
      <c r="E65" s="2">
        <v>8.3125</v>
      </c>
      <c r="F65" s="2">
        <v>10.72</v>
      </c>
      <c r="G65" s="2">
        <v>9.0377272727272722</v>
      </c>
      <c r="H65" s="45">
        <f t="shared" si="0"/>
        <v>10.256045454545454</v>
      </c>
      <c r="N65" s="140"/>
    </row>
    <row r="66" spans="1:14" x14ac:dyDescent="0.2">
      <c r="A66" s="47" t="s">
        <v>30</v>
      </c>
      <c r="B66" s="47">
        <v>2009</v>
      </c>
      <c r="C66" s="2">
        <v>11.432499999999999</v>
      </c>
      <c r="D66" s="2">
        <v>10.76</v>
      </c>
      <c r="E66" s="2">
        <v>8.1633333333333322</v>
      </c>
      <c r="F66" s="2">
        <v>11.04</v>
      </c>
      <c r="G66" s="2">
        <v>8.4807692307692299</v>
      </c>
      <c r="H66" s="45">
        <f t="shared" si="0"/>
        <v>9.9753205128205114</v>
      </c>
      <c r="N66" s="140"/>
    </row>
    <row r="67" spans="1:14" x14ac:dyDescent="0.2">
      <c r="A67" t="s">
        <v>31</v>
      </c>
      <c r="B67" s="47">
        <v>2009</v>
      </c>
      <c r="C67" s="2">
        <v>11.12</v>
      </c>
      <c r="D67" s="2">
        <v>10.97</v>
      </c>
      <c r="E67" s="2">
        <v>8.75</v>
      </c>
      <c r="F67" s="2">
        <v>11.414999999999999</v>
      </c>
      <c r="G67" s="2">
        <v>9.0490000000000013</v>
      </c>
      <c r="H67" s="45">
        <f t="shared" si="0"/>
        <v>10.2608</v>
      </c>
      <c r="N67" s="140"/>
    </row>
    <row r="68" spans="1:14" ht="15" x14ac:dyDescent="0.25">
      <c r="A68" s="48" t="s">
        <v>32</v>
      </c>
      <c r="B68" s="47">
        <v>2009</v>
      </c>
      <c r="C68" s="2">
        <v>10.6525</v>
      </c>
      <c r="D68" s="2">
        <v>10.69</v>
      </c>
      <c r="E68" s="2">
        <v>8.4574999999999996</v>
      </c>
      <c r="F68" s="2">
        <v>10.98</v>
      </c>
      <c r="G68" s="2">
        <v>8.8842857142857135</v>
      </c>
      <c r="H68" s="45">
        <f t="shared" ref="H68:H74" si="1">AVERAGE(C68:G68)</f>
        <v>9.9328571428571415</v>
      </c>
      <c r="N68" s="140"/>
    </row>
    <row r="69" spans="1:14" ht="15" x14ac:dyDescent="0.25">
      <c r="A69" s="48" t="s">
        <v>33</v>
      </c>
      <c r="B69" s="47">
        <v>2010</v>
      </c>
      <c r="C69" s="2">
        <v>10.6525</v>
      </c>
      <c r="D69" s="2">
        <v>10.86</v>
      </c>
      <c r="E69" s="2">
        <v>8.6666666666666661</v>
      </c>
      <c r="F69" s="2">
        <v>10.73</v>
      </c>
      <c r="G69" s="2">
        <v>8.6365384615384606</v>
      </c>
      <c r="H69" s="45">
        <f t="shared" si="1"/>
        <v>9.9091410256410253</v>
      </c>
      <c r="N69" s="140"/>
    </row>
    <row r="70" spans="1:14" ht="15" x14ac:dyDescent="0.25">
      <c r="A70" s="48" t="s">
        <v>34</v>
      </c>
      <c r="B70" s="47">
        <v>2010</v>
      </c>
      <c r="C70" s="2">
        <v>10.994999999999999</v>
      </c>
      <c r="D70" s="2">
        <v>10.9825</v>
      </c>
      <c r="E70" s="2">
        <v>8.61</v>
      </c>
      <c r="F70" s="2">
        <v>9.7866666666666671</v>
      </c>
      <c r="G70" s="2">
        <v>9.3162500000000001</v>
      </c>
      <c r="H70" s="45">
        <f t="shared" si="1"/>
        <v>9.9380833333333332</v>
      </c>
      <c r="N70" s="140"/>
    </row>
    <row r="71" spans="1:14" ht="15" x14ac:dyDescent="0.25">
      <c r="A71" s="49" t="s">
        <v>35</v>
      </c>
      <c r="B71" s="47">
        <v>2010</v>
      </c>
      <c r="C71" s="2">
        <v>11.4125</v>
      </c>
      <c r="D71" s="2">
        <v>11.335000000000001</v>
      </c>
      <c r="E71" s="2">
        <v>10.79</v>
      </c>
      <c r="F71" s="2">
        <v>10.7</v>
      </c>
      <c r="G71" s="2">
        <v>9.8321428571428555</v>
      </c>
      <c r="H71" s="45">
        <f t="shared" si="1"/>
        <v>10.813928571428571</v>
      </c>
      <c r="N71" s="140"/>
    </row>
    <row r="72" spans="1:14" x14ac:dyDescent="0.2">
      <c r="A72" s="47" t="s">
        <v>36</v>
      </c>
      <c r="B72" s="47">
        <v>2010</v>
      </c>
      <c r="C72" s="2">
        <v>12.045</v>
      </c>
      <c r="D72" s="2">
        <v>12.26</v>
      </c>
      <c r="E72" s="2">
        <v>10.283333333333333</v>
      </c>
      <c r="F72" s="2">
        <v>11.65875</v>
      </c>
      <c r="G72" s="2">
        <v>10.680909090909092</v>
      </c>
      <c r="H72" s="45">
        <f t="shared" si="1"/>
        <v>11.385598484848483</v>
      </c>
      <c r="N72" s="140"/>
    </row>
    <row r="73" spans="1:14" x14ac:dyDescent="0.2">
      <c r="A73" s="50" t="s">
        <v>37</v>
      </c>
      <c r="B73" s="47">
        <v>2010</v>
      </c>
      <c r="C73" s="2">
        <v>12.29</v>
      </c>
      <c r="D73" s="2">
        <v>12.5875</v>
      </c>
      <c r="E73" s="2">
        <v>10.226666666666667</v>
      </c>
      <c r="F73" s="2">
        <v>11.91</v>
      </c>
      <c r="G73" s="2">
        <v>10.412000000000001</v>
      </c>
      <c r="H73" s="45">
        <f t="shared" si="1"/>
        <v>11.485233333333333</v>
      </c>
      <c r="N73" s="140"/>
    </row>
    <row r="74" spans="1:14" x14ac:dyDescent="0.2">
      <c r="A74" s="50" t="s">
        <v>38</v>
      </c>
      <c r="B74" s="47">
        <v>2010</v>
      </c>
      <c r="C74" s="2">
        <v>11.5625</v>
      </c>
      <c r="D74" s="2">
        <v>11.969999999999999</v>
      </c>
      <c r="E74" s="2">
        <v>10.182499999999999</v>
      </c>
      <c r="F74" s="2">
        <v>13.004999999999999</v>
      </c>
      <c r="G74" s="2">
        <v>10.062000000000003</v>
      </c>
      <c r="H74" s="45">
        <f t="shared" si="1"/>
        <v>11.356400000000001</v>
      </c>
      <c r="N74" s="140"/>
    </row>
    <row r="75" spans="1:14" x14ac:dyDescent="0.2">
      <c r="A75" s="50" t="s">
        <v>27</v>
      </c>
      <c r="B75" s="47">
        <v>2010</v>
      </c>
      <c r="C75" s="2">
        <v>10.975</v>
      </c>
      <c r="D75" s="2">
        <v>11.54</v>
      </c>
      <c r="E75" s="2">
        <v>9.3766666666666669</v>
      </c>
      <c r="F75" s="2">
        <v>13.31</v>
      </c>
      <c r="G75" s="2">
        <v>9.4329999999999981</v>
      </c>
      <c r="H75" s="45">
        <f>AVERAGE(C75:G75)</f>
        <v>10.926933333333334</v>
      </c>
      <c r="N75" s="140"/>
    </row>
    <row r="76" spans="1:14" x14ac:dyDescent="0.2">
      <c r="A76" s="50" t="s">
        <v>28</v>
      </c>
      <c r="B76" s="47">
        <v>2010</v>
      </c>
      <c r="C76" s="2"/>
      <c r="D76" s="2"/>
      <c r="E76" s="2">
        <v>7.6733333333333329</v>
      </c>
      <c r="F76" s="2">
        <v>10.625</v>
      </c>
      <c r="G76" s="2">
        <v>9.0949999999999989</v>
      </c>
      <c r="H76" s="45">
        <f>AVERAGE(E76:G76)</f>
        <v>9.1311111111111103</v>
      </c>
      <c r="N76" s="140"/>
    </row>
    <row r="77" spans="1:14" x14ac:dyDescent="0.2">
      <c r="A77" s="50" t="s">
        <v>29</v>
      </c>
      <c r="B77" s="47">
        <v>2010</v>
      </c>
      <c r="C77" s="2"/>
      <c r="D77" s="2"/>
      <c r="E77" s="2">
        <v>8.07</v>
      </c>
      <c r="F77" s="2">
        <v>10.75</v>
      </c>
      <c r="G77" s="2">
        <v>10.407272727272728</v>
      </c>
      <c r="H77" s="45">
        <f>AVERAGE(E77:G77)</f>
        <v>9.7424242424242422</v>
      </c>
      <c r="N77" s="140"/>
    </row>
    <row r="78" spans="1:14" x14ac:dyDescent="0.2">
      <c r="A78" s="50" t="s">
        <v>30</v>
      </c>
      <c r="B78" s="47">
        <v>2010</v>
      </c>
      <c r="C78" s="2"/>
      <c r="D78" s="2">
        <v>8.09</v>
      </c>
      <c r="E78" s="2">
        <v>8.15</v>
      </c>
      <c r="F78" s="2">
        <v>10.75</v>
      </c>
      <c r="G78" s="2">
        <v>9.3777777777777764</v>
      </c>
      <c r="H78" s="45">
        <f>AVERAGE(D78:G78)</f>
        <v>9.0919444444444437</v>
      </c>
      <c r="N78" s="140"/>
    </row>
    <row r="79" spans="1:14" x14ac:dyDescent="0.2">
      <c r="A79" s="50" t="s">
        <v>31</v>
      </c>
      <c r="B79" s="47">
        <v>2010</v>
      </c>
      <c r="C79" s="2"/>
      <c r="D79" s="2">
        <v>8.0850000000000009</v>
      </c>
      <c r="E79" s="2">
        <v>8.4233333333333338</v>
      </c>
      <c r="F79" s="2">
        <v>10.477499999999999</v>
      </c>
      <c r="G79" s="2">
        <v>9.3629999999999995</v>
      </c>
      <c r="H79" s="45">
        <f>AVERAGE(D79:G79)</f>
        <v>9.0872083333333329</v>
      </c>
      <c r="N79" s="140"/>
    </row>
    <row r="80" spans="1:14" x14ac:dyDescent="0.2">
      <c r="A80" s="50" t="s">
        <v>32</v>
      </c>
      <c r="B80" s="47">
        <v>2010</v>
      </c>
      <c r="C80" s="2"/>
      <c r="D80" s="2"/>
      <c r="E80" s="2">
        <v>9.51</v>
      </c>
      <c r="F80" s="2">
        <v>9.9933333333333341</v>
      </c>
      <c r="G80" s="2">
        <v>8.7914285714285718</v>
      </c>
      <c r="H80" s="45">
        <f>AVERAGE(E80:G80)</f>
        <v>9.4315873015873013</v>
      </c>
      <c r="N80" s="140"/>
    </row>
    <row r="81" spans="1:14" x14ac:dyDescent="0.2">
      <c r="A81" s="50" t="s">
        <v>33</v>
      </c>
      <c r="B81" s="47">
        <v>2011</v>
      </c>
      <c r="C81" s="2"/>
      <c r="D81" s="2"/>
      <c r="E81" s="2">
        <v>8.23</v>
      </c>
      <c r="F81" s="2">
        <v>10.22625</v>
      </c>
      <c r="G81" s="2">
        <v>9.0657142857142841</v>
      </c>
      <c r="H81" s="45">
        <f t="shared" ref="H81:H87" si="2">AVERAGE(E81:G81)</f>
        <v>9.1739880952380943</v>
      </c>
      <c r="N81" s="140"/>
    </row>
    <row r="82" spans="1:14" x14ac:dyDescent="0.2">
      <c r="A82" s="50" t="s">
        <v>34</v>
      </c>
      <c r="B82" s="47">
        <v>2011</v>
      </c>
      <c r="C82" s="2"/>
      <c r="D82" s="2"/>
      <c r="E82" s="2">
        <v>8.0449999999999999</v>
      </c>
      <c r="F82" s="2">
        <v>9.9406250000000007</v>
      </c>
      <c r="G82" s="2">
        <v>9.6655555555555548</v>
      </c>
      <c r="H82" s="45">
        <f t="shared" si="2"/>
        <v>9.2170601851851846</v>
      </c>
      <c r="N82" s="140"/>
    </row>
    <row r="83" spans="1:14" x14ac:dyDescent="0.2">
      <c r="A83" s="50" t="s">
        <v>35</v>
      </c>
      <c r="B83" s="47">
        <v>2011</v>
      </c>
      <c r="C83" s="2"/>
      <c r="D83" s="2"/>
      <c r="E83" s="2">
        <v>10.030000000000001</v>
      </c>
      <c r="F83" s="2">
        <v>10.6</v>
      </c>
      <c r="G83" s="2">
        <v>10.301249999999998</v>
      </c>
      <c r="H83" s="45">
        <f t="shared" si="2"/>
        <v>10.310416666666667</v>
      </c>
      <c r="N83" s="140"/>
    </row>
    <row r="84" spans="1:14" x14ac:dyDescent="0.2">
      <c r="A84" s="50" t="s">
        <v>36</v>
      </c>
      <c r="B84" s="47">
        <v>2011</v>
      </c>
      <c r="C84" s="2"/>
      <c r="D84" s="2"/>
      <c r="E84" s="2">
        <v>10.085000000000001</v>
      </c>
      <c r="F84" s="2">
        <v>11.175000000000001</v>
      </c>
      <c r="G84" s="2">
        <v>10.48625</v>
      </c>
      <c r="H84" s="45">
        <f t="shared" si="2"/>
        <v>10.582083333333335</v>
      </c>
      <c r="N84" s="140"/>
    </row>
    <row r="85" spans="1:14" x14ac:dyDescent="0.2">
      <c r="A85" s="50" t="s">
        <v>37</v>
      </c>
      <c r="B85" s="47">
        <v>2011</v>
      </c>
      <c r="C85" s="2"/>
      <c r="D85" s="2"/>
      <c r="E85" s="2">
        <v>9.9024999999999999</v>
      </c>
      <c r="F85" s="2">
        <v>10.715</v>
      </c>
      <c r="G85" s="2">
        <v>10.167333333333335</v>
      </c>
      <c r="H85" s="45">
        <f t="shared" si="2"/>
        <v>10.261611111111112</v>
      </c>
      <c r="N85" s="140"/>
    </row>
    <row r="86" spans="1:14" x14ac:dyDescent="0.2">
      <c r="A86" s="50" t="s">
        <v>38</v>
      </c>
      <c r="B86" s="47">
        <v>2011</v>
      </c>
      <c r="C86" s="2"/>
      <c r="D86" s="2"/>
      <c r="E86" s="2">
        <v>10.26</v>
      </c>
      <c r="F86" s="2">
        <v>11.3</v>
      </c>
      <c r="G86" s="2">
        <v>10.102666666666666</v>
      </c>
      <c r="H86" s="45">
        <f t="shared" si="2"/>
        <v>10.554222222222222</v>
      </c>
      <c r="N86" s="140"/>
    </row>
    <row r="87" spans="1:14" ht="15" x14ac:dyDescent="0.25">
      <c r="A87" s="52" t="s">
        <v>27</v>
      </c>
      <c r="B87" s="47">
        <v>2011</v>
      </c>
      <c r="C87" s="2"/>
      <c r="D87" s="2"/>
      <c r="E87" s="2">
        <v>10.252000000000001</v>
      </c>
      <c r="F87" s="2">
        <v>11.2</v>
      </c>
      <c r="G87" s="2">
        <v>10.1878125</v>
      </c>
      <c r="H87" s="45">
        <f t="shared" si="2"/>
        <v>10.546604166666667</v>
      </c>
      <c r="N87" s="140"/>
    </row>
    <row r="88" spans="1:14" ht="15" x14ac:dyDescent="0.25">
      <c r="A88" s="52" t="s">
        <v>28</v>
      </c>
      <c r="B88" s="47">
        <v>2011</v>
      </c>
      <c r="C88" s="2">
        <v>10</v>
      </c>
      <c r="D88" s="2"/>
      <c r="E88" s="2">
        <v>10.476666666666667</v>
      </c>
      <c r="F88" s="2" t="s">
        <v>18</v>
      </c>
      <c r="G88" s="2">
        <v>10.270624999999999</v>
      </c>
      <c r="H88" s="45">
        <f>AVERAGE(C88,E88,G88)</f>
        <v>10.249097222222222</v>
      </c>
      <c r="N88" s="140"/>
    </row>
    <row r="89" spans="1:14" x14ac:dyDescent="0.2">
      <c r="A89" s="47" t="s">
        <v>29</v>
      </c>
      <c r="B89" s="47">
        <v>2011</v>
      </c>
      <c r="C89" s="2"/>
      <c r="D89" s="2"/>
      <c r="E89" s="2">
        <v>10.813333333333333</v>
      </c>
      <c r="F89" s="2">
        <v>9</v>
      </c>
      <c r="G89" s="2">
        <v>10.248571428571427</v>
      </c>
      <c r="H89" s="45">
        <f>AVERAGE(E89:G89)</f>
        <v>10.020634920634921</v>
      </c>
      <c r="N89" s="140"/>
    </row>
    <row r="90" spans="1:14" x14ac:dyDescent="0.2">
      <c r="A90" s="47" t="s">
        <v>30</v>
      </c>
      <c r="B90" s="47">
        <v>2011</v>
      </c>
      <c r="C90" s="2"/>
      <c r="D90" s="2"/>
      <c r="E90" s="2">
        <v>10.388333333333334</v>
      </c>
      <c r="F90" s="2">
        <v>9.0540000000000003</v>
      </c>
      <c r="G90" s="2">
        <v>9.7703571428571419</v>
      </c>
      <c r="H90" s="45">
        <f>AVERAGE(E90:G90)</f>
        <v>9.7375634920634919</v>
      </c>
      <c r="N90" s="140"/>
    </row>
    <row r="91" spans="1:14" x14ac:dyDescent="0.2">
      <c r="A91" s="47" t="s">
        <v>31</v>
      </c>
      <c r="B91" s="47">
        <v>2011</v>
      </c>
      <c r="C91" s="2"/>
      <c r="D91" s="2"/>
      <c r="E91" s="2">
        <v>10.515000000000001</v>
      </c>
      <c r="F91" s="2">
        <v>9.0625</v>
      </c>
      <c r="G91" s="2">
        <v>9.728133333333334</v>
      </c>
      <c r="H91" s="45">
        <f>AVERAGE(E91:G91)</f>
        <v>9.7685444444444443</v>
      </c>
      <c r="N91" s="140"/>
    </row>
    <row r="92" spans="1:14" x14ac:dyDescent="0.2">
      <c r="A92" s="47" t="s">
        <v>32</v>
      </c>
      <c r="B92" s="47">
        <v>2011</v>
      </c>
      <c r="C92" s="2"/>
      <c r="D92" s="2"/>
      <c r="E92" s="2">
        <v>10.202500000000001</v>
      </c>
      <c r="F92" s="2"/>
      <c r="G92" s="2">
        <v>9.9479999999999986</v>
      </c>
      <c r="H92" s="45">
        <f>AVERAGE(E92,G92)</f>
        <v>10.07525</v>
      </c>
      <c r="N92" s="140"/>
    </row>
    <row r="93" spans="1:14" x14ac:dyDescent="0.2">
      <c r="A93" s="47" t="s">
        <v>33</v>
      </c>
      <c r="B93" s="47">
        <v>2012</v>
      </c>
      <c r="C93" s="2"/>
      <c r="D93" s="2"/>
      <c r="E93" s="2">
        <v>10.199999999999999</v>
      </c>
      <c r="F93" s="2"/>
      <c r="G93" s="2">
        <v>10.46</v>
      </c>
      <c r="H93" s="45">
        <f>AVERAGE(E93,G93)</f>
        <v>10.33</v>
      </c>
      <c r="N93" s="140"/>
    </row>
    <row r="94" spans="1:14" x14ac:dyDescent="0.2">
      <c r="A94" s="47" t="s">
        <v>34</v>
      </c>
      <c r="B94" s="47">
        <v>2012</v>
      </c>
      <c r="C94" s="2">
        <v>9.6</v>
      </c>
      <c r="D94" s="2">
        <v>8.8000000000000007</v>
      </c>
      <c r="E94" s="2">
        <v>10.264999999999999</v>
      </c>
      <c r="F94" s="2">
        <v>9.4</v>
      </c>
      <c r="G94" s="2">
        <v>9.8949999999999996</v>
      </c>
      <c r="H94" s="45">
        <f>AVERAGE(C94:G94)</f>
        <v>9.5919999999999987</v>
      </c>
      <c r="N94" s="140"/>
    </row>
    <row r="95" spans="1:14" x14ac:dyDescent="0.2">
      <c r="A95" s="47" t="s">
        <v>35</v>
      </c>
      <c r="B95" s="47">
        <v>2012</v>
      </c>
      <c r="C95" s="2"/>
      <c r="D95" s="2">
        <v>8.6666666666666661</v>
      </c>
      <c r="E95" s="2">
        <v>10.16</v>
      </c>
      <c r="F95" s="2">
        <v>9.4</v>
      </c>
      <c r="G95" s="2">
        <v>9.960333333333331</v>
      </c>
      <c r="H95" s="45">
        <f>AVERAGE(D95:G95)</f>
        <v>9.5467499999999994</v>
      </c>
      <c r="N95" s="140"/>
    </row>
    <row r="96" spans="1:14" x14ac:dyDescent="0.2">
      <c r="A96" s="47" t="s">
        <v>36</v>
      </c>
      <c r="B96" s="47">
        <v>2012</v>
      </c>
      <c r="C96" s="2"/>
      <c r="D96" s="2">
        <v>8.8000000000000007</v>
      </c>
      <c r="E96" s="2">
        <v>10.49</v>
      </c>
      <c r="F96" s="2">
        <v>9.4499999999999993</v>
      </c>
      <c r="G96" s="2">
        <v>10.02125</v>
      </c>
      <c r="H96" s="45">
        <f>AVERAGE(D96:G96)</f>
        <v>9.6903124999999992</v>
      </c>
      <c r="N96" s="140"/>
    </row>
    <row r="97" spans="1:14" x14ac:dyDescent="0.2">
      <c r="A97" s="47" t="s">
        <v>37</v>
      </c>
      <c r="B97" s="47">
        <v>2012</v>
      </c>
      <c r="C97" s="2">
        <v>9.9</v>
      </c>
      <c r="D97" s="2">
        <v>9.1999999999999993</v>
      </c>
      <c r="E97" s="2">
        <v>10.231999999999999</v>
      </c>
      <c r="F97" s="2">
        <v>9.1999999999999993</v>
      </c>
      <c r="G97" s="2">
        <v>10.359166666666667</v>
      </c>
      <c r="H97" s="45">
        <f>AVERAGE(C97:G97)</f>
        <v>9.7782333333333327</v>
      </c>
      <c r="N97" s="140"/>
    </row>
    <row r="98" spans="1:14" x14ac:dyDescent="0.2">
      <c r="A98" s="47" t="s">
        <v>38</v>
      </c>
      <c r="B98" s="47">
        <v>2012</v>
      </c>
      <c r="C98" s="2">
        <v>9.9</v>
      </c>
      <c r="D98" s="2">
        <v>9.5249999999999986</v>
      </c>
      <c r="E98" s="2">
        <v>10.467500000000001</v>
      </c>
      <c r="F98" s="2">
        <v>9.44</v>
      </c>
      <c r="G98" s="2">
        <v>10.067142857142857</v>
      </c>
      <c r="H98" s="45">
        <f>AVERAGE(C98:G98)</f>
        <v>9.8799285714285698</v>
      </c>
      <c r="N98" s="140"/>
    </row>
    <row r="99" spans="1:14" x14ac:dyDescent="0.2">
      <c r="A99" s="47" t="s">
        <v>27</v>
      </c>
      <c r="B99" s="47">
        <v>2012</v>
      </c>
      <c r="C99" s="2">
        <v>9.9</v>
      </c>
      <c r="D99" s="2">
        <v>9.5666666666666647</v>
      </c>
      <c r="E99" s="2">
        <v>10.168000000000001</v>
      </c>
      <c r="F99" s="2">
        <v>9.9700000000000006</v>
      </c>
      <c r="G99" s="2">
        <v>10.304615384615385</v>
      </c>
      <c r="H99" s="45">
        <f>AVERAGE(C99:G99)</f>
        <v>9.9818564102564089</v>
      </c>
      <c r="N99" s="140"/>
    </row>
    <row r="100" spans="1:14" x14ac:dyDescent="0.2">
      <c r="A100" s="47" t="s">
        <v>28</v>
      </c>
      <c r="B100" s="47">
        <v>2012</v>
      </c>
      <c r="C100" s="2" t="s">
        <v>18</v>
      </c>
      <c r="D100" s="2">
        <v>9.7749999999999986</v>
      </c>
      <c r="E100" s="2">
        <v>10.352499999999999</v>
      </c>
      <c r="F100" s="2" t="s">
        <v>18</v>
      </c>
      <c r="G100" s="2">
        <v>10.155384615384614</v>
      </c>
      <c r="H100" s="45">
        <f>AVERAGE(D100,E100,G100)</f>
        <v>10.094294871794871</v>
      </c>
      <c r="N100" s="140"/>
    </row>
    <row r="101" spans="1:14" x14ac:dyDescent="0.2">
      <c r="A101" s="47" t="s">
        <v>29</v>
      </c>
      <c r="B101" s="47">
        <v>2012</v>
      </c>
      <c r="C101" s="2">
        <v>11</v>
      </c>
      <c r="D101" s="2">
        <v>10.4</v>
      </c>
      <c r="E101" s="2">
        <v>10.593999999999999</v>
      </c>
      <c r="F101" s="2">
        <v>11</v>
      </c>
      <c r="G101" s="2">
        <v>10.595000000000001</v>
      </c>
      <c r="H101" s="45">
        <f>AVERAGE(C101:G101)</f>
        <v>10.7178</v>
      </c>
      <c r="N101" s="140"/>
    </row>
    <row r="102" spans="1:14" x14ac:dyDescent="0.2">
      <c r="A102" s="47" t="s">
        <v>30</v>
      </c>
      <c r="B102" s="47">
        <v>2012</v>
      </c>
      <c r="C102" s="2">
        <v>11</v>
      </c>
      <c r="D102" s="2">
        <v>10.180000000000001</v>
      </c>
      <c r="E102" s="2">
        <v>10.517500000000002</v>
      </c>
      <c r="F102" s="2">
        <v>11.9</v>
      </c>
      <c r="G102" s="2">
        <v>10.614545454545453</v>
      </c>
      <c r="H102" s="45">
        <f t="shared" ref="H102:H165" si="3">AVERAGE(C102:G102)</f>
        <v>10.842409090909092</v>
      </c>
      <c r="N102" s="140"/>
    </row>
    <row r="103" spans="1:14" x14ac:dyDescent="0.2">
      <c r="A103" s="47" t="s">
        <v>31</v>
      </c>
      <c r="B103" s="47">
        <v>2012</v>
      </c>
      <c r="C103" s="2">
        <v>11.75</v>
      </c>
      <c r="D103" s="2">
        <v>9.7799999999999994</v>
      </c>
      <c r="E103" s="2">
        <v>10.83</v>
      </c>
      <c r="F103" s="2">
        <v>11.9</v>
      </c>
      <c r="G103" s="2">
        <v>10.92</v>
      </c>
      <c r="H103" s="45">
        <f t="shared" si="3"/>
        <v>11.036</v>
      </c>
      <c r="N103" s="140"/>
    </row>
    <row r="104" spans="1:14" x14ac:dyDescent="0.2">
      <c r="A104" s="47" t="s">
        <v>32</v>
      </c>
      <c r="B104" s="47">
        <v>2012</v>
      </c>
      <c r="C104" s="2">
        <v>12</v>
      </c>
      <c r="D104" s="2">
        <v>10.3</v>
      </c>
      <c r="E104" s="2">
        <v>11.22</v>
      </c>
      <c r="F104" s="2">
        <v>11.9</v>
      </c>
      <c r="G104" s="2">
        <v>11.28</v>
      </c>
      <c r="H104" s="45">
        <f t="shared" si="3"/>
        <v>11.34</v>
      </c>
      <c r="N104" s="140"/>
    </row>
    <row r="105" spans="1:14" x14ac:dyDescent="0.2">
      <c r="A105" s="47" t="s">
        <v>33</v>
      </c>
      <c r="B105" s="47">
        <v>2013</v>
      </c>
      <c r="C105" s="2">
        <v>11.5</v>
      </c>
      <c r="D105" s="2">
        <v>10.033333333333333</v>
      </c>
      <c r="E105" s="2">
        <v>11</v>
      </c>
      <c r="F105" s="2">
        <v>11.9</v>
      </c>
      <c r="G105" s="2">
        <v>11.223333333333333</v>
      </c>
      <c r="H105" s="45">
        <f t="shared" si="3"/>
        <v>11.131333333333334</v>
      </c>
      <c r="N105" s="140"/>
    </row>
    <row r="106" spans="1:14" x14ac:dyDescent="0.2">
      <c r="A106" s="47" t="s">
        <v>34</v>
      </c>
      <c r="B106" s="47">
        <v>2013</v>
      </c>
      <c r="C106" s="2">
        <v>11</v>
      </c>
      <c r="D106" s="2">
        <v>11.433333333333332</v>
      </c>
      <c r="E106" s="2">
        <v>11.766666666666666</v>
      </c>
      <c r="F106" s="2">
        <v>11.9</v>
      </c>
      <c r="G106" s="2">
        <v>10.899999999999999</v>
      </c>
      <c r="H106" s="45">
        <f t="shared" si="3"/>
        <v>11.399999999999999</v>
      </c>
      <c r="N106" s="140"/>
    </row>
    <row r="107" spans="1:14" x14ac:dyDescent="0.2">
      <c r="A107" s="47" t="s">
        <v>35</v>
      </c>
      <c r="B107" s="47">
        <v>2013</v>
      </c>
      <c r="C107" s="2">
        <v>11.25</v>
      </c>
      <c r="D107" s="2">
        <v>11.05</v>
      </c>
      <c r="E107" s="2">
        <v>11.11</v>
      </c>
      <c r="F107" s="2">
        <v>11.9</v>
      </c>
      <c r="G107" s="2">
        <v>11.28</v>
      </c>
      <c r="H107" s="45">
        <f t="shared" si="3"/>
        <v>11.318</v>
      </c>
      <c r="N107" s="140"/>
    </row>
    <row r="108" spans="1:14" x14ac:dyDescent="0.2">
      <c r="A108" s="47" t="s">
        <v>36</v>
      </c>
      <c r="B108" s="47">
        <v>2013</v>
      </c>
      <c r="C108" s="2">
        <v>13.25</v>
      </c>
      <c r="D108" s="2">
        <v>11.9</v>
      </c>
      <c r="E108" s="2">
        <v>11.92</v>
      </c>
      <c r="F108" s="2">
        <v>13</v>
      </c>
      <c r="G108" s="2">
        <v>12.301000000000002</v>
      </c>
      <c r="H108" s="45">
        <f t="shared" si="3"/>
        <v>12.4742</v>
      </c>
      <c r="N108" s="140"/>
    </row>
    <row r="109" spans="1:14" x14ac:dyDescent="0.2">
      <c r="A109" s="47" t="s">
        <v>37</v>
      </c>
      <c r="B109" s="47">
        <v>2013</v>
      </c>
      <c r="C109" s="2">
        <v>13</v>
      </c>
      <c r="D109" s="2">
        <v>12</v>
      </c>
      <c r="E109" s="2">
        <v>12.85</v>
      </c>
      <c r="F109" s="2">
        <v>13.65</v>
      </c>
      <c r="G109" s="2">
        <v>12.51727273</v>
      </c>
      <c r="H109" s="45">
        <f t="shared" si="3"/>
        <v>12.803454546000001</v>
      </c>
      <c r="N109" s="140"/>
    </row>
    <row r="110" spans="1:14" x14ac:dyDescent="0.2">
      <c r="A110" s="47" t="s">
        <v>38</v>
      </c>
      <c r="B110" s="47">
        <v>2013</v>
      </c>
      <c r="C110" s="2">
        <v>13.25</v>
      </c>
      <c r="D110" s="2">
        <v>13.074999999999999</v>
      </c>
      <c r="E110" s="2">
        <v>13.4975</v>
      </c>
      <c r="F110" s="2">
        <v>13.65</v>
      </c>
      <c r="G110" s="2">
        <v>12.69636364</v>
      </c>
      <c r="H110" s="45">
        <f t="shared" si="3"/>
        <v>13.233772728</v>
      </c>
      <c r="N110" s="140"/>
    </row>
    <row r="111" spans="1:14" x14ac:dyDescent="0.2">
      <c r="A111" s="47" t="s">
        <v>27</v>
      </c>
      <c r="B111" s="47">
        <v>2013</v>
      </c>
      <c r="C111" s="2">
        <v>13.5</v>
      </c>
      <c r="D111" s="2">
        <v>13</v>
      </c>
      <c r="E111" s="2">
        <v>13.623333333333335</v>
      </c>
      <c r="F111" s="2">
        <v>14.05</v>
      </c>
      <c r="G111" s="2">
        <v>13.504090909090911</v>
      </c>
      <c r="H111" s="45">
        <f t="shared" si="3"/>
        <v>13.535484848484847</v>
      </c>
      <c r="N111" s="140"/>
    </row>
    <row r="112" spans="1:14" x14ac:dyDescent="0.2">
      <c r="A112" s="47" t="s">
        <v>28</v>
      </c>
      <c r="B112" s="47">
        <v>2013</v>
      </c>
      <c r="C112" s="2">
        <v>13.166666666666666</v>
      </c>
      <c r="D112" s="2">
        <v>13.333333333333334</v>
      </c>
      <c r="E112" s="2">
        <v>13.455</v>
      </c>
      <c r="F112" s="2">
        <v>14.050000000000002</v>
      </c>
      <c r="G112" s="2">
        <v>13.135833333333332</v>
      </c>
      <c r="H112" s="45">
        <f t="shared" si="3"/>
        <v>13.428166666666666</v>
      </c>
      <c r="N112" s="140"/>
    </row>
    <row r="113" spans="1:14" x14ac:dyDescent="0.2">
      <c r="A113" s="47" t="s">
        <v>29</v>
      </c>
      <c r="B113" s="47">
        <v>2013</v>
      </c>
      <c r="C113" s="2">
        <v>13.083333333333334</v>
      </c>
      <c r="D113" s="2">
        <v>13.333333333333334</v>
      </c>
      <c r="E113" s="2">
        <v>13.7925</v>
      </c>
      <c r="F113" s="2">
        <v>14.05</v>
      </c>
      <c r="G113" s="2">
        <v>13.184615384615386</v>
      </c>
      <c r="H113" s="45">
        <f t="shared" si="3"/>
        <v>13.488756410256411</v>
      </c>
      <c r="N113" s="140"/>
    </row>
    <row r="114" spans="1:14" x14ac:dyDescent="0.2">
      <c r="A114" s="47" t="s">
        <v>30</v>
      </c>
      <c r="B114" s="47">
        <v>2013</v>
      </c>
      <c r="C114" s="2">
        <v>13.25</v>
      </c>
      <c r="D114" s="2">
        <v>13.516666666666666</v>
      </c>
      <c r="E114" s="2">
        <v>13.478</v>
      </c>
      <c r="F114" s="2">
        <v>14.05</v>
      </c>
      <c r="G114" s="2">
        <v>13.650000000000002</v>
      </c>
      <c r="H114" s="45">
        <f t="shared" si="3"/>
        <v>13.588933333333335</v>
      </c>
      <c r="N114" s="140"/>
    </row>
    <row r="115" spans="1:14" x14ac:dyDescent="0.2">
      <c r="A115" s="47" t="s">
        <v>31</v>
      </c>
      <c r="B115" s="47">
        <v>2013</v>
      </c>
      <c r="C115" s="2">
        <v>13.049999999999999</v>
      </c>
      <c r="D115" s="2">
        <v>13.1</v>
      </c>
      <c r="E115" s="2">
        <v>13.360000000000003</v>
      </c>
      <c r="F115" s="2">
        <v>13.025</v>
      </c>
      <c r="G115" s="2">
        <v>13.021818181818183</v>
      </c>
      <c r="H115" s="45">
        <f t="shared" si="3"/>
        <v>13.111363636363638</v>
      </c>
      <c r="N115" s="140"/>
    </row>
    <row r="116" spans="1:14" x14ac:dyDescent="0.2">
      <c r="A116" s="47" t="s">
        <v>32</v>
      </c>
      <c r="B116" s="47">
        <v>2013</v>
      </c>
      <c r="C116" s="2">
        <v>13.1</v>
      </c>
      <c r="D116" s="2">
        <v>13.033333333333333</v>
      </c>
      <c r="E116" s="2">
        <v>13.282</v>
      </c>
      <c r="F116" s="2">
        <v>13.835000000000001</v>
      </c>
      <c r="G116" s="2">
        <v>13.544615384615385</v>
      </c>
      <c r="H116" s="45">
        <f t="shared" si="3"/>
        <v>13.358989743589746</v>
      </c>
      <c r="N116" s="140"/>
    </row>
    <row r="117" spans="1:14" x14ac:dyDescent="0.2">
      <c r="A117" s="47" t="s">
        <v>33</v>
      </c>
      <c r="B117" s="47">
        <v>2014</v>
      </c>
      <c r="C117" s="2">
        <v>12.783333333333333</v>
      </c>
      <c r="D117" s="2">
        <v>13.033333333333333</v>
      </c>
      <c r="E117" s="2">
        <v>13.106</v>
      </c>
      <c r="F117" s="2">
        <v>13.3</v>
      </c>
      <c r="G117" s="2">
        <v>13.444285714285716</v>
      </c>
      <c r="H117" s="45">
        <f t="shared" si="3"/>
        <v>13.133390476190476</v>
      </c>
      <c r="N117" s="140"/>
    </row>
    <row r="118" spans="1:14" x14ac:dyDescent="0.2">
      <c r="A118" s="47" t="s">
        <v>34</v>
      </c>
      <c r="B118" s="47">
        <v>2014</v>
      </c>
      <c r="C118" s="2">
        <v>13.6</v>
      </c>
      <c r="D118" s="2">
        <v>13.549999999999999</v>
      </c>
      <c r="E118" s="2">
        <v>13.38</v>
      </c>
      <c r="F118" s="2">
        <v>13.4</v>
      </c>
      <c r="G118" s="2">
        <v>13.660000000000002</v>
      </c>
      <c r="H118" s="45">
        <f t="shared" si="3"/>
        <v>13.518000000000001</v>
      </c>
      <c r="N118" s="140"/>
    </row>
    <row r="119" spans="1:14" x14ac:dyDescent="0.2">
      <c r="A119" s="47" t="s">
        <v>35</v>
      </c>
      <c r="B119" s="47">
        <v>2014</v>
      </c>
      <c r="C119" s="2">
        <v>14.066666666666668</v>
      </c>
      <c r="D119" s="2">
        <v>13.866666666666667</v>
      </c>
      <c r="E119" s="2">
        <v>13.344999999999999</v>
      </c>
      <c r="F119" s="2">
        <v>13.4</v>
      </c>
      <c r="G119" s="2">
        <v>13.601363636363635</v>
      </c>
      <c r="H119" s="45">
        <f t="shared" si="3"/>
        <v>13.655939393939395</v>
      </c>
      <c r="N119" s="140"/>
    </row>
    <row r="120" spans="1:14" x14ac:dyDescent="0.2">
      <c r="A120" s="47" t="s">
        <v>36</v>
      </c>
      <c r="B120" s="47">
        <v>2014</v>
      </c>
      <c r="C120" s="2">
        <v>14.466666666666667</v>
      </c>
      <c r="D120" s="2">
        <v>14.733333333333333</v>
      </c>
      <c r="E120" s="2">
        <v>13.492500000000001</v>
      </c>
      <c r="F120" s="2">
        <v>14.3</v>
      </c>
      <c r="G120" s="2">
        <v>14.404090909090909</v>
      </c>
      <c r="H120" s="45">
        <f t="shared" si="3"/>
        <v>14.279318181818184</v>
      </c>
      <c r="N120" s="140"/>
    </row>
    <row r="121" spans="1:14" x14ac:dyDescent="0.2">
      <c r="A121" s="47" t="s">
        <v>37</v>
      </c>
      <c r="B121" s="47">
        <v>2014</v>
      </c>
      <c r="C121" s="2">
        <v>14.316666666666668</v>
      </c>
      <c r="D121" s="2">
        <v>14.633333333333335</v>
      </c>
      <c r="E121" s="2">
        <v>13.468</v>
      </c>
      <c r="F121" s="2">
        <v>14.75</v>
      </c>
      <c r="G121" s="2">
        <v>14.029090909090909</v>
      </c>
      <c r="H121" s="45">
        <f t="shared" si="3"/>
        <v>14.239418181818184</v>
      </c>
      <c r="N121" s="140"/>
    </row>
    <row r="122" spans="1:14" x14ac:dyDescent="0.2">
      <c r="A122" s="47" t="s">
        <v>38</v>
      </c>
      <c r="B122" s="47">
        <v>2014</v>
      </c>
      <c r="C122" s="2">
        <v>13.780000000000001</v>
      </c>
      <c r="D122" s="2">
        <v>13.966666666666669</v>
      </c>
      <c r="E122" s="2">
        <v>13.251999999999999</v>
      </c>
      <c r="F122" s="2">
        <v>13.215</v>
      </c>
      <c r="G122" s="2">
        <v>13.756363636363636</v>
      </c>
      <c r="H122" s="45">
        <f t="shared" si="3"/>
        <v>13.594006060606059</v>
      </c>
      <c r="N122" s="140"/>
    </row>
    <row r="123" spans="1:14" x14ac:dyDescent="0.2">
      <c r="A123" s="47" t="s">
        <v>27</v>
      </c>
      <c r="B123" s="47">
        <v>2014</v>
      </c>
      <c r="C123" s="2">
        <v>14.9</v>
      </c>
      <c r="D123" s="2">
        <v>13.85888888888889</v>
      </c>
      <c r="E123" s="2">
        <v>13.037500000000001</v>
      </c>
      <c r="F123" s="2">
        <v>13.225000000000001</v>
      </c>
      <c r="G123" s="2">
        <v>13.681666666666667</v>
      </c>
      <c r="H123" s="45">
        <f t="shared" si="3"/>
        <v>13.740611111111113</v>
      </c>
      <c r="N123" s="140"/>
    </row>
    <row r="124" spans="1:14" x14ac:dyDescent="0.2">
      <c r="A124" s="47" t="s">
        <v>28</v>
      </c>
      <c r="B124" s="47">
        <v>2014</v>
      </c>
      <c r="C124" s="2">
        <v>15.633333333333335</v>
      </c>
      <c r="D124" s="2">
        <v>14.043750000000001</v>
      </c>
      <c r="E124" s="2">
        <v>13.3475</v>
      </c>
      <c r="F124" s="2">
        <v>13.4125</v>
      </c>
      <c r="G124" s="2">
        <v>13.575000000000001</v>
      </c>
      <c r="H124" s="45">
        <f t="shared" si="3"/>
        <v>14.002416666666667</v>
      </c>
      <c r="N124" s="140"/>
    </row>
    <row r="125" spans="1:14" x14ac:dyDescent="0.2">
      <c r="A125" s="47" t="s">
        <v>29</v>
      </c>
      <c r="B125" s="47">
        <v>2014</v>
      </c>
      <c r="C125" s="2">
        <v>15.516666666666666</v>
      </c>
      <c r="D125" s="2">
        <v>14.1</v>
      </c>
      <c r="E125" s="2">
        <v>13.3325</v>
      </c>
      <c r="F125" s="2">
        <v>13.350000000000001</v>
      </c>
      <c r="G125" s="2">
        <v>13.764090909090909</v>
      </c>
      <c r="H125" s="45">
        <f t="shared" si="3"/>
        <v>14.012651515151514</v>
      </c>
      <c r="N125" s="140"/>
    </row>
    <row r="126" spans="1:14" x14ac:dyDescent="0.2">
      <c r="A126" s="50" t="s">
        <v>30</v>
      </c>
      <c r="B126" s="47">
        <v>2014</v>
      </c>
      <c r="C126" s="2">
        <v>15.4</v>
      </c>
      <c r="D126" s="2">
        <v>13.69375</v>
      </c>
      <c r="E126" s="2">
        <v>13.247499999999999</v>
      </c>
      <c r="F126" s="2">
        <v>12.649999999999999</v>
      </c>
      <c r="G126" s="2">
        <v>13.277272727272729</v>
      </c>
      <c r="H126" s="45">
        <f t="shared" si="3"/>
        <v>13.653704545454545</v>
      </c>
      <c r="N126" s="140"/>
    </row>
    <row r="127" spans="1:14" x14ac:dyDescent="0.2">
      <c r="A127" s="50" t="s">
        <v>31</v>
      </c>
      <c r="B127" s="47">
        <v>2014</v>
      </c>
      <c r="C127" s="2">
        <v>15.491666666666667</v>
      </c>
      <c r="D127" s="2">
        <v>13.183333333333332</v>
      </c>
      <c r="E127" s="2">
        <v>13.16</v>
      </c>
      <c r="F127" s="2">
        <v>12.649999999999999</v>
      </c>
      <c r="G127" s="2">
        <v>13.158333333333333</v>
      </c>
      <c r="H127" s="45">
        <f t="shared" si="3"/>
        <v>13.528666666666666</v>
      </c>
      <c r="N127" s="140"/>
    </row>
    <row r="128" spans="1:14" x14ac:dyDescent="0.2">
      <c r="A128" s="50" t="s">
        <v>32</v>
      </c>
      <c r="B128" s="47">
        <v>2014</v>
      </c>
      <c r="C128" s="2">
        <v>15.358333333333334</v>
      </c>
      <c r="D128" s="2">
        <v>13.183333333333332</v>
      </c>
      <c r="E128" s="2">
        <v>13.1775</v>
      </c>
      <c r="F128" s="2">
        <v>12.612500000000001</v>
      </c>
      <c r="G128" s="2">
        <v>13.382999999999999</v>
      </c>
      <c r="H128" s="45">
        <f t="shared" si="3"/>
        <v>13.542933333333332</v>
      </c>
      <c r="N128" s="140"/>
    </row>
    <row r="129" spans="1:14" x14ac:dyDescent="0.2">
      <c r="A129" s="50" t="s">
        <v>33</v>
      </c>
      <c r="B129" s="47">
        <v>2015</v>
      </c>
      <c r="C129" s="2">
        <v>15.316666666666668</v>
      </c>
      <c r="D129" s="2">
        <v>13.163333333333334</v>
      </c>
      <c r="E129" s="2">
        <v>12.684999999999999</v>
      </c>
      <c r="F129" s="2">
        <v>12.81475</v>
      </c>
      <c r="G129" s="2">
        <v>13.232727272727272</v>
      </c>
      <c r="H129" s="45">
        <f t="shared" si="3"/>
        <v>13.442495454545456</v>
      </c>
      <c r="N129" s="140"/>
    </row>
    <row r="130" spans="1:14" x14ac:dyDescent="0.2">
      <c r="A130" s="50" t="s">
        <v>34</v>
      </c>
      <c r="B130" s="47">
        <v>2015</v>
      </c>
      <c r="C130" s="2">
        <v>14.807142857142859</v>
      </c>
      <c r="D130" s="2">
        <v>13.143333333333333</v>
      </c>
      <c r="E130" s="2">
        <v>12.76</v>
      </c>
      <c r="F130" s="2">
        <v>12.162800000000001</v>
      </c>
      <c r="G130" s="2">
        <v>13.155000000000001</v>
      </c>
      <c r="H130" s="45">
        <f t="shared" si="3"/>
        <v>13.205655238095238</v>
      </c>
      <c r="N130" s="140"/>
    </row>
    <row r="131" spans="1:14" x14ac:dyDescent="0.2">
      <c r="A131" s="50" t="s">
        <v>35</v>
      </c>
      <c r="B131" s="47">
        <v>2015</v>
      </c>
      <c r="C131" s="2">
        <v>15.316666666666668</v>
      </c>
      <c r="D131" s="2">
        <v>13.685000000000002</v>
      </c>
      <c r="E131" s="2">
        <v>12.14</v>
      </c>
      <c r="F131" s="2">
        <v>12.241666666666667</v>
      </c>
      <c r="G131" s="2">
        <v>13.232083333333335</v>
      </c>
      <c r="H131" s="45">
        <f t="shared" si="3"/>
        <v>13.323083333333335</v>
      </c>
      <c r="N131" s="140"/>
    </row>
    <row r="132" spans="1:14" x14ac:dyDescent="0.2">
      <c r="A132" s="47" t="s">
        <v>36</v>
      </c>
      <c r="B132" s="47">
        <v>2015</v>
      </c>
      <c r="C132" s="2">
        <v>15.275</v>
      </c>
      <c r="D132" s="2">
        <v>14.135</v>
      </c>
      <c r="E132" s="2">
        <v>12.19</v>
      </c>
      <c r="F132" s="2">
        <v>12.233333333333334</v>
      </c>
      <c r="G132" s="2">
        <v>13.639999999999997</v>
      </c>
      <c r="H132" s="45">
        <f t="shared" si="3"/>
        <v>13.494666666666665</v>
      </c>
      <c r="N132" s="140"/>
    </row>
    <row r="133" spans="1:14" x14ac:dyDescent="0.2">
      <c r="A133" s="47" t="s">
        <v>37</v>
      </c>
      <c r="B133" s="47">
        <v>2015</v>
      </c>
      <c r="C133" s="2">
        <v>15.116666666666667</v>
      </c>
      <c r="D133" s="2">
        <v>14.135</v>
      </c>
      <c r="E133" s="2">
        <v>12.42</v>
      </c>
      <c r="F133" s="2">
        <v>12.225000000000001</v>
      </c>
      <c r="G133" s="2">
        <v>13.491818181818184</v>
      </c>
      <c r="H133" s="45">
        <f t="shared" si="3"/>
        <v>13.47769696969697</v>
      </c>
      <c r="N133" s="140"/>
    </row>
    <row r="134" spans="1:14" x14ac:dyDescent="0.2">
      <c r="A134" s="50" t="s">
        <v>38</v>
      </c>
      <c r="B134" s="47">
        <v>2015</v>
      </c>
      <c r="C134" s="2">
        <v>15.316666666666668</v>
      </c>
      <c r="D134" s="2">
        <v>14.219166666666666</v>
      </c>
      <c r="E134" s="2">
        <v>12.096666666666666</v>
      </c>
      <c r="F134" s="2">
        <v>12.299999999999999</v>
      </c>
      <c r="G134" s="2">
        <v>13.581363636363641</v>
      </c>
      <c r="H134" s="45">
        <f t="shared" si="3"/>
        <v>13.502772727272728</v>
      </c>
      <c r="N134" s="140"/>
    </row>
    <row r="135" spans="1:14" x14ac:dyDescent="0.2">
      <c r="A135" s="47" t="s">
        <v>27</v>
      </c>
      <c r="B135" s="47">
        <v>2015</v>
      </c>
      <c r="C135" s="2">
        <v>15.316666666666668</v>
      </c>
      <c r="D135" s="2">
        <v>14.301666666666668</v>
      </c>
      <c r="E135" s="2">
        <v>12.984999999999999</v>
      </c>
      <c r="F135" s="2">
        <v>12.299999999999999</v>
      </c>
      <c r="G135" s="2">
        <v>13.368181818181819</v>
      </c>
      <c r="H135" s="45">
        <f t="shared" si="3"/>
        <v>13.654303030303032</v>
      </c>
      <c r="N135" s="140"/>
    </row>
    <row r="136" spans="1:14" x14ac:dyDescent="0.2">
      <c r="A136" s="50" t="s">
        <v>28</v>
      </c>
      <c r="B136" s="47">
        <v>2015</v>
      </c>
      <c r="C136" s="2">
        <v>15.4</v>
      </c>
      <c r="D136" s="2">
        <v>14.408333333333331</v>
      </c>
      <c r="E136" s="2">
        <v>12.625</v>
      </c>
      <c r="F136" s="2">
        <v>12.299999999999999</v>
      </c>
      <c r="G136" s="2">
        <v>13.702999999999999</v>
      </c>
      <c r="H136" s="45">
        <f t="shared" si="3"/>
        <v>13.687266666666664</v>
      </c>
      <c r="N136" s="140"/>
    </row>
    <row r="137" spans="1:14" x14ac:dyDescent="0.2">
      <c r="A137" s="50" t="s">
        <v>29</v>
      </c>
      <c r="B137" s="47">
        <v>2015</v>
      </c>
      <c r="C137" s="2">
        <v>15.316666666666668</v>
      </c>
      <c r="D137" s="2">
        <v>14.4125</v>
      </c>
      <c r="E137" s="2">
        <v>12.596666666666669</v>
      </c>
      <c r="F137" s="2">
        <v>12.65</v>
      </c>
      <c r="G137" s="2">
        <v>13.204166666666666</v>
      </c>
      <c r="H137" s="45">
        <f t="shared" si="3"/>
        <v>13.636000000000001</v>
      </c>
      <c r="N137" s="140"/>
    </row>
    <row r="138" spans="1:14" x14ac:dyDescent="0.2">
      <c r="A138" s="50" t="s">
        <v>30</v>
      </c>
      <c r="B138" s="47">
        <v>2015</v>
      </c>
      <c r="C138" s="2">
        <v>15.558333333333332</v>
      </c>
      <c r="D138" s="2">
        <v>14.404166666666669</v>
      </c>
      <c r="E138" s="2">
        <v>12.04</v>
      </c>
      <c r="F138" s="2">
        <v>12.387500000000001</v>
      </c>
      <c r="G138" s="2">
        <v>13.057083333333333</v>
      </c>
      <c r="H138" s="45">
        <f t="shared" si="3"/>
        <v>13.489416666666667</v>
      </c>
      <c r="N138" s="140"/>
    </row>
    <row r="139" spans="1:14" x14ac:dyDescent="0.2">
      <c r="A139" s="50" t="s">
        <v>31</v>
      </c>
      <c r="B139" s="47">
        <v>2015</v>
      </c>
      <c r="C139" s="2">
        <v>15.991666666666665</v>
      </c>
      <c r="D139" s="2">
        <v>14.533333333333331</v>
      </c>
      <c r="E139" s="2">
        <v>12.724</v>
      </c>
      <c r="F139" s="2">
        <v>12.443999999999999</v>
      </c>
      <c r="G139" s="2">
        <v>13.160454545454547</v>
      </c>
      <c r="H139" s="45">
        <f t="shared" si="3"/>
        <v>13.770690909090908</v>
      </c>
      <c r="N139" s="140"/>
    </row>
    <row r="140" spans="1:14" x14ac:dyDescent="0.2">
      <c r="A140" s="50" t="s">
        <v>32</v>
      </c>
      <c r="B140" s="47">
        <v>2015</v>
      </c>
      <c r="C140" s="2">
        <v>16.816666666666666</v>
      </c>
      <c r="D140" s="2">
        <v>14.809999999999999</v>
      </c>
      <c r="E140" s="2">
        <v>12.681666666666665</v>
      </c>
      <c r="F140" s="2">
        <v>12.755000000000001</v>
      </c>
      <c r="G140" s="2">
        <v>13.121250000000002</v>
      </c>
      <c r="H140" s="45">
        <f t="shared" si="3"/>
        <v>14.036916666666666</v>
      </c>
      <c r="N140" s="140"/>
    </row>
    <row r="141" spans="1:14" x14ac:dyDescent="0.2">
      <c r="A141" s="50" t="s">
        <v>33</v>
      </c>
      <c r="B141" s="47">
        <v>2016</v>
      </c>
      <c r="C141" s="2">
        <v>16.829999999999998</v>
      </c>
      <c r="D141" s="2">
        <v>16.079999999999998</v>
      </c>
      <c r="E141" s="2">
        <v>12.53</v>
      </c>
      <c r="F141" s="2">
        <v>12.97</v>
      </c>
      <c r="G141" s="2">
        <v>13.11</v>
      </c>
      <c r="H141" s="45">
        <f t="shared" si="3"/>
        <v>14.303999999999998</v>
      </c>
      <c r="N141" s="140"/>
    </row>
    <row r="142" spans="1:14" x14ac:dyDescent="0.2">
      <c r="A142" s="50" t="s">
        <v>34</v>
      </c>
      <c r="B142" s="47">
        <v>2016</v>
      </c>
      <c r="C142" s="2">
        <v>16.829999999999998</v>
      </c>
      <c r="D142" s="2">
        <v>16.11</v>
      </c>
      <c r="E142" s="2">
        <v>12.73</v>
      </c>
      <c r="F142" s="2">
        <v>13.65</v>
      </c>
      <c r="G142" s="2">
        <v>13.68</v>
      </c>
      <c r="H142" s="45">
        <f t="shared" si="3"/>
        <v>14.6</v>
      </c>
      <c r="N142" s="140"/>
    </row>
    <row r="143" spans="1:14" x14ac:dyDescent="0.2">
      <c r="A143" s="50" t="s">
        <v>35</v>
      </c>
      <c r="B143" s="47">
        <v>2016</v>
      </c>
      <c r="C143" s="2">
        <v>16.829999999999998</v>
      </c>
      <c r="D143" s="2">
        <v>16.13</v>
      </c>
      <c r="E143" s="2">
        <v>12.9</v>
      </c>
      <c r="F143" s="2">
        <v>13.95</v>
      </c>
      <c r="G143" s="2">
        <v>14.13</v>
      </c>
      <c r="H143" s="45">
        <f t="shared" si="3"/>
        <v>14.787999999999997</v>
      </c>
      <c r="N143" s="140"/>
    </row>
    <row r="144" spans="1:14" x14ac:dyDescent="0.2">
      <c r="A144" s="50" t="s">
        <v>36</v>
      </c>
      <c r="B144" s="47">
        <v>2016</v>
      </c>
      <c r="C144" s="2">
        <v>15</v>
      </c>
      <c r="D144" s="2">
        <v>15.89</v>
      </c>
      <c r="E144" s="2">
        <v>13.84</v>
      </c>
      <c r="F144" s="2">
        <v>14</v>
      </c>
      <c r="G144" s="2">
        <v>14.64</v>
      </c>
      <c r="H144" s="45">
        <f t="shared" si="3"/>
        <v>14.674000000000001</v>
      </c>
      <c r="N144" s="140"/>
    </row>
    <row r="145" spans="1:14" x14ac:dyDescent="0.2">
      <c r="A145" s="50" t="s">
        <v>37</v>
      </c>
      <c r="B145" s="47">
        <v>2016</v>
      </c>
      <c r="C145" s="2">
        <v>17.260000000000002</v>
      </c>
      <c r="D145" s="2">
        <v>15.48</v>
      </c>
      <c r="E145" s="2">
        <v>14.31</v>
      </c>
      <c r="F145" s="2">
        <v>14.4</v>
      </c>
      <c r="G145" s="2">
        <v>15.4</v>
      </c>
      <c r="H145" s="45">
        <f t="shared" si="3"/>
        <v>15.370000000000001</v>
      </c>
      <c r="N145" s="140"/>
    </row>
    <row r="146" spans="1:14" x14ac:dyDescent="0.2">
      <c r="A146" s="50" t="s">
        <v>38</v>
      </c>
      <c r="B146" s="47">
        <v>2016</v>
      </c>
      <c r="C146" s="2">
        <v>17.739999999999998</v>
      </c>
      <c r="D146" s="2">
        <v>16</v>
      </c>
      <c r="E146" s="2">
        <v>15.54</v>
      </c>
      <c r="F146" s="2">
        <v>15.58</v>
      </c>
      <c r="G146" s="2">
        <v>16.850000000000001</v>
      </c>
      <c r="H146" s="45">
        <f t="shared" si="3"/>
        <v>16.342000000000002</v>
      </c>
      <c r="N146" s="140"/>
    </row>
    <row r="147" spans="1:14" x14ac:dyDescent="0.2">
      <c r="A147" s="50" t="s">
        <v>27</v>
      </c>
      <c r="B147" s="47">
        <v>2016</v>
      </c>
      <c r="C147" s="2">
        <v>18.45</v>
      </c>
      <c r="D147" s="2">
        <v>17.23</v>
      </c>
      <c r="E147" s="2">
        <v>18.52</v>
      </c>
      <c r="F147" s="2">
        <v>19.13</v>
      </c>
      <c r="G147" s="2">
        <v>19.100000000000001</v>
      </c>
      <c r="H147" s="45">
        <f t="shared" si="3"/>
        <v>18.486000000000001</v>
      </c>
      <c r="N147" s="140"/>
    </row>
    <row r="148" spans="1:14" x14ac:dyDescent="0.2">
      <c r="A148" s="50" t="s">
        <v>28</v>
      </c>
      <c r="B148" s="47">
        <v>2016</v>
      </c>
      <c r="C148" s="2">
        <v>18.43</v>
      </c>
      <c r="D148" s="2">
        <v>17.73</v>
      </c>
      <c r="E148" s="2">
        <v>17.52</v>
      </c>
      <c r="F148" s="2">
        <v>18.559999999999999</v>
      </c>
      <c r="G148" s="2">
        <v>18.559999999999999</v>
      </c>
      <c r="H148" s="45">
        <f t="shared" si="3"/>
        <v>18.16</v>
      </c>
      <c r="N148" s="140"/>
    </row>
    <row r="149" spans="1:14" x14ac:dyDescent="0.2">
      <c r="A149" s="50" t="s">
        <v>29</v>
      </c>
      <c r="B149" s="47">
        <v>2016</v>
      </c>
      <c r="C149" s="2">
        <v>18</v>
      </c>
      <c r="D149" s="2">
        <v>18</v>
      </c>
      <c r="E149" s="2">
        <v>17.3</v>
      </c>
      <c r="F149" s="2">
        <v>17.920000000000002</v>
      </c>
      <c r="G149" s="2">
        <v>17.75</v>
      </c>
      <c r="H149" s="45">
        <f t="shared" si="3"/>
        <v>17.794</v>
      </c>
      <c r="N149" s="140"/>
    </row>
    <row r="150" spans="1:14" x14ac:dyDescent="0.2">
      <c r="A150" s="50" t="s">
        <v>30</v>
      </c>
      <c r="B150" s="47">
        <v>2016</v>
      </c>
      <c r="C150" s="2">
        <v>18</v>
      </c>
      <c r="D150" s="2">
        <v>17.95</v>
      </c>
      <c r="E150" s="2">
        <v>15.78</v>
      </c>
      <c r="F150" s="2">
        <v>16.399999999999999</v>
      </c>
      <c r="G150" s="2">
        <v>16.649999999999999</v>
      </c>
      <c r="H150" s="45">
        <f t="shared" si="3"/>
        <v>16.956</v>
      </c>
      <c r="N150" s="140"/>
    </row>
    <row r="151" spans="1:14" x14ac:dyDescent="0.2">
      <c r="A151" s="50" t="s">
        <v>31</v>
      </c>
      <c r="B151" s="47">
        <v>2016</v>
      </c>
      <c r="C151" s="2">
        <v>18</v>
      </c>
      <c r="D151" s="2">
        <v>17.899999999999999</v>
      </c>
      <c r="E151" s="2">
        <v>15.59</v>
      </c>
      <c r="F151" s="2">
        <v>16.11</v>
      </c>
      <c r="G151" s="2">
        <v>15.84</v>
      </c>
      <c r="H151" s="45">
        <f t="shared" si="3"/>
        <v>16.687999999999999</v>
      </c>
      <c r="N151" s="140"/>
    </row>
    <row r="152" spans="1:14" x14ac:dyDescent="0.2">
      <c r="A152" s="50" t="s">
        <v>32</v>
      </c>
      <c r="B152" s="47">
        <v>2016</v>
      </c>
      <c r="C152" s="2">
        <v>18</v>
      </c>
      <c r="D152" s="2">
        <v>18</v>
      </c>
      <c r="E152" s="2">
        <v>14.86</v>
      </c>
      <c r="F152" s="2">
        <v>16</v>
      </c>
      <c r="G152" s="2">
        <v>16.190000000000001</v>
      </c>
      <c r="H152" s="45">
        <f t="shared" si="3"/>
        <v>16.61</v>
      </c>
      <c r="N152" s="140"/>
    </row>
    <row r="153" spans="1:14" x14ac:dyDescent="0.2">
      <c r="A153" s="50" t="s">
        <v>33</v>
      </c>
      <c r="B153" s="47">
        <v>2017</v>
      </c>
      <c r="C153" s="2">
        <v>17.21</v>
      </c>
      <c r="D153" s="2">
        <v>18</v>
      </c>
      <c r="E153" s="2">
        <v>14.57</v>
      </c>
      <c r="F153" s="2">
        <v>16.07</v>
      </c>
      <c r="G153" s="2">
        <v>15.79</v>
      </c>
      <c r="H153" s="45">
        <f t="shared" si="3"/>
        <v>16.327999999999996</v>
      </c>
      <c r="N153" s="140"/>
    </row>
    <row r="154" spans="1:14" x14ac:dyDescent="0.2">
      <c r="A154" s="50" t="s">
        <v>34</v>
      </c>
      <c r="B154" s="47">
        <v>2017</v>
      </c>
      <c r="C154" s="2">
        <v>16.559999999999999</v>
      </c>
      <c r="D154" s="2">
        <v>17.75</v>
      </c>
      <c r="E154" s="2">
        <v>14.57</v>
      </c>
      <c r="F154" s="2">
        <v>17.52</v>
      </c>
      <c r="G154" s="2">
        <v>15.89</v>
      </c>
      <c r="H154" s="45">
        <f t="shared" si="3"/>
        <v>16.458000000000002</v>
      </c>
      <c r="N154" s="140"/>
    </row>
    <row r="155" spans="1:14" x14ac:dyDescent="0.2">
      <c r="A155" s="50" t="s">
        <v>35</v>
      </c>
      <c r="B155" s="47">
        <v>2017</v>
      </c>
      <c r="C155" s="2">
        <v>16.04</v>
      </c>
      <c r="D155" s="2">
        <v>17.5</v>
      </c>
      <c r="E155" s="2">
        <v>15.51</v>
      </c>
      <c r="F155" s="2">
        <v>17.399999999999999</v>
      </c>
      <c r="G155" s="2">
        <v>15.57</v>
      </c>
      <c r="H155" s="45">
        <f t="shared" si="3"/>
        <v>16.403999999999996</v>
      </c>
      <c r="N155" s="140"/>
    </row>
    <row r="156" spans="1:14" x14ac:dyDescent="0.2">
      <c r="A156" s="50" t="s">
        <v>36</v>
      </c>
      <c r="B156" s="47">
        <v>2017</v>
      </c>
      <c r="C156" s="2">
        <v>16.13</v>
      </c>
      <c r="D156" s="2">
        <v>17.5</v>
      </c>
      <c r="E156" s="2">
        <v>14.94</v>
      </c>
      <c r="F156" s="2">
        <v>17.2</v>
      </c>
      <c r="G156" s="2">
        <v>15.56</v>
      </c>
      <c r="H156" s="45">
        <f t="shared" si="3"/>
        <v>16.265999999999998</v>
      </c>
      <c r="N156" s="140"/>
    </row>
    <row r="157" spans="1:14" x14ac:dyDescent="0.2">
      <c r="A157" s="50" t="s">
        <v>37</v>
      </c>
      <c r="B157" s="47">
        <v>2017</v>
      </c>
      <c r="C157" s="2">
        <v>15.88</v>
      </c>
      <c r="D157" s="2">
        <v>17.25</v>
      </c>
      <c r="E157" s="2">
        <v>14.97</v>
      </c>
      <c r="F157" s="2">
        <v>16.68</v>
      </c>
      <c r="G157" s="2">
        <v>15.4</v>
      </c>
      <c r="H157" s="45">
        <f t="shared" si="3"/>
        <v>16.036000000000001</v>
      </c>
      <c r="N157" s="140"/>
    </row>
    <row r="158" spans="1:14" x14ac:dyDescent="0.2">
      <c r="A158" s="50" t="s">
        <v>38</v>
      </c>
      <c r="B158" s="47">
        <v>2017</v>
      </c>
      <c r="C158" s="2">
        <v>15.49</v>
      </c>
      <c r="D158" s="2">
        <v>17</v>
      </c>
      <c r="E158" s="2">
        <v>14.49</v>
      </c>
      <c r="F158" s="2">
        <v>16</v>
      </c>
      <c r="G158" s="2">
        <v>15.19</v>
      </c>
      <c r="H158" s="45">
        <f t="shared" si="3"/>
        <v>15.634</v>
      </c>
      <c r="N158" s="141"/>
    </row>
    <row r="159" spans="1:14" x14ac:dyDescent="0.2">
      <c r="A159" s="50" t="s">
        <v>27</v>
      </c>
      <c r="B159" s="47">
        <v>2017</v>
      </c>
      <c r="C159" s="2">
        <v>15.19</v>
      </c>
      <c r="D159" s="2">
        <v>16.899999999999999</v>
      </c>
      <c r="E159" s="2">
        <v>14.65</v>
      </c>
      <c r="F159" s="2">
        <v>15.91</v>
      </c>
      <c r="G159" s="2">
        <v>15.09</v>
      </c>
      <c r="H159" s="45">
        <f t="shared" si="3"/>
        <v>15.547999999999998</v>
      </c>
      <c r="N159" s="141"/>
    </row>
    <row r="160" spans="1:14" x14ac:dyDescent="0.2">
      <c r="A160" s="50" t="s">
        <v>28</v>
      </c>
      <c r="B160" s="47">
        <v>2017</v>
      </c>
      <c r="C160" s="2">
        <v>14.54</v>
      </c>
      <c r="D160" s="2">
        <v>16.8</v>
      </c>
      <c r="E160" s="2">
        <v>15.39</v>
      </c>
      <c r="F160" s="2">
        <v>15.69</v>
      </c>
      <c r="G160" s="2">
        <v>14.7</v>
      </c>
      <c r="H160" s="45">
        <f t="shared" si="3"/>
        <v>15.424000000000001</v>
      </c>
      <c r="N160" s="141"/>
    </row>
    <row r="161" spans="1:14" x14ac:dyDescent="0.2">
      <c r="A161" s="50" t="s">
        <v>29</v>
      </c>
      <c r="B161" s="47">
        <v>2017</v>
      </c>
      <c r="C161" s="2">
        <v>14.3</v>
      </c>
      <c r="D161" s="2">
        <v>16.7</v>
      </c>
      <c r="E161" s="2">
        <v>15.17</v>
      </c>
      <c r="F161" s="2">
        <v>15.6</v>
      </c>
      <c r="G161" s="2">
        <v>14.19</v>
      </c>
      <c r="H161" s="45">
        <f t="shared" si="3"/>
        <v>15.192000000000002</v>
      </c>
      <c r="N161" s="141"/>
    </row>
    <row r="162" spans="1:14" x14ac:dyDescent="0.2">
      <c r="A162" s="50" t="s">
        <v>30</v>
      </c>
      <c r="B162" s="47">
        <v>2017</v>
      </c>
      <c r="C162" s="2">
        <v>14.51</v>
      </c>
      <c r="D162" s="2">
        <v>16.649999999999999</v>
      </c>
      <c r="E162" s="2">
        <v>14.41</v>
      </c>
      <c r="F162" s="2">
        <v>15.83</v>
      </c>
      <c r="G162" s="2">
        <v>14.14</v>
      </c>
      <c r="H162" s="45">
        <f t="shared" si="3"/>
        <v>15.107999999999999</v>
      </c>
      <c r="N162" s="141"/>
    </row>
    <row r="163" spans="1:14" x14ac:dyDescent="0.2">
      <c r="A163" s="50" t="s">
        <v>31</v>
      </c>
      <c r="B163" s="47">
        <v>2017</v>
      </c>
      <c r="C163" s="2">
        <v>14.54</v>
      </c>
      <c r="D163" s="2">
        <v>16.86</v>
      </c>
      <c r="E163" s="2">
        <v>15.43</v>
      </c>
      <c r="F163" s="2">
        <v>16.739999999999998</v>
      </c>
      <c r="G163" s="2">
        <v>14.42</v>
      </c>
      <c r="H163" s="45">
        <f t="shared" si="3"/>
        <v>15.597999999999999</v>
      </c>
      <c r="N163" s="141"/>
    </row>
    <row r="164" spans="1:14" x14ac:dyDescent="0.2">
      <c r="A164" s="50" t="s">
        <v>32</v>
      </c>
      <c r="B164" s="47">
        <v>2017</v>
      </c>
      <c r="C164" s="2">
        <v>14.49</v>
      </c>
      <c r="D164" s="2">
        <v>16.420000000000002</v>
      </c>
      <c r="E164" s="2">
        <v>16.82</v>
      </c>
      <c r="F164" s="2">
        <v>17.100000000000001</v>
      </c>
      <c r="G164" s="2">
        <v>14.83</v>
      </c>
      <c r="H164" s="45">
        <f t="shared" si="3"/>
        <v>15.932000000000002</v>
      </c>
      <c r="N164" s="141"/>
    </row>
    <row r="165" spans="1:14" x14ac:dyDescent="0.2">
      <c r="A165" s="50" t="s">
        <v>33</v>
      </c>
      <c r="B165" s="47">
        <v>2018</v>
      </c>
      <c r="C165" s="2">
        <v>14.81</v>
      </c>
      <c r="D165" s="2">
        <v>15.81</v>
      </c>
      <c r="E165" s="2">
        <v>17.170000000000002</v>
      </c>
      <c r="F165" s="2">
        <v>18.07</v>
      </c>
      <c r="G165" s="2">
        <v>14.37</v>
      </c>
      <c r="H165" s="45">
        <f t="shared" si="3"/>
        <v>16.046000000000003</v>
      </c>
      <c r="N165" s="141"/>
    </row>
    <row r="166" spans="1:14" x14ac:dyDescent="0.2">
      <c r="A166" s="50" t="s">
        <v>34</v>
      </c>
      <c r="B166" s="47">
        <v>2018</v>
      </c>
      <c r="C166" s="2">
        <v>15.25</v>
      </c>
      <c r="D166" s="2">
        <v>15.64</v>
      </c>
      <c r="E166" s="2">
        <v>17.22</v>
      </c>
      <c r="F166" s="2">
        <v>17.34</v>
      </c>
      <c r="G166" s="2">
        <v>14.87</v>
      </c>
      <c r="H166" s="45">
        <f t="shared" ref="H166:H201" si="4">AVERAGE(C166:G166)</f>
        <v>16.064</v>
      </c>
      <c r="N166" s="141"/>
    </row>
    <row r="167" spans="1:14" x14ac:dyDescent="0.2">
      <c r="A167" s="50" t="s">
        <v>35</v>
      </c>
      <c r="B167" s="47">
        <v>2018</v>
      </c>
      <c r="C167" s="2">
        <v>14.3</v>
      </c>
      <c r="D167" s="2">
        <v>15.6</v>
      </c>
      <c r="E167" s="2">
        <v>16.059999999999999</v>
      </c>
      <c r="F167" s="2">
        <v>16.62</v>
      </c>
      <c r="G167" s="2">
        <v>13.64</v>
      </c>
      <c r="H167" s="45">
        <f t="shared" si="4"/>
        <v>15.244</v>
      </c>
      <c r="N167" s="141"/>
    </row>
    <row r="168" spans="1:14" x14ac:dyDescent="0.2">
      <c r="A168" s="50" t="s">
        <v>36</v>
      </c>
      <c r="B168" s="47">
        <v>2018</v>
      </c>
      <c r="C168" s="2">
        <v>13.94</v>
      </c>
      <c r="D168" s="2">
        <v>15.96</v>
      </c>
      <c r="E168" s="2">
        <v>14.53</v>
      </c>
      <c r="F168" s="2">
        <v>15.55</v>
      </c>
      <c r="G168" s="2">
        <v>13.89</v>
      </c>
      <c r="H168" s="45">
        <f t="shared" si="4"/>
        <v>14.774000000000001</v>
      </c>
      <c r="N168" s="141"/>
    </row>
    <row r="169" spans="1:14" x14ac:dyDescent="0.2">
      <c r="A169" s="50" t="s">
        <v>37</v>
      </c>
      <c r="B169" s="47">
        <v>2018</v>
      </c>
      <c r="C169" s="2">
        <v>14.42</v>
      </c>
      <c r="D169" s="2">
        <v>15.59</v>
      </c>
      <c r="E169" s="2">
        <v>14.21</v>
      </c>
      <c r="F169" s="2">
        <v>15.36</v>
      </c>
      <c r="G169" s="2">
        <v>14.13</v>
      </c>
      <c r="H169" s="45">
        <f t="shared" si="4"/>
        <v>14.741999999999999</v>
      </c>
      <c r="N169" s="141"/>
    </row>
    <row r="170" spans="1:14" x14ac:dyDescent="0.2">
      <c r="A170" s="50" t="s">
        <v>38</v>
      </c>
      <c r="B170" s="47">
        <v>2018</v>
      </c>
      <c r="C170" s="2">
        <v>15.55</v>
      </c>
      <c r="D170" s="2">
        <v>16.440000000000001</v>
      </c>
      <c r="E170" s="2">
        <v>14.89</v>
      </c>
      <c r="F170" s="2">
        <v>16.68</v>
      </c>
      <c r="G170" s="2">
        <v>14.84</v>
      </c>
      <c r="H170" s="45">
        <f t="shared" si="4"/>
        <v>15.680000000000001</v>
      </c>
      <c r="N170" s="141"/>
    </row>
    <row r="171" spans="1:14" x14ac:dyDescent="0.2">
      <c r="A171" s="50" t="s">
        <v>27</v>
      </c>
      <c r="B171" s="47">
        <v>2018</v>
      </c>
      <c r="C171" s="2">
        <v>15.11</v>
      </c>
      <c r="D171" s="2">
        <v>16.87</v>
      </c>
      <c r="E171" s="2">
        <v>16.63</v>
      </c>
      <c r="F171" s="2">
        <v>18.61</v>
      </c>
      <c r="G171" s="2">
        <v>16.3</v>
      </c>
      <c r="H171" s="45">
        <f t="shared" si="4"/>
        <v>16.704000000000001</v>
      </c>
      <c r="N171" s="141"/>
    </row>
    <row r="172" spans="1:14" x14ac:dyDescent="0.2">
      <c r="A172" s="50" t="s">
        <v>28</v>
      </c>
      <c r="B172" s="47">
        <v>2018</v>
      </c>
      <c r="C172" s="2">
        <v>16.48</v>
      </c>
      <c r="D172" s="2">
        <v>17.22</v>
      </c>
      <c r="E172" s="2">
        <v>19.579999999999998</v>
      </c>
      <c r="F172" s="2">
        <v>17.89</v>
      </c>
      <c r="G172" s="2">
        <v>15.96</v>
      </c>
      <c r="H172" s="45">
        <f t="shared" si="4"/>
        <v>17.425999999999998</v>
      </c>
      <c r="N172" s="141"/>
    </row>
    <row r="173" spans="1:14" x14ac:dyDescent="0.2">
      <c r="A173" s="50" t="s">
        <v>29</v>
      </c>
      <c r="B173" s="47">
        <v>2018</v>
      </c>
      <c r="C173" s="2">
        <v>17.04</v>
      </c>
      <c r="D173" s="2">
        <v>16.809999999999999</v>
      </c>
      <c r="E173" s="2">
        <v>19.84</v>
      </c>
      <c r="F173" s="2">
        <v>18.14</v>
      </c>
      <c r="G173" s="2">
        <v>15.56</v>
      </c>
      <c r="H173" s="45">
        <f t="shared" si="4"/>
        <v>17.478000000000002</v>
      </c>
      <c r="N173" s="141"/>
    </row>
    <row r="174" spans="1:14" x14ac:dyDescent="0.2">
      <c r="A174" s="50" t="s">
        <v>30</v>
      </c>
      <c r="B174" s="47">
        <v>2018</v>
      </c>
      <c r="C174" s="2">
        <v>17.170000000000002</v>
      </c>
      <c r="D174" s="2">
        <v>16.93</v>
      </c>
      <c r="E174" s="2">
        <v>19.34</v>
      </c>
      <c r="F174" s="2">
        <v>18.18</v>
      </c>
      <c r="G174" s="2">
        <v>15.58</v>
      </c>
      <c r="H174" s="45">
        <f t="shared" si="4"/>
        <v>17.440000000000001</v>
      </c>
      <c r="N174" s="141"/>
    </row>
    <row r="175" spans="1:14" x14ac:dyDescent="0.2">
      <c r="A175" s="50" t="s">
        <v>31</v>
      </c>
      <c r="B175" s="47">
        <v>2018</v>
      </c>
      <c r="C175" s="2">
        <v>17.260000000000002</v>
      </c>
      <c r="D175" s="2">
        <v>16.98</v>
      </c>
      <c r="E175" s="2">
        <v>18.82</v>
      </c>
      <c r="F175" s="2">
        <v>18.2</v>
      </c>
      <c r="G175" s="2">
        <v>15.41</v>
      </c>
      <c r="H175" s="45">
        <f t="shared" si="4"/>
        <v>17.334</v>
      </c>
      <c r="N175" s="141"/>
    </row>
    <row r="176" spans="1:14" x14ac:dyDescent="0.2">
      <c r="A176" s="93" t="s">
        <v>32</v>
      </c>
      <c r="B176" s="47">
        <v>2018</v>
      </c>
      <c r="C176" s="2">
        <v>17.48</v>
      </c>
      <c r="D176" s="2">
        <v>17.29</v>
      </c>
      <c r="E176" s="2">
        <v>19.760000000000002</v>
      </c>
      <c r="F176" s="2">
        <v>18.82</v>
      </c>
      <c r="G176" s="2">
        <v>15.52</v>
      </c>
      <c r="H176" s="45">
        <f t="shared" si="4"/>
        <v>17.773999999999997</v>
      </c>
      <c r="N176" s="141"/>
    </row>
    <row r="177" spans="1:14" x14ac:dyDescent="0.2">
      <c r="A177" s="93" t="s">
        <v>33</v>
      </c>
      <c r="B177" s="47">
        <v>2019</v>
      </c>
      <c r="C177" s="2">
        <v>17.100000000000001</v>
      </c>
      <c r="D177" s="2">
        <v>17.05</v>
      </c>
      <c r="E177" s="2">
        <v>19.71</v>
      </c>
      <c r="F177" s="2">
        <v>18.5</v>
      </c>
      <c r="G177" s="2">
        <v>15.2</v>
      </c>
      <c r="H177" s="45">
        <f t="shared" si="4"/>
        <v>17.512000000000004</v>
      </c>
      <c r="N177" s="141"/>
    </row>
    <row r="178" spans="1:14" x14ac:dyDescent="0.2">
      <c r="A178" s="93" t="s">
        <v>34</v>
      </c>
      <c r="B178" s="47">
        <v>2019</v>
      </c>
      <c r="C178" s="2">
        <v>17.07</v>
      </c>
      <c r="D178" s="2">
        <v>17.43</v>
      </c>
      <c r="E178" s="2">
        <v>20.3</v>
      </c>
      <c r="F178" s="2">
        <v>18.84</v>
      </c>
      <c r="G178" s="2">
        <v>15.66</v>
      </c>
      <c r="H178" s="45">
        <f t="shared" si="4"/>
        <v>17.86</v>
      </c>
      <c r="N178" s="141"/>
    </row>
    <row r="179" spans="1:14" x14ac:dyDescent="0.2">
      <c r="A179" s="93" t="s">
        <v>35</v>
      </c>
      <c r="B179" s="47">
        <v>2019</v>
      </c>
      <c r="C179" s="2">
        <v>16.79</v>
      </c>
      <c r="D179" s="2">
        <v>17.350000000000001</v>
      </c>
      <c r="E179" s="2">
        <v>20.54</v>
      </c>
      <c r="F179" s="2">
        <v>18.61</v>
      </c>
      <c r="G179" s="2">
        <v>16.02</v>
      </c>
      <c r="H179" s="45">
        <f t="shared" si="4"/>
        <v>17.861999999999998</v>
      </c>
      <c r="N179" s="141"/>
    </row>
    <row r="180" spans="1:14" x14ac:dyDescent="0.2">
      <c r="A180" s="93" t="s">
        <v>36</v>
      </c>
      <c r="B180" s="47">
        <v>2019</v>
      </c>
      <c r="C180" s="2">
        <v>16.8</v>
      </c>
      <c r="D180" s="2">
        <v>17.5</v>
      </c>
      <c r="E180" s="2">
        <v>19.93</v>
      </c>
      <c r="F180" s="2">
        <v>18.57</v>
      </c>
      <c r="G180" s="2">
        <v>16.75</v>
      </c>
      <c r="H180" s="45">
        <f t="shared" si="4"/>
        <v>17.91</v>
      </c>
      <c r="N180" s="141"/>
    </row>
    <row r="181" spans="1:14" x14ac:dyDescent="0.2">
      <c r="A181" s="93" t="s">
        <v>37</v>
      </c>
      <c r="B181" s="47">
        <v>2019</v>
      </c>
      <c r="C181" s="2">
        <v>16.93</v>
      </c>
      <c r="D181" s="2">
        <v>17.66</v>
      </c>
      <c r="E181" s="2">
        <v>19.55</v>
      </c>
      <c r="F181" s="2">
        <v>18.53</v>
      </c>
      <c r="G181" s="2">
        <v>17.170000000000002</v>
      </c>
      <c r="H181" s="45">
        <f t="shared" si="4"/>
        <v>17.968</v>
      </c>
      <c r="N181" s="141"/>
    </row>
    <row r="182" spans="1:14" x14ac:dyDescent="0.2">
      <c r="A182" s="93" t="s">
        <v>38</v>
      </c>
      <c r="B182" s="47">
        <v>2019</v>
      </c>
      <c r="C182" s="2">
        <v>16.78</v>
      </c>
      <c r="D182" s="2">
        <v>17.66</v>
      </c>
      <c r="E182" s="2">
        <v>18.98</v>
      </c>
      <c r="F182" s="2">
        <v>18.62</v>
      </c>
      <c r="G182" s="2">
        <v>17.059999999999999</v>
      </c>
      <c r="H182" s="45">
        <f t="shared" si="4"/>
        <v>17.82</v>
      </c>
      <c r="N182" s="141"/>
    </row>
    <row r="183" spans="1:14" x14ac:dyDescent="0.2">
      <c r="A183" s="93" t="s">
        <v>27</v>
      </c>
      <c r="B183" s="47">
        <v>2019</v>
      </c>
      <c r="C183" s="2">
        <v>16.73</v>
      </c>
      <c r="D183" s="2">
        <v>17.62</v>
      </c>
      <c r="E183" s="2">
        <v>18.64</v>
      </c>
      <c r="F183" s="2">
        <v>18.8</v>
      </c>
      <c r="G183" s="2">
        <v>16.38</v>
      </c>
      <c r="H183" s="45">
        <f t="shared" si="4"/>
        <v>17.634</v>
      </c>
      <c r="N183" s="141"/>
    </row>
    <row r="184" spans="1:14" x14ac:dyDescent="0.2">
      <c r="A184" s="93" t="s">
        <v>28</v>
      </c>
      <c r="B184" s="47">
        <v>2019</v>
      </c>
      <c r="C184" s="2">
        <v>16.54</v>
      </c>
      <c r="D184" s="2">
        <v>17.12</v>
      </c>
      <c r="E184" s="2">
        <v>19.39</v>
      </c>
      <c r="F184" s="2">
        <v>19.190000000000001</v>
      </c>
      <c r="G184" s="2">
        <v>16.63</v>
      </c>
      <c r="H184" s="45">
        <f t="shared" si="4"/>
        <v>17.773999999999997</v>
      </c>
      <c r="N184" s="141"/>
    </row>
    <row r="185" spans="1:14" x14ac:dyDescent="0.2">
      <c r="A185" s="93" t="s">
        <v>29</v>
      </c>
      <c r="B185" s="47">
        <v>2019</v>
      </c>
      <c r="C185" s="2">
        <v>17.04</v>
      </c>
      <c r="D185" s="2">
        <v>17.16</v>
      </c>
      <c r="E185" s="2">
        <v>19.22</v>
      </c>
      <c r="F185" s="2">
        <v>19.510000000000002</v>
      </c>
      <c r="G185" s="2">
        <v>16.440000000000001</v>
      </c>
      <c r="H185" s="45">
        <f t="shared" si="4"/>
        <v>17.874000000000002</v>
      </c>
      <c r="N185" s="141"/>
    </row>
    <row r="186" spans="1:14" x14ac:dyDescent="0.2">
      <c r="A186" s="93" t="s">
        <v>30</v>
      </c>
      <c r="B186" s="47">
        <v>2019</v>
      </c>
      <c r="C186" s="2">
        <v>17.02</v>
      </c>
      <c r="D186" s="2">
        <v>16.64</v>
      </c>
      <c r="E186" s="2">
        <v>18.57</v>
      </c>
      <c r="F186" s="2">
        <v>19.36</v>
      </c>
      <c r="G186" s="2">
        <v>16.46</v>
      </c>
      <c r="H186" s="45">
        <f t="shared" si="4"/>
        <v>17.610000000000003</v>
      </c>
      <c r="I186" s="99"/>
      <c r="N186" s="140"/>
    </row>
    <row r="187" spans="1:14" x14ac:dyDescent="0.2">
      <c r="A187" s="93" t="s">
        <v>31</v>
      </c>
      <c r="B187" s="47">
        <v>2019</v>
      </c>
      <c r="C187" s="2">
        <v>17.11</v>
      </c>
      <c r="D187" s="2">
        <v>16.63</v>
      </c>
      <c r="E187" s="2">
        <v>18.3</v>
      </c>
      <c r="F187" s="2">
        <v>19.559999999999999</v>
      </c>
      <c r="G187" s="2">
        <v>16.52</v>
      </c>
      <c r="H187" s="45">
        <f t="shared" si="4"/>
        <v>17.623999999999999</v>
      </c>
      <c r="I187" s="42"/>
      <c r="N187" s="140"/>
    </row>
    <row r="188" spans="1:14" x14ac:dyDescent="0.2">
      <c r="A188" s="93" t="s">
        <v>32</v>
      </c>
      <c r="B188" s="47">
        <v>2019</v>
      </c>
      <c r="C188" s="2">
        <v>17.239999999999998</v>
      </c>
      <c r="D188" s="2">
        <v>17.02</v>
      </c>
      <c r="E188" s="2">
        <v>17.36</v>
      </c>
      <c r="F188" s="2">
        <v>19.16</v>
      </c>
      <c r="G188" s="2">
        <v>16.940000000000001</v>
      </c>
      <c r="H188" s="45">
        <f t="shared" si="4"/>
        <v>17.544</v>
      </c>
      <c r="N188" s="140"/>
    </row>
    <row r="189" spans="1:14" x14ac:dyDescent="0.2">
      <c r="A189" s="93" t="s">
        <v>33</v>
      </c>
      <c r="B189" s="47">
        <v>2020</v>
      </c>
      <c r="C189" s="2">
        <v>17.95</v>
      </c>
      <c r="D189" s="2">
        <v>17.27</v>
      </c>
      <c r="E189" s="2">
        <v>17.7</v>
      </c>
      <c r="F189" s="2">
        <v>19.62</v>
      </c>
      <c r="G189" s="2">
        <v>17.07</v>
      </c>
      <c r="H189" s="45">
        <f t="shared" si="4"/>
        <v>17.922000000000004</v>
      </c>
      <c r="N189" s="140"/>
    </row>
    <row r="190" spans="1:14" x14ac:dyDescent="0.2">
      <c r="A190" s="93" t="s">
        <v>34</v>
      </c>
      <c r="B190" s="47">
        <v>2020</v>
      </c>
      <c r="C190" s="2">
        <v>18.190000000000001</v>
      </c>
      <c r="D190" s="2">
        <v>17.739999999999998</v>
      </c>
      <c r="E190" s="2">
        <v>18.52</v>
      </c>
      <c r="F190" s="2">
        <v>19.77</v>
      </c>
      <c r="G190" s="2">
        <v>17.48</v>
      </c>
      <c r="H190" s="45">
        <f t="shared" si="4"/>
        <v>18.34</v>
      </c>
      <c r="I190" s="3"/>
      <c r="J190" s="3"/>
      <c r="N190" s="140"/>
    </row>
    <row r="191" spans="1:14" x14ac:dyDescent="0.2">
      <c r="A191" s="93" t="s">
        <v>35</v>
      </c>
      <c r="B191" s="47">
        <v>2020</v>
      </c>
      <c r="C191" s="2">
        <v>18.82</v>
      </c>
      <c r="D191" s="2">
        <v>18.170000000000002</v>
      </c>
      <c r="E191" s="2">
        <v>18.82</v>
      </c>
      <c r="F191" s="2">
        <v>19.829999999999998</v>
      </c>
      <c r="G191" s="2">
        <v>17.39</v>
      </c>
      <c r="H191" s="45">
        <f t="shared" si="4"/>
        <v>18.606000000000002</v>
      </c>
      <c r="N191" s="140"/>
    </row>
    <row r="192" spans="1:14" x14ac:dyDescent="0.2">
      <c r="A192" s="93" t="s">
        <v>36</v>
      </c>
      <c r="B192" s="47">
        <v>2020</v>
      </c>
      <c r="C192" s="2">
        <v>18.809999999999999</v>
      </c>
      <c r="D192" s="2">
        <v>18.75</v>
      </c>
      <c r="E192" s="2">
        <v>19.34</v>
      </c>
      <c r="F192" s="2">
        <v>20.27</v>
      </c>
      <c r="G192" s="2">
        <v>19.54</v>
      </c>
      <c r="H192" s="45">
        <f t="shared" si="4"/>
        <v>19.342000000000002</v>
      </c>
      <c r="N192" s="140"/>
    </row>
    <row r="193" spans="1:14" x14ac:dyDescent="0.2">
      <c r="A193" s="93" t="s">
        <v>37</v>
      </c>
      <c r="B193" s="47">
        <v>2020</v>
      </c>
      <c r="C193" s="2">
        <v>19.89</v>
      </c>
      <c r="D193" s="2">
        <v>18.5</v>
      </c>
      <c r="E193" s="2">
        <v>19.39</v>
      </c>
      <c r="F193" s="2">
        <v>20.079999999999998</v>
      </c>
      <c r="G193" s="2">
        <v>19.14</v>
      </c>
      <c r="H193" s="45">
        <f t="shared" si="4"/>
        <v>19.399999999999999</v>
      </c>
      <c r="N193" s="140"/>
    </row>
    <row r="194" spans="1:14" x14ac:dyDescent="0.2">
      <c r="A194" s="93" t="s">
        <v>38</v>
      </c>
      <c r="B194" s="47">
        <v>2020</v>
      </c>
      <c r="C194" s="2">
        <v>20.09</v>
      </c>
      <c r="D194" s="2">
        <v>18.55</v>
      </c>
      <c r="E194" s="2">
        <v>19.88</v>
      </c>
      <c r="F194" s="2">
        <v>20.61</v>
      </c>
      <c r="G194" s="2">
        <v>19.53</v>
      </c>
      <c r="H194" s="45">
        <f t="shared" si="4"/>
        <v>19.731999999999999</v>
      </c>
      <c r="N194" s="140"/>
    </row>
    <row r="195" spans="1:14" x14ac:dyDescent="0.2">
      <c r="A195" s="93" t="s">
        <v>27</v>
      </c>
      <c r="B195" s="47">
        <v>2020</v>
      </c>
      <c r="C195" s="2">
        <v>19.920000000000002</v>
      </c>
      <c r="D195" s="2">
        <v>19.62</v>
      </c>
      <c r="E195" s="2">
        <v>20.02</v>
      </c>
      <c r="F195" s="2">
        <v>21.07</v>
      </c>
      <c r="G195" s="2">
        <v>20.51</v>
      </c>
      <c r="H195" s="45">
        <f t="shared" si="4"/>
        <v>20.228000000000002</v>
      </c>
      <c r="N195" s="140"/>
    </row>
    <row r="196" spans="1:14" x14ac:dyDescent="0.2">
      <c r="A196" s="93" t="s">
        <v>28</v>
      </c>
      <c r="B196" s="47">
        <v>2020</v>
      </c>
      <c r="C196" s="2">
        <v>20.23</v>
      </c>
      <c r="D196" s="2">
        <v>20.79</v>
      </c>
      <c r="E196" s="2">
        <v>21</v>
      </c>
      <c r="F196" s="2">
        <v>23.11</v>
      </c>
      <c r="G196" s="2">
        <v>22.28</v>
      </c>
      <c r="H196" s="45">
        <f t="shared" si="4"/>
        <v>21.481999999999999</v>
      </c>
      <c r="N196" s="140"/>
    </row>
    <row r="197" spans="1:14" x14ac:dyDescent="0.2">
      <c r="A197" s="93" t="s">
        <v>29</v>
      </c>
      <c r="B197" s="47">
        <v>2020</v>
      </c>
      <c r="C197" s="2">
        <v>22.26</v>
      </c>
      <c r="D197" s="2">
        <v>22.78</v>
      </c>
      <c r="E197" s="2">
        <v>23.34</v>
      </c>
      <c r="F197" s="2">
        <v>23.3</v>
      </c>
      <c r="G197" s="2">
        <v>29.27</v>
      </c>
      <c r="H197" s="45">
        <f t="shared" si="4"/>
        <v>24.19</v>
      </c>
      <c r="N197" s="140"/>
    </row>
    <row r="198" spans="1:14" x14ac:dyDescent="0.2">
      <c r="A198" s="93" t="s">
        <v>30</v>
      </c>
      <c r="B198" s="47">
        <v>2020</v>
      </c>
      <c r="C198" s="2">
        <v>21.23</v>
      </c>
      <c r="D198" s="2">
        <v>22.8</v>
      </c>
      <c r="E198" s="2">
        <v>22.88</v>
      </c>
      <c r="F198" s="2">
        <v>23.71</v>
      </c>
      <c r="G198" s="2">
        <v>23.93</v>
      </c>
      <c r="H198" s="45">
        <f t="shared" si="4"/>
        <v>22.910000000000004</v>
      </c>
      <c r="I198" s="98"/>
      <c r="N198" s="140"/>
    </row>
    <row r="199" spans="1:14" x14ac:dyDescent="0.2">
      <c r="A199" s="93" t="s">
        <v>31</v>
      </c>
      <c r="B199" s="47">
        <v>2020</v>
      </c>
      <c r="C199" s="2">
        <v>21.23</v>
      </c>
      <c r="D199" s="2">
        <v>22.8</v>
      </c>
      <c r="E199" s="2">
        <v>23.35</v>
      </c>
      <c r="F199" s="2">
        <v>23.38</v>
      </c>
      <c r="G199" s="2">
        <v>23.47</v>
      </c>
      <c r="H199" s="45">
        <f t="shared" si="4"/>
        <v>22.845999999999997</v>
      </c>
      <c r="I199" s="98"/>
      <c r="N199" s="140"/>
    </row>
    <row r="200" spans="1:14" x14ac:dyDescent="0.2">
      <c r="A200" s="93" t="s">
        <v>32</v>
      </c>
      <c r="B200" s="47">
        <v>2020</v>
      </c>
      <c r="C200" s="2">
        <v>22</v>
      </c>
      <c r="D200" s="2">
        <v>23</v>
      </c>
      <c r="E200" s="2">
        <v>22.55</v>
      </c>
      <c r="F200" s="2">
        <v>23.99</v>
      </c>
      <c r="G200" s="2">
        <v>22.68</v>
      </c>
      <c r="H200" s="45">
        <f t="shared" si="4"/>
        <v>22.844000000000001</v>
      </c>
      <c r="N200" s="140"/>
    </row>
    <row r="201" spans="1:14" x14ac:dyDescent="0.2">
      <c r="A201" s="93" t="s">
        <v>33</v>
      </c>
      <c r="B201" s="47">
        <v>2021</v>
      </c>
      <c r="C201" s="2">
        <v>20.91</v>
      </c>
      <c r="D201" s="2">
        <v>21.9</v>
      </c>
      <c r="E201" s="2">
        <v>22.09</v>
      </c>
      <c r="F201" s="2">
        <v>23.92</v>
      </c>
      <c r="G201" s="2">
        <v>22.78</v>
      </c>
      <c r="H201" s="45">
        <f t="shared" si="4"/>
        <v>22.32</v>
      </c>
      <c r="J201" s="7"/>
      <c r="N201" s="140"/>
    </row>
    <row r="202" spans="1:14" ht="13.5" thickBot="1" x14ac:dyDescent="0.25">
      <c r="A202" s="93" t="s">
        <v>34</v>
      </c>
      <c r="B202" s="47">
        <v>2021</v>
      </c>
      <c r="C202" s="2">
        <v>21.17</v>
      </c>
      <c r="D202" s="2">
        <v>0</v>
      </c>
      <c r="E202" s="2">
        <v>21.28</v>
      </c>
      <c r="F202" s="2">
        <v>23.41</v>
      </c>
      <c r="G202" s="2">
        <v>21.02</v>
      </c>
      <c r="H202" s="45">
        <f>AVERAGE(C202,E202:G202)</f>
        <v>21.72</v>
      </c>
      <c r="J202" s="7"/>
      <c r="N202" s="140"/>
    </row>
    <row r="203" spans="1:14" x14ac:dyDescent="0.2">
      <c r="A203" s="93" t="s">
        <v>35</v>
      </c>
      <c r="B203" s="47">
        <v>2021</v>
      </c>
      <c r="C203" s="2">
        <v>20.96</v>
      </c>
      <c r="D203" s="2">
        <v>21.96</v>
      </c>
      <c r="E203" s="2">
        <v>20.93</v>
      </c>
      <c r="F203" s="2">
        <v>21.87</v>
      </c>
      <c r="G203" s="2">
        <v>23.46</v>
      </c>
      <c r="H203" s="45">
        <f>AVERAGE(C203:G203)</f>
        <v>21.836000000000002</v>
      </c>
      <c r="J203" s="7">
        <v>44256</v>
      </c>
      <c r="K203" s="132">
        <f>AVERAGE(Cepea_semanal!E75:E79)</f>
        <v>23.2</v>
      </c>
      <c r="L203" s="76">
        <v>23.46</v>
      </c>
      <c r="M203" s="129">
        <f>L203/K203-1</f>
        <v>1.1206896551724244E-2</v>
      </c>
      <c r="N203" s="140"/>
    </row>
    <row r="204" spans="1:14" x14ac:dyDescent="0.2">
      <c r="A204" s="93" t="s">
        <v>36</v>
      </c>
      <c r="B204" s="47">
        <v>2021</v>
      </c>
      <c r="C204" s="2">
        <v>21.69</v>
      </c>
      <c r="D204" s="2">
        <v>0</v>
      </c>
      <c r="E204" s="2">
        <v>21.84</v>
      </c>
      <c r="F204" s="2">
        <v>23.49</v>
      </c>
      <c r="G204" s="2">
        <v>23.45</v>
      </c>
      <c r="H204" s="45">
        <f>AVERAGE(C204,E204:G204)</f>
        <v>22.6175</v>
      </c>
      <c r="J204" s="7">
        <v>44287</v>
      </c>
      <c r="K204" s="133">
        <f>AVERAGE(Cepea_semanal!E80:E83)</f>
        <v>23.594999999999999</v>
      </c>
      <c r="L204" s="76">
        <v>23.45</v>
      </c>
      <c r="M204" s="129">
        <f t="shared" ref="M204:M211" si="5">L204/K204-1</f>
        <v>-6.1453697817334119E-3</v>
      </c>
      <c r="N204" s="140"/>
    </row>
    <row r="205" spans="1:14" x14ac:dyDescent="0.2">
      <c r="A205" s="93" t="s">
        <v>37</v>
      </c>
      <c r="B205" s="47">
        <v>2021</v>
      </c>
      <c r="C205" s="2">
        <v>23.04</v>
      </c>
      <c r="D205" s="2">
        <v>0</v>
      </c>
      <c r="E205" s="2">
        <v>24.74</v>
      </c>
      <c r="F205" s="2">
        <v>23.14</v>
      </c>
      <c r="G205" s="2">
        <v>24.39</v>
      </c>
      <c r="H205" s="45">
        <f>AVERAGE(C205,E205:G205)</f>
        <v>23.827500000000001</v>
      </c>
      <c r="J205" s="7">
        <v>44317</v>
      </c>
      <c r="K205" s="133">
        <f>AVERAGE(Cepea_semanal!E84:E87)</f>
        <v>23.95</v>
      </c>
      <c r="L205" s="76">
        <v>24.39</v>
      </c>
      <c r="M205" s="129">
        <f t="shared" si="5"/>
        <v>1.8371607515657695E-2</v>
      </c>
      <c r="N205" s="140"/>
    </row>
    <row r="206" spans="1:14" x14ac:dyDescent="0.2">
      <c r="A206" s="93" t="s">
        <v>38</v>
      </c>
      <c r="B206" s="47">
        <v>2021</v>
      </c>
      <c r="C206" s="2">
        <v>24.2</v>
      </c>
      <c r="D206" s="2">
        <v>0</v>
      </c>
      <c r="E206" s="2">
        <v>24.69</v>
      </c>
      <c r="F206" s="2">
        <v>23.99</v>
      </c>
      <c r="G206" s="2">
        <v>24.68</v>
      </c>
      <c r="H206" s="45">
        <f>AVERAGE(C206,E206:G206)</f>
        <v>24.39</v>
      </c>
      <c r="J206" s="7">
        <v>44348</v>
      </c>
      <c r="K206" s="133">
        <f>AVERAGE(Cepea_semanal!E88:E92)</f>
        <v>24.712</v>
      </c>
      <c r="L206" s="76">
        <v>24.68</v>
      </c>
      <c r="M206" s="129">
        <f t="shared" si="5"/>
        <v>-1.2949174490126669E-3</v>
      </c>
      <c r="N206" s="140"/>
    </row>
    <row r="207" spans="1:14" x14ac:dyDescent="0.2">
      <c r="A207" s="93" t="s">
        <v>27</v>
      </c>
      <c r="B207" s="47">
        <v>2021</v>
      </c>
      <c r="C207" s="2">
        <v>23.91</v>
      </c>
      <c r="D207" s="2">
        <v>0</v>
      </c>
      <c r="E207" s="2">
        <v>24.4</v>
      </c>
      <c r="F207" s="2">
        <v>25.68</v>
      </c>
      <c r="G207" s="2">
        <v>24.52</v>
      </c>
      <c r="H207" s="45">
        <f>AVERAGE(C207,E207:G207)</f>
        <v>24.627500000000001</v>
      </c>
      <c r="J207" s="7">
        <v>44378</v>
      </c>
      <c r="K207" s="133">
        <f>AVERAGE(Cepea_semanal!E93:E96)</f>
        <v>24.472499999999997</v>
      </c>
      <c r="L207" s="76">
        <v>24.52</v>
      </c>
      <c r="M207" s="129">
        <f t="shared" si="5"/>
        <v>1.9409541321893098E-3</v>
      </c>
      <c r="N207" s="140"/>
    </row>
    <row r="208" spans="1:14" x14ac:dyDescent="0.2">
      <c r="A208" s="93" t="s">
        <v>28</v>
      </c>
      <c r="B208" s="47">
        <v>2021</v>
      </c>
      <c r="C208" s="2">
        <v>23.94</v>
      </c>
      <c r="D208" s="2">
        <v>0</v>
      </c>
      <c r="E208" s="2">
        <v>24.36</v>
      </c>
      <c r="F208" s="2">
        <v>26.35</v>
      </c>
      <c r="G208" s="2">
        <v>24.17</v>
      </c>
      <c r="H208" s="45">
        <f>AVERAGE(C208,E208:G208)</f>
        <v>24.705000000000002</v>
      </c>
      <c r="J208" s="7">
        <v>44409</v>
      </c>
      <c r="K208" s="133">
        <f>AVERAGE(Cepea_semanal!E97:E100)</f>
        <v>23.945</v>
      </c>
      <c r="L208" s="76">
        <v>24.7</v>
      </c>
      <c r="M208" s="129">
        <f t="shared" si="5"/>
        <v>3.1530590937565162E-2</v>
      </c>
      <c r="N208" s="140"/>
    </row>
    <row r="209" spans="1:15" x14ac:dyDescent="0.2">
      <c r="A209" s="93" t="s">
        <v>29</v>
      </c>
      <c r="B209" s="47">
        <v>2021</v>
      </c>
      <c r="C209" s="2">
        <v>24.26</v>
      </c>
      <c r="D209" s="2">
        <v>24.89</v>
      </c>
      <c r="E209" s="2">
        <v>24.36</v>
      </c>
      <c r="F209" s="2">
        <v>26.35</v>
      </c>
      <c r="G209" s="2">
        <v>24.21</v>
      </c>
      <c r="H209" s="45">
        <f>AVERAGE(C209:G209)</f>
        <v>24.814000000000004</v>
      </c>
      <c r="J209" s="7">
        <v>44440</v>
      </c>
      <c r="K209" s="133">
        <f>AVERAGE(Cepea_semanal!E101:E104)</f>
        <v>24.074999999999999</v>
      </c>
      <c r="L209" s="76">
        <v>24.81</v>
      </c>
      <c r="M209" s="129">
        <f t="shared" si="5"/>
        <v>3.0529595015576394E-2</v>
      </c>
      <c r="N209" s="140"/>
    </row>
    <row r="210" spans="1:15" x14ac:dyDescent="0.2">
      <c r="A210" s="93" t="s">
        <v>30</v>
      </c>
      <c r="B210" s="47">
        <v>2021</v>
      </c>
      <c r="C210" s="2">
        <v>24.15</v>
      </c>
      <c r="D210" s="2">
        <v>0</v>
      </c>
      <c r="E210" s="2">
        <v>24.28</v>
      </c>
      <c r="F210" s="2">
        <v>27.13</v>
      </c>
      <c r="G210" s="2">
        <v>23.6</v>
      </c>
      <c r="H210" s="45">
        <f t="shared" ref="H210:H219" si="6">AVERAGE(C210,E210:G210)</f>
        <v>24.79</v>
      </c>
      <c r="J210" s="7">
        <v>44470</v>
      </c>
      <c r="K210" s="133">
        <f>AVERAGE(Cepea_semanal!E105:E109)</f>
        <v>23.895999999999997</v>
      </c>
      <c r="L210" s="76">
        <v>24.79</v>
      </c>
      <c r="M210" s="129">
        <f t="shared" si="5"/>
        <v>3.7412119183126924E-2</v>
      </c>
      <c r="N210" s="140"/>
    </row>
    <row r="211" spans="1:15" x14ac:dyDescent="0.2">
      <c r="A211" s="93" t="s">
        <v>31</v>
      </c>
      <c r="B211" s="47">
        <v>2021</v>
      </c>
      <c r="C211" s="2">
        <v>24.17</v>
      </c>
      <c r="D211" s="2">
        <v>0</v>
      </c>
      <c r="E211" s="2">
        <v>24.56</v>
      </c>
      <c r="F211" s="2">
        <v>27.99</v>
      </c>
      <c r="G211" s="2">
        <v>23.44</v>
      </c>
      <c r="H211" s="45">
        <f t="shared" si="6"/>
        <v>25.04</v>
      </c>
      <c r="J211" s="7">
        <v>44501</v>
      </c>
      <c r="K211" s="133">
        <f>AVERAGE(Cepea_semanal!E110:E113)</f>
        <v>23.442500000000003</v>
      </c>
      <c r="L211" s="76">
        <v>24.88</v>
      </c>
      <c r="M211" s="129">
        <f t="shared" si="5"/>
        <v>6.1320251679641613E-2</v>
      </c>
      <c r="N211" s="140"/>
    </row>
    <row r="212" spans="1:15" x14ac:dyDescent="0.2">
      <c r="A212" s="93" t="s">
        <v>32</v>
      </c>
      <c r="B212" s="47">
        <v>2021</v>
      </c>
      <c r="C212" s="2">
        <v>24.06</v>
      </c>
      <c r="D212" s="2">
        <v>0</v>
      </c>
      <c r="E212" s="2">
        <v>24.19</v>
      </c>
      <c r="F212" s="2">
        <v>27.74</v>
      </c>
      <c r="G212" s="2">
        <v>23.81</v>
      </c>
      <c r="H212" s="45">
        <f t="shared" si="6"/>
        <v>24.95</v>
      </c>
      <c r="J212" s="7">
        <v>44531</v>
      </c>
      <c r="K212" s="133">
        <f>AVERAGE(Cepea_semanal!E114:E118)</f>
        <v>23.808</v>
      </c>
      <c r="N212" s="140"/>
    </row>
    <row r="213" spans="1:15" x14ac:dyDescent="0.2">
      <c r="A213" s="93" t="s">
        <v>33</v>
      </c>
      <c r="B213" s="47">
        <v>2022</v>
      </c>
      <c r="C213" s="2">
        <v>24.41</v>
      </c>
      <c r="D213" s="2">
        <v>0</v>
      </c>
      <c r="E213" s="2">
        <v>24.45</v>
      </c>
      <c r="F213" s="2">
        <v>26.56</v>
      </c>
      <c r="G213" s="2">
        <v>24.51</v>
      </c>
      <c r="H213" s="45">
        <f t="shared" si="6"/>
        <v>24.982500000000002</v>
      </c>
      <c r="J213" s="7">
        <v>44562</v>
      </c>
      <c r="K213" s="133">
        <f>AVERAGE(Cepea_semanal!E119:E122)</f>
        <v>24.505000000000003</v>
      </c>
      <c r="N213" s="140"/>
    </row>
    <row r="214" spans="1:15" x14ac:dyDescent="0.2">
      <c r="A214" s="93" t="s">
        <v>34</v>
      </c>
      <c r="B214" s="47">
        <v>2022</v>
      </c>
      <c r="C214" s="2">
        <v>24.44</v>
      </c>
      <c r="D214" s="2">
        <v>0</v>
      </c>
      <c r="E214" s="2">
        <v>25.36</v>
      </c>
      <c r="F214" s="2">
        <v>26.35</v>
      </c>
      <c r="G214" s="2">
        <v>25.51</v>
      </c>
      <c r="H214" s="45">
        <f t="shared" si="6"/>
        <v>25.415000000000003</v>
      </c>
      <c r="J214" s="7">
        <v>44593</v>
      </c>
      <c r="K214" s="133">
        <f>AVERAGE(Cepea_semanal!E123:E126)</f>
        <v>25.102499999999999</v>
      </c>
      <c r="N214" s="140"/>
    </row>
    <row r="215" spans="1:15" x14ac:dyDescent="0.2">
      <c r="A215" s="93" t="s">
        <v>35</v>
      </c>
      <c r="B215" s="47">
        <v>2022</v>
      </c>
      <c r="C215" s="2">
        <v>24.72</v>
      </c>
      <c r="D215" s="2">
        <v>0</v>
      </c>
      <c r="E215" s="2">
        <v>27.1</v>
      </c>
      <c r="F215" s="2">
        <v>28.66</v>
      </c>
      <c r="G215" s="2">
        <v>27.43</v>
      </c>
      <c r="H215" s="45">
        <f t="shared" si="6"/>
        <v>26.977499999999999</v>
      </c>
      <c r="J215" s="7">
        <v>44621</v>
      </c>
      <c r="K215" s="133">
        <f>AVERAGE(Cepea_semanal!E127:E131)</f>
        <v>26.763999999999999</v>
      </c>
      <c r="L215">
        <f>K215/K214</f>
        <v>1.0661886266308136</v>
      </c>
      <c r="N215" s="140"/>
    </row>
    <row r="216" spans="1:15" x14ac:dyDescent="0.2">
      <c r="A216" s="93" t="s">
        <v>36</v>
      </c>
      <c r="B216" s="47">
        <v>2022</v>
      </c>
      <c r="C216" s="2">
        <v>24.72</v>
      </c>
      <c r="D216" s="2">
        <v>0</v>
      </c>
      <c r="E216" s="2">
        <v>27.64</v>
      </c>
      <c r="F216" s="2">
        <v>28.87</v>
      </c>
      <c r="G216" s="2">
        <v>28.4</v>
      </c>
      <c r="H216" s="45">
        <f t="shared" si="6"/>
        <v>27.407499999999999</v>
      </c>
      <c r="J216" s="7">
        <v>44652</v>
      </c>
      <c r="K216" s="133">
        <f>AVERAGE(Cepea_semanal!E131:E135)</f>
        <v>28.420000000000005</v>
      </c>
      <c r="N216" s="140"/>
    </row>
    <row r="217" spans="1:15" x14ac:dyDescent="0.2">
      <c r="A217" s="93" t="s">
        <v>37</v>
      </c>
      <c r="B217" s="47">
        <v>2022</v>
      </c>
      <c r="C217" s="2">
        <v>25.35</v>
      </c>
      <c r="D217" s="2">
        <v>0</v>
      </c>
      <c r="E217" s="2">
        <v>28.43</v>
      </c>
      <c r="F217" s="2">
        <v>29.19</v>
      </c>
      <c r="G217" s="2">
        <v>30.55</v>
      </c>
      <c r="H217" s="45">
        <f t="shared" si="6"/>
        <v>28.38</v>
      </c>
      <c r="J217" s="7">
        <v>44682</v>
      </c>
      <c r="K217" s="133">
        <f>AVERAGE(Cepea_semanal!E136:E139)</f>
        <v>28.427500000000002</v>
      </c>
      <c r="L217" s="92">
        <f>K217/K216-1</f>
        <v>2.6389866291331998E-4</v>
      </c>
      <c r="N217" s="140"/>
    </row>
    <row r="218" spans="1:15" x14ac:dyDescent="0.2">
      <c r="A218" s="93" t="s">
        <v>38</v>
      </c>
      <c r="B218" s="47">
        <v>2022</v>
      </c>
      <c r="C218" s="2">
        <v>28.51</v>
      </c>
      <c r="D218" s="2">
        <v>0</v>
      </c>
      <c r="E218" s="2">
        <v>30.06</v>
      </c>
      <c r="F218" s="2">
        <v>30.57</v>
      </c>
      <c r="G218" s="2">
        <v>30.55</v>
      </c>
      <c r="H218" s="45">
        <f t="shared" si="6"/>
        <v>29.922499999999999</v>
      </c>
      <c r="J218" s="7">
        <v>44713</v>
      </c>
      <c r="K218" s="133">
        <f>AVERAGE(Cepea_semanal!E140:E143)</f>
        <v>30.552499999999998</v>
      </c>
      <c r="L218" s="92">
        <f>K218/K217-1</f>
        <v>7.4751560988479238E-2</v>
      </c>
      <c r="N218" s="140"/>
    </row>
    <row r="219" spans="1:15" x14ac:dyDescent="0.2">
      <c r="A219" s="93" t="s">
        <v>27</v>
      </c>
      <c r="B219" s="47">
        <v>2022</v>
      </c>
      <c r="C219" s="2">
        <v>33.590000000000003</v>
      </c>
      <c r="D219" s="2">
        <v>0</v>
      </c>
      <c r="E219" s="2">
        <v>32.729999999999997</v>
      </c>
      <c r="F219" s="2">
        <v>33.18</v>
      </c>
      <c r="G219" s="2">
        <v>35.270000000000003</v>
      </c>
      <c r="H219" s="45">
        <f t="shared" si="6"/>
        <v>33.692500000000003</v>
      </c>
      <c r="J219" s="7">
        <v>44743</v>
      </c>
      <c r="K219" s="133">
        <f>AVERAGE(Cepea_semanal!E144:E148)</f>
        <v>35.267999999999994</v>
      </c>
      <c r="N219" s="140"/>
    </row>
    <row r="220" spans="1:15" x14ac:dyDescent="0.2">
      <c r="A220" s="93" t="s">
        <v>28</v>
      </c>
      <c r="B220" s="47">
        <v>2022</v>
      </c>
      <c r="C220" s="2">
        <v>35.61</v>
      </c>
      <c r="D220" s="2">
        <v>0</v>
      </c>
      <c r="E220" s="2">
        <v>32.9</v>
      </c>
      <c r="F220" s="2">
        <v>32.25</v>
      </c>
      <c r="G220" s="2">
        <v>36.14</v>
      </c>
      <c r="H220" s="45">
        <v>34.22</v>
      </c>
      <c r="J220" s="7">
        <v>44774</v>
      </c>
      <c r="K220" s="133">
        <f>AVERAGE(Cepea_semanal!E149:E153)</f>
        <v>35.402000000000001</v>
      </c>
      <c r="L220">
        <f>K220/K219-1</f>
        <v>3.7994782805945704E-3</v>
      </c>
      <c r="N220" s="140"/>
    </row>
    <row r="221" spans="1:15" x14ac:dyDescent="0.2">
      <c r="A221" s="93" t="s">
        <v>29</v>
      </c>
      <c r="B221" s="47">
        <v>2022</v>
      </c>
      <c r="C221" s="2">
        <v>36.03</v>
      </c>
      <c r="D221" s="2">
        <v>0</v>
      </c>
      <c r="E221" s="2">
        <v>32.72</v>
      </c>
      <c r="F221" s="2">
        <v>31.65</v>
      </c>
      <c r="G221" s="2">
        <v>31.43</v>
      </c>
      <c r="H221" s="45">
        <v>32.96</v>
      </c>
      <c r="J221" s="7">
        <v>44805</v>
      </c>
      <c r="K221" s="133">
        <f>AVERAGE(Cepea_semanal!E154:E157)</f>
        <v>31.174999999999997</v>
      </c>
      <c r="N221" s="140"/>
    </row>
    <row r="222" spans="1:15" x14ac:dyDescent="0.2">
      <c r="A222" s="93" t="s">
        <v>30</v>
      </c>
      <c r="B222" s="47">
        <v>2022</v>
      </c>
      <c r="C222" s="2">
        <v>34.119999999999997</v>
      </c>
      <c r="D222" s="2">
        <v>0</v>
      </c>
      <c r="E222" s="2">
        <v>33.83</v>
      </c>
      <c r="F222" s="2">
        <v>34.61</v>
      </c>
      <c r="G222" s="2">
        <v>30.12</v>
      </c>
      <c r="H222" s="45">
        <v>33.72</v>
      </c>
      <c r="I222" s="153"/>
      <c r="J222" s="7">
        <v>44835</v>
      </c>
      <c r="K222" s="133">
        <f>AVERAGE(Cepea_semanal!E158:E161)</f>
        <v>30.12</v>
      </c>
      <c r="M222" s="153"/>
      <c r="N222" s="142">
        <v>31.1</v>
      </c>
      <c r="O222" s="153">
        <f>N222/H222-1</f>
        <v>-7.7698695136417473E-2</v>
      </c>
    </row>
    <row r="223" spans="1:15" x14ac:dyDescent="0.2">
      <c r="A223" s="93" t="s">
        <v>31</v>
      </c>
      <c r="B223" s="47">
        <v>2022</v>
      </c>
      <c r="C223" s="2">
        <v>33.22</v>
      </c>
      <c r="D223" s="2">
        <v>0</v>
      </c>
      <c r="E223" s="2">
        <v>33.619999999999997</v>
      </c>
      <c r="F223" s="2">
        <v>31.89</v>
      </c>
      <c r="G223" s="2">
        <v>29.68</v>
      </c>
      <c r="H223" s="45">
        <v>32.1</v>
      </c>
      <c r="I223" s="153"/>
      <c r="J223" s="7">
        <v>44866</v>
      </c>
      <c r="K223" s="133">
        <f>AVERAGE(Cepea_semanal!E162:E165)</f>
        <v>29.68</v>
      </c>
      <c r="M223" s="153"/>
      <c r="N223" s="142">
        <v>32.89</v>
      </c>
      <c r="O223" s="153">
        <f>N223/H223-1</f>
        <v>2.4610591900311451E-2</v>
      </c>
    </row>
    <row r="224" spans="1:15" x14ac:dyDescent="0.2">
      <c r="A224" s="93" t="s">
        <v>32</v>
      </c>
      <c r="B224" s="47">
        <v>2022</v>
      </c>
      <c r="C224" s="2">
        <v>32.03</v>
      </c>
      <c r="D224" s="2">
        <v>0</v>
      </c>
      <c r="E224" s="2">
        <v>32.590000000000003</v>
      </c>
      <c r="F224" s="2">
        <v>31.63</v>
      </c>
      <c r="G224" s="2">
        <v>28.97</v>
      </c>
      <c r="H224" s="45">
        <v>31.3</v>
      </c>
      <c r="I224" s="153"/>
      <c r="J224" s="7">
        <v>44896</v>
      </c>
      <c r="K224" s="133">
        <f>AVERAGE(Cepea_semanal!E166:E170)</f>
        <v>28.968</v>
      </c>
      <c r="M224" s="153"/>
      <c r="N224" s="142">
        <v>30.02</v>
      </c>
      <c r="O224" s="153">
        <f>N224/H224-1</f>
        <v>-4.0894568690095889E-2</v>
      </c>
    </row>
    <row r="225" spans="1:15" x14ac:dyDescent="0.2">
      <c r="A225" s="93" t="s">
        <v>33</v>
      </c>
      <c r="B225" s="47">
        <v>2023</v>
      </c>
      <c r="C225" s="2">
        <v>31.55</v>
      </c>
      <c r="D225" s="2">
        <v>0</v>
      </c>
      <c r="E225" s="2">
        <v>31.51</v>
      </c>
      <c r="F225" s="2">
        <v>30.12</v>
      </c>
      <c r="G225" s="2">
        <v>29.41</v>
      </c>
      <c r="H225" s="45">
        <v>30.65</v>
      </c>
      <c r="I225" s="153"/>
      <c r="J225" s="7">
        <v>44927</v>
      </c>
      <c r="K225" s="133">
        <f>AVERAGE(Cepea_semanal!E171:E174)</f>
        <v>29.410000000000004</v>
      </c>
      <c r="M225" s="153"/>
      <c r="N225" s="142">
        <v>30.7</v>
      </c>
      <c r="O225" s="153">
        <f>N225/H225-1</f>
        <v>1.6313213703100793E-3</v>
      </c>
    </row>
    <row r="226" spans="1:15" x14ac:dyDescent="0.2">
      <c r="A226" s="93" t="s">
        <v>34</v>
      </c>
      <c r="B226" s="47">
        <v>2023</v>
      </c>
      <c r="C226" s="2">
        <v>32.35</v>
      </c>
      <c r="D226" s="2">
        <v>0</v>
      </c>
      <c r="E226" s="2">
        <v>30.29</v>
      </c>
      <c r="F226" s="2">
        <v>28.8</v>
      </c>
      <c r="G226" s="2">
        <v>29.95</v>
      </c>
      <c r="H226" s="45">
        <v>30.35</v>
      </c>
      <c r="I226" s="160"/>
      <c r="J226" s="7">
        <v>44958</v>
      </c>
      <c r="K226" s="2">
        <f>AVERAGE(Cepea_semanal!E175:E178)</f>
        <v>29.982499999999998</v>
      </c>
      <c r="M226" s="153"/>
      <c r="N226" s="142">
        <v>32.31</v>
      </c>
      <c r="O226" s="153">
        <f>N226/H226-1</f>
        <v>6.4579901153212438E-2</v>
      </c>
    </row>
    <row r="227" spans="1:15" x14ac:dyDescent="0.2">
      <c r="A227" s="93" t="s">
        <v>35</v>
      </c>
      <c r="B227" s="47">
        <v>2023</v>
      </c>
      <c r="C227" s="2">
        <v>32.61</v>
      </c>
      <c r="D227" s="2">
        <v>0</v>
      </c>
      <c r="E227" s="2">
        <v>29.97</v>
      </c>
      <c r="F227" s="2">
        <v>29.27</v>
      </c>
      <c r="G227" s="2">
        <v>30.33</v>
      </c>
      <c r="H227" s="45">
        <v>30.54</v>
      </c>
      <c r="I227" s="153"/>
      <c r="J227" s="7">
        <v>44986</v>
      </c>
      <c r="K227" s="2">
        <f>AVERAGE(Cepea_semanal!E179:E183)</f>
        <v>30.228000000000002</v>
      </c>
      <c r="L227" s="92">
        <f>K227/K226-1</f>
        <v>8.1881097306764072E-3</v>
      </c>
      <c r="M227" s="153"/>
      <c r="N227" s="142">
        <v>33.47</v>
      </c>
      <c r="O227" s="153"/>
    </row>
    <row r="228" spans="1:15" x14ac:dyDescent="0.2">
      <c r="A228" s="93" t="s">
        <v>36</v>
      </c>
      <c r="B228" s="47">
        <v>2023</v>
      </c>
      <c r="C228" s="2">
        <v>32.82</v>
      </c>
      <c r="D228" s="2">
        <v>0</v>
      </c>
      <c r="E228" s="2">
        <v>31.15</v>
      </c>
      <c r="F228" s="2">
        <v>30.78</v>
      </c>
      <c r="G228" s="2">
        <v>30.99</v>
      </c>
      <c r="H228" s="45">
        <v>31.43</v>
      </c>
      <c r="J228" s="7">
        <v>45017</v>
      </c>
      <c r="K228" s="2">
        <f>AVERAGE(Cepea_semanal!E184:E187)</f>
        <v>30.989999999999995</v>
      </c>
    </row>
    <row r="229" spans="1:15" x14ac:dyDescent="0.2">
      <c r="A229" s="93" t="s">
        <v>37</v>
      </c>
      <c r="B229" s="47">
        <v>2023</v>
      </c>
      <c r="C229" s="2">
        <v>33.200000000000003</v>
      </c>
      <c r="D229" s="2">
        <v>0</v>
      </c>
      <c r="E229" s="2">
        <v>32.58</v>
      </c>
      <c r="F229" s="2">
        <v>32.65</v>
      </c>
      <c r="G229" s="2">
        <v>30</v>
      </c>
      <c r="H229" s="45">
        <v>32.11</v>
      </c>
      <c r="J229" s="7">
        <v>45047</v>
      </c>
      <c r="K229" s="2">
        <f>AVERAGE(Cepea_semanal!E188:E192)</f>
        <v>29.956</v>
      </c>
    </row>
    <row r="230" spans="1:15" x14ac:dyDescent="0.2">
      <c r="A230" s="93" t="s">
        <v>38</v>
      </c>
      <c r="B230" s="47">
        <v>2023</v>
      </c>
      <c r="C230" s="2">
        <v>32.57</v>
      </c>
      <c r="D230" s="2">
        <v>0</v>
      </c>
      <c r="E230" s="2">
        <v>32.85</v>
      </c>
      <c r="F230" s="2">
        <v>32.47</v>
      </c>
      <c r="G230" s="2">
        <v>29.65</v>
      </c>
      <c r="H230" s="45">
        <v>31.88</v>
      </c>
      <c r="J230" s="7">
        <v>45078</v>
      </c>
      <c r="K230" s="2">
        <f>AVERAGE(Cepea_semanal!E193:E196)</f>
        <v>29.607500000000002</v>
      </c>
    </row>
    <row r="231" spans="1:15" x14ac:dyDescent="0.2">
      <c r="H231" s="105">
        <f>H230*(K231/K230)</f>
        <v>30.060285400658611</v>
      </c>
      <c r="J231" s="7">
        <v>45108</v>
      </c>
      <c r="K231" s="2">
        <f>AVERAGE(Cepea_semanal!E197:E200)</f>
        <v>27.917499999999997</v>
      </c>
      <c r="L231" s="92">
        <f>K231/K230-1</f>
        <v>-5.7080131723381111E-2</v>
      </c>
    </row>
    <row r="232" spans="1:15" x14ac:dyDescent="0.2">
      <c r="H232" s="105">
        <f>H231*(K232/K231)</f>
        <v>29.271562948577216</v>
      </c>
      <c r="J232" s="7">
        <v>45139</v>
      </c>
      <c r="K232" s="2">
        <f>AVERAGE(Cepea_semanal!E201:E204)</f>
        <v>27.185000000000002</v>
      </c>
    </row>
  </sheetData>
  <mergeCells count="1">
    <mergeCell ref="N1:N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30"/>
  <sheetViews>
    <sheetView showGridLines="0" zoomScaleNormal="100" workbookViewId="0">
      <pane xSplit="2" ySplit="2" topLeftCell="C211" activePane="bottomRight" state="frozen"/>
      <selection pane="topRight" activeCell="C1" sqref="C1"/>
      <selection pane="bottomLeft" activeCell="A3" sqref="A3"/>
      <selection pane="bottomRight" activeCell="I230" sqref="I230"/>
    </sheetView>
  </sheetViews>
  <sheetFormatPr defaultRowHeight="12.75" x14ac:dyDescent="0.2"/>
  <cols>
    <col min="2" max="7" width="9.5703125" bestFit="1" customWidth="1"/>
    <col min="11" max="11" width="9.140625" customWidth="1"/>
  </cols>
  <sheetData>
    <row r="1" spans="1:8" x14ac:dyDescent="0.2">
      <c r="A1" s="4" t="s">
        <v>9</v>
      </c>
      <c r="B1" s="5"/>
      <c r="C1" s="5"/>
      <c r="D1" s="5"/>
      <c r="E1" s="5"/>
      <c r="F1" s="5"/>
      <c r="G1" s="5"/>
    </row>
    <row r="2" spans="1:8" x14ac:dyDescent="0.2">
      <c r="A2" s="43" t="s">
        <v>25</v>
      </c>
      <c r="B2" s="43" t="s">
        <v>26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4</v>
      </c>
      <c r="H2" s="43" t="s">
        <v>24</v>
      </c>
    </row>
    <row r="3" spans="1:8" x14ac:dyDescent="0.2">
      <c r="A3" s="46" t="s">
        <v>27</v>
      </c>
      <c r="B3" s="46">
        <v>2004</v>
      </c>
      <c r="C3" s="44">
        <v>7.86</v>
      </c>
      <c r="D3" s="44">
        <v>8.35</v>
      </c>
      <c r="E3" s="44">
        <v>8.4</v>
      </c>
      <c r="F3" s="44">
        <v>8.25</v>
      </c>
      <c r="G3" s="44">
        <v>9.01</v>
      </c>
      <c r="H3" s="45">
        <v>8.3739999999999988</v>
      </c>
    </row>
    <row r="4" spans="1:8" x14ac:dyDescent="0.2">
      <c r="A4" s="46" t="s">
        <v>28</v>
      </c>
      <c r="B4" s="46">
        <v>2004</v>
      </c>
      <c r="C4" s="44">
        <v>7.76</v>
      </c>
      <c r="D4" s="44">
        <v>8.6</v>
      </c>
      <c r="E4" s="44">
        <v>7.9</v>
      </c>
      <c r="F4" s="44">
        <v>8.1</v>
      </c>
      <c r="G4" s="44">
        <v>8.9499999999999993</v>
      </c>
      <c r="H4" s="45">
        <v>8.2620000000000005</v>
      </c>
    </row>
    <row r="5" spans="1:8" x14ac:dyDescent="0.2">
      <c r="A5" s="46" t="s">
        <v>29</v>
      </c>
      <c r="B5" s="46">
        <v>2004</v>
      </c>
      <c r="C5" s="44">
        <v>7.63</v>
      </c>
      <c r="D5" s="44">
        <v>8.6</v>
      </c>
      <c r="E5" s="44">
        <v>7.85</v>
      </c>
      <c r="F5" s="44">
        <v>8.1</v>
      </c>
      <c r="G5" s="44">
        <v>8.92</v>
      </c>
      <c r="H5" s="45">
        <v>8.2200000000000006</v>
      </c>
    </row>
    <row r="6" spans="1:8" x14ac:dyDescent="0.2">
      <c r="A6" s="46" t="s">
        <v>30</v>
      </c>
      <c r="B6" s="46">
        <v>2004</v>
      </c>
      <c r="C6" s="44">
        <v>7.68</v>
      </c>
      <c r="D6" s="44">
        <v>8.49</v>
      </c>
      <c r="E6" s="44">
        <v>7.86</v>
      </c>
      <c r="F6" s="44">
        <v>7.8</v>
      </c>
      <c r="G6" s="44">
        <v>8.6199999999999992</v>
      </c>
      <c r="H6" s="45">
        <v>8.09</v>
      </c>
    </row>
    <row r="7" spans="1:8" x14ac:dyDescent="0.2">
      <c r="A7" s="46" t="s">
        <v>31</v>
      </c>
      <c r="B7" s="46">
        <v>2004</v>
      </c>
      <c r="C7" s="44">
        <v>7.56</v>
      </c>
      <c r="D7" s="44">
        <v>8.43</v>
      </c>
      <c r="E7" s="44">
        <v>8.36</v>
      </c>
      <c r="F7" s="44">
        <v>8.69</v>
      </c>
      <c r="G7" s="44">
        <v>8.69</v>
      </c>
      <c r="H7" s="45">
        <v>8.3460000000000001</v>
      </c>
    </row>
    <row r="8" spans="1:8" x14ac:dyDescent="0.2">
      <c r="A8" s="46" t="s">
        <v>32</v>
      </c>
      <c r="B8" s="46">
        <v>2004</v>
      </c>
      <c r="C8" s="44">
        <v>7.52</v>
      </c>
      <c r="D8" s="44">
        <v>8.27</v>
      </c>
      <c r="E8" s="44">
        <v>8.41</v>
      </c>
      <c r="F8" s="44">
        <v>8.9</v>
      </c>
      <c r="G8" s="44">
        <v>8.67</v>
      </c>
      <c r="H8" s="45">
        <v>8.354000000000001</v>
      </c>
    </row>
    <row r="9" spans="1:8" x14ac:dyDescent="0.2">
      <c r="A9" s="46" t="s">
        <v>33</v>
      </c>
      <c r="B9" s="46">
        <v>2005</v>
      </c>
      <c r="C9" s="44">
        <v>7.2</v>
      </c>
      <c r="D9" s="44">
        <v>8.14</v>
      </c>
      <c r="E9" s="44">
        <v>7.84</v>
      </c>
      <c r="F9" s="44">
        <v>8.0500000000000007</v>
      </c>
      <c r="G9" s="44">
        <v>8.3800000000000008</v>
      </c>
      <c r="H9" s="45">
        <v>7.9219999999999997</v>
      </c>
    </row>
    <row r="10" spans="1:8" x14ac:dyDescent="0.2">
      <c r="A10" s="46" t="s">
        <v>34</v>
      </c>
      <c r="B10" s="46">
        <v>2005</v>
      </c>
      <c r="C10" s="44">
        <v>7.56</v>
      </c>
      <c r="D10" s="44">
        <v>8.31</v>
      </c>
      <c r="E10" s="44">
        <v>7.9</v>
      </c>
      <c r="F10" s="44">
        <v>8.3000000000000007</v>
      </c>
      <c r="G10" s="44">
        <v>8.61</v>
      </c>
      <c r="H10" s="45">
        <v>8.136000000000001</v>
      </c>
    </row>
    <row r="11" spans="1:8" x14ac:dyDescent="0.2">
      <c r="A11" s="46" t="s">
        <v>35</v>
      </c>
      <c r="B11" s="46">
        <v>2005</v>
      </c>
      <c r="C11" s="44">
        <v>7.64</v>
      </c>
      <c r="D11" s="44">
        <v>8.4</v>
      </c>
      <c r="E11" s="44">
        <v>8.2799999999999994</v>
      </c>
      <c r="F11" s="44">
        <v>8.75</v>
      </c>
      <c r="G11" s="44">
        <v>8.74</v>
      </c>
      <c r="H11" s="45">
        <v>8.3620000000000001</v>
      </c>
    </row>
    <row r="12" spans="1:8" x14ac:dyDescent="0.2">
      <c r="A12" s="46" t="s">
        <v>36</v>
      </c>
      <c r="B12" s="46">
        <v>2005</v>
      </c>
      <c r="C12" s="44">
        <v>7.8</v>
      </c>
      <c r="D12" s="44">
        <v>8.42</v>
      </c>
      <c r="E12" s="44">
        <v>7.75</v>
      </c>
      <c r="F12" s="44">
        <v>8.8000000000000007</v>
      </c>
      <c r="G12" s="44">
        <v>8.9600000000000009</v>
      </c>
      <c r="H12" s="45">
        <v>8.3460000000000001</v>
      </c>
    </row>
    <row r="13" spans="1:8" x14ac:dyDescent="0.2">
      <c r="A13" s="46" t="s">
        <v>37</v>
      </c>
      <c r="B13" s="46">
        <v>2005</v>
      </c>
      <c r="C13" s="44">
        <v>7.67</v>
      </c>
      <c r="D13" s="44">
        <v>8.5399999999999991</v>
      </c>
      <c r="E13" s="44">
        <v>7.93</v>
      </c>
      <c r="F13" s="44">
        <v>8.7200000000000006</v>
      </c>
      <c r="G13" s="44">
        <v>9.1199999999999992</v>
      </c>
      <c r="H13" s="45">
        <v>8.395999999999999</v>
      </c>
    </row>
    <row r="14" spans="1:8" x14ac:dyDescent="0.2">
      <c r="A14" s="46" t="s">
        <v>38</v>
      </c>
      <c r="B14" s="46">
        <v>2005</v>
      </c>
      <c r="C14" s="44">
        <v>7.57</v>
      </c>
      <c r="D14" s="44">
        <v>8.35</v>
      </c>
      <c r="E14" s="44">
        <v>7.82</v>
      </c>
      <c r="F14" s="44">
        <v>8.6999999999999993</v>
      </c>
      <c r="G14" s="44">
        <v>8.17</v>
      </c>
      <c r="H14" s="45">
        <v>8.1219999999999999</v>
      </c>
    </row>
    <row r="15" spans="1:8" x14ac:dyDescent="0.2">
      <c r="A15" s="46" t="s">
        <v>27</v>
      </c>
      <c r="B15" s="46">
        <v>2005</v>
      </c>
      <c r="C15" s="44">
        <v>7.18</v>
      </c>
      <c r="D15" s="44">
        <v>8.3000000000000007</v>
      </c>
      <c r="E15" s="44">
        <v>7.32</v>
      </c>
      <c r="F15" s="44">
        <v>8.06</v>
      </c>
      <c r="G15" s="44">
        <v>8.26</v>
      </c>
      <c r="H15" s="45">
        <v>7.8239999999999998</v>
      </c>
    </row>
    <row r="16" spans="1:8" x14ac:dyDescent="0.2">
      <c r="A16" s="46" t="s">
        <v>28</v>
      </c>
      <c r="B16" s="46">
        <v>2005</v>
      </c>
      <c r="C16" s="44">
        <v>6.84</v>
      </c>
      <c r="D16" s="44">
        <v>8.0299999999999994</v>
      </c>
      <c r="E16" s="44">
        <v>6.89</v>
      </c>
      <c r="F16" s="44">
        <v>7.22</v>
      </c>
      <c r="G16" s="44">
        <v>8.51</v>
      </c>
      <c r="H16" s="45">
        <v>7.4979999999999993</v>
      </c>
    </row>
    <row r="17" spans="1:8" x14ac:dyDescent="0.2">
      <c r="A17" s="46" t="s">
        <v>29</v>
      </c>
      <c r="B17" s="46">
        <v>2005</v>
      </c>
      <c r="C17" s="44">
        <v>7.12</v>
      </c>
      <c r="D17" s="44">
        <v>7.78</v>
      </c>
      <c r="E17" s="44">
        <v>6.88</v>
      </c>
      <c r="F17" s="44">
        <v>6.63</v>
      </c>
      <c r="G17" s="44">
        <v>8.2100000000000009</v>
      </c>
      <c r="H17" s="45">
        <v>7.3240000000000007</v>
      </c>
    </row>
    <row r="18" spans="1:8" x14ac:dyDescent="0.2">
      <c r="A18" s="46" t="s">
        <v>30</v>
      </c>
      <c r="B18" s="46">
        <v>2005</v>
      </c>
      <c r="C18" s="44">
        <v>6.92</v>
      </c>
      <c r="D18" s="44">
        <v>7.43</v>
      </c>
      <c r="E18" s="44">
        <v>6.8</v>
      </c>
      <c r="F18" s="44">
        <v>6.84</v>
      </c>
      <c r="G18" s="44">
        <v>8.18</v>
      </c>
      <c r="H18" s="45">
        <v>7.234</v>
      </c>
    </row>
    <row r="19" spans="1:8" x14ac:dyDescent="0.2">
      <c r="A19" s="46" t="s">
        <v>31</v>
      </c>
      <c r="B19" s="46">
        <v>2005</v>
      </c>
      <c r="C19" s="44">
        <v>6.65</v>
      </c>
      <c r="D19" s="44">
        <v>7.5</v>
      </c>
      <c r="E19" s="44">
        <v>6.87</v>
      </c>
      <c r="F19" s="44">
        <v>7.25</v>
      </c>
      <c r="G19" s="44">
        <v>7.8</v>
      </c>
      <c r="H19" s="45">
        <v>7.2140000000000004</v>
      </c>
    </row>
    <row r="20" spans="1:8" x14ac:dyDescent="0.2">
      <c r="A20" s="46" t="s">
        <v>32</v>
      </c>
      <c r="B20" s="46">
        <v>2005</v>
      </c>
      <c r="C20" s="44">
        <v>6.25</v>
      </c>
      <c r="D20" s="44">
        <v>7.14</v>
      </c>
      <c r="E20" s="44">
        <v>6.71</v>
      </c>
      <c r="F20" s="44">
        <v>7.13</v>
      </c>
      <c r="G20" s="44">
        <v>7.63</v>
      </c>
      <c r="H20" s="45">
        <v>6.9719999999999995</v>
      </c>
    </row>
    <row r="21" spans="1:8" x14ac:dyDescent="0.2">
      <c r="A21" s="46" t="s">
        <v>33</v>
      </c>
      <c r="B21" s="46">
        <v>2006</v>
      </c>
      <c r="C21" s="44">
        <v>6.09</v>
      </c>
      <c r="D21" s="44">
        <v>7.06</v>
      </c>
      <c r="E21" s="44">
        <v>7.1</v>
      </c>
      <c r="F21" s="44">
        <v>7.15</v>
      </c>
      <c r="G21" s="44">
        <v>8.14</v>
      </c>
      <c r="H21" s="45">
        <v>7.1079999999999997</v>
      </c>
    </row>
    <row r="22" spans="1:8" x14ac:dyDescent="0.2">
      <c r="A22" s="46" t="s">
        <v>34</v>
      </c>
      <c r="B22" s="46">
        <v>2006</v>
      </c>
      <c r="C22" s="44">
        <v>6.03</v>
      </c>
      <c r="D22" s="44">
        <v>7.28</v>
      </c>
      <c r="E22" s="44">
        <v>6.69</v>
      </c>
      <c r="F22" s="44">
        <v>7.35</v>
      </c>
      <c r="G22" s="44">
        <v>7.97</v>
      </c>
      <c r="H22" s="45">
        <v>7.0640000000000001</v>
      </c>
    </row>
    <row r="23" spans="1:8" x14ac:dyDescent="0.2">
      <c r="A23" s="46" t="s">
        <v>35</v>
      </c>
      <c r="B23" s="46">
        <v>2006</v>
      </c>
      <c r="C23" s="44">
        <v>6.45</v>
      </c>
      <c r="D23" s="44">
        <v>7.51</v>
      </c>
      <c r="E23" s="44">
        <v>6.86</v>
      </c>
      <c r="F23" s="44">
        <v>7.75</v>
      </c>
      <c r="G23" s="44">
        <v>8.3000000000000007</v>
      </c>
      <c r="H23" s="45">
        <v>7.3740000000000006</v>
      </c>
    </row>
    <row r="24" spans="1:8" x14ac:dyDescent="0.2">
      <c r="A24" s="46" t="s">
        <v>36</v>
      </c>
      <c r="B24" s="46">
        <v>2006</v>
      </c>
      <c r="C24" s="44">
        <v>6.67</v>
      </c>
      <c r="D24" s="44">
        <v>7.37</v>
      </c>
      <c r="E24" s="44">
        <v>7</v>
      </c>
      <c r="F24" s="44">
        <v>8.0500000000000007</v>
      </c>
      <c r="G24" s="44">
        <v>8.65</v>
      </c>
      <c r="H24" s="45">
        <v>7.548</v>
      </c>
    </row>
    <row r="25" spans="1:8" x14ac:dyDescent="0.2">
      <c r="A25" s="46" t="s">
        <v>37</v>
      </c>
      <c r="B25" s="46">
        <v>2006</v>
      </c>
      <c r="C25" s="44">
        <v>6.88</v>
      </c>
      <c r="D25" s="44">
        <v>7.73</v>
      </c>
      <c r="E25" s="44">
        <v>7.28</v>
      </c>
      <c r="F25" s="44">
        <v>8.0500000000000007</v>
      </c>
      <c r="G25" s="44">
        <v>9.11</v>
      </c>
      <c r="H25" s="45">
        <v>7.81</v>
      </c>
    </row>
    <row r="26" spans="1:8" x14ac:dyDescent="0.2">
      <c r="A26" s="46" t="s">
        <v>38</v>
      </c>
      <c r="B26" s="46">
        <v>2006</v>
      </c>
      <c r="C26" s="44">
        <v>6.81</v>
      </c>
      <c r="D26" s="44">
        <v>7.71</v>
      </c>
      <c r="E26" s="44">
        <v>7.31</v>
      </c>
      <c r="F26" s="44">
        <v>7.75</v>
      </c>
      <c r="G26" s="44">
        <v>8.6</v>
      </c>
      <c r="H26" s="45">
        <v>7.6360000000000001</v>
      </c>
    </row>
    <row r="27" spans="1:8" x14ac:dyDescent="0.2">
      <c r="A27" s="46" t="s">
        <v>27</v>
      </c>
      <c r="B27" s="46">
        <v>2006</v>
      </c>
      <c r="C27" s="44">
        <v>7.26</v>
      </c>
      <c r="D27" s="44">
        <v>8.02</v>
      </c>
      <c r="E27" s="44">
        <v>7.54</v>
      </c>
      <c r="F27" s="44">
        <v>7.8</v>
      </c>
      <c r="G27" s="44">
        <v>9.07</v>
      </c>
      <c r="H27" s="45">
        <v>7.9379999999999997</v>
      </c>
    </row>
    <row r="28" spans="1:8" x14ac:dyDescent="0.2">
      <c r="A28" s="46" t="s">
        <v>28</v>
      </c>
      <c r="B28" s="46">
        <v>2006</v>
      </c>
      <c r="C28" s="44">
        <v>7.28</v>
      </c>
      <c r="D28" s="44">
        <v>8.3000000000000007</v>
      </c>
      <c r="E28" s="44">
        <v>7.77</v>
      </c>
      <c r="F28" s="44">
        <v>7.5</v>
      </c>
      <c r="G28" s="44">
        <v>8.7799999999999994</v>
      </c>
      <c r="H28" s="45">
        <v>7.9260000000000002</v>
      </c>
    </row>
    <row r="29" spans="1:8" x14ac:dyDescent="0.2">
      <c r="A29" s="46" t="s">
        <v>29</v>
      </c>
      <c r="B29" s="46">
        <v>2006</v>
      </c>
      <c r="C29" s="44">
        <v>7.6944999999999997</v>
      </c>
      <c r="D29" s="44">
        <v>8.6956521739130395</v>
      </c>
      <c r="E29" s="44">
        <v>8.0546666666666695</v>
      </c>
      <c r="F29" s="44">
        <v>7.55</v>
      </c>
      <c r="G29" s="44">
        <v>8.6473809523809493</v>
      </c>
      <c r="H29" s="45">
        <v>8.1284399585921303</v>
      </c>
    </row>
    <row r="30" spans="1:8" x14ac:dyDescent="0.2">
      <c r="A30" s="46" t="s">
        <v>30</v>
      </c>
      <c r="B30" s="46">
        <v>2006</v>
      </c>
      <c r="C30" s="44">
        <v>7.6022222222222204</v>
      </c>
      <c r="D30" s="44">
        <v>8.2856799999999993</v>
      </c>
      <c r="E30" s="44">
        <v>8.1454545454545393</v>
      </c>
      <c r="F30" s="44">
        <v>7.5607142857142904</v>
      </c>
      <c r="G30" s="44">
        <v>8.5746153846153792</v>
      </c>
      <c r="H30" s="45">
        <v>8.0337372876012854</v>
      </c>
    </row>
    <row r="31" spans="1:8" x14ac:dyDescent="0.2">
      <c r="A31" s="46" t="s">
        <v>31</v>
      </c>
      <c r="B31" s="46">
        <v>2006</v>
      </c>
      <c r="C31" s="44">
        <v>7.2281250000000004</v>
      </c>
      <c r="D31" s="44">
        <v>8.0200769230769193</v>
      </c>
      <c r="E31" s="44">
        <v>7.9666666666666703</v>
      </c>
      <c r="F31" s="44">
        <v>7.2166666666666703</v>
      </c>
      <c r="G31" s="44">
        <v>8.0989743589743597</v>
      </c>
      <c r="H31" s="45">
        <v>7.7061019230769237</v>
      </c>
    </row>
    <row r="32" spans="1:8" x14ac:dyDescent="0.2">
      <c r="A32" s="46" t="s">
        <v>32</v>
      </c>
      <c r="B32" s="46">
        <v>2006</v>
      </c>
      <c r="C32" s="44">
        <v>6.7583333333333302</v>
      </c>
      <c r="D32" s="44">
        <v>7.6637037037036997</v>
      </c>
      <c r="E32" s="44">
        <v>7.5882352941176503</v>
      </c>
      <c r="F32" s="44">
        <v>7.2269230769230797</v>
      </c>
      <c r="G32" s="44">
        <v>7.5763636363636397</v>
      </c>
      <c r="H32" s="45">
        <v>7.3627118088882799</v>
      </c>
    </row>
    <row r="33" spans="1:8" x14ac:dyDescent="0.2">
      <c r="A33" s="46" t="s">
        <v>33</v>
      </c>
      <c r="B33" s="46">
        <v>2007</v>
      </c>
      <c r="C33" s="44">
        <v>6.6364285714285698</v>
      </c>
      <c r="D33" s="44">
        <v>7.7068965517241397</v>
      </c>
      <c r="E33" s="44">
        <v>7.6692307692307704</v>
      </c>
      <c r="F33" s="44">
        <v>7.7936363636363604</v>
      </c>
      <c r="G33" s="44">
        <v>7.7320000000000002</v>
      </c>
      <c r="H33" s="45">
        <v>7.5076384512039684</v>
      </c>
    </row>
    <row r="34" spans="1:8" x14ac:dyDescent="0.2">
      <c r="A34" s="46" t="s">
        <v>34</v>
      </c>
      <c r="B34" s="46">
        <v>2007</v>
      </c>
      <c r="C34" s="44">
        <v>7.0833333333333304</v>
      </c>
      <c r="D34" s="44">
        <v>7.8433333333333302</v>
      </c>
      <c r="E34" s="44">
        <v>7.49</v>
      </c>
      <c r="F34" s="44">
        <v>7.85</v>
      </c>
      <c r="G34" s="44">
        <v>7.7333333333333298</v>
      </c>
      <c r="H34" s="45">
        <v>7.599999999999997</v>
      </c>
    </row>
    <row r="35" spans="1:8" x14ac:dyDescent="0.2">
      <c r="A35" s="46" t="s">
        <v>35</v>
      </c>
      <c r="B35" s="46">
        <v>2007</v>
      </c>
      <c r="C35" s="44">
        <v>7.0076923076923103</v>
      </c>
      <c r="D35" s="44">
        <v>8.02615384615385</v>
      </c>
      <c r="E35" s="44">
        <v>7.9874999999999998</v>
      </c>
      <c r="F35" s="44">
        <v>8.4039999999999999</v>
      </c>
      <c r="G35" s="44">
        <v>7.9633333333333303</v>
      </c>
      <c r="H35" s="45">
        <v>7.8777358974358975</v>
      </c>
    </row>
    <row r="36" spans="1:8" x14ac:dyDescent="0.2">
      <c r="A36" s="46" t="s">
        <v>36</v>
      </c>
      <c r="B36" s="46">
        <v>2007</v>
      </c>
      <c r="C36" s="44">
        <v>7.9133333333333304</v>
      </c>
      <c r="D36" s="44">
        <v>8.6033333333333406</v>
      </c>
      <c r="E36" s="44">
        <v>8.2449999999999992</v>
      </c>
      <c r="F36" s="44">
        <v>9.7360000000000007</v>
      </c>
      <c r="G36" s="44">
        <v>8.6686363636363595</v>
      </c>
      <c r="H36" s="45">
        <v>8.6332606060606061</v>
      </c>
    </row>
    <row r="37" spans="1:8" x14ac:dyDescent="0.2">
      <c r="A37" s="46" t="s">
        <v>37</v>
      </c>
      <c r="B37" s="46">
        <v>2007</v>
      </c>
      <c r="C37" s="44">
        <v>8.43333333333333</v>
      </c>
      <c r="D37" s="44">
        <v>9.1349999999999998</v>
      </c>
      <c r="E37" s="44">
        <v>9.7285714285714295</v>
      </c>
      <c r="F37" s="44">
        <v>10.112500000000001</v>
      </c>
      <c r="G37" s="44">
        <v>9.8127777777777805</v>
      </c>
      <c r="H37" s="45">
        <v>9.4444365079365067</v>
      </c>
    </row>
    <row r="38" spans="1:8" x14ac:dyDescent="0.2">
      <c r="A38" s="46" t="s">
        <v>38</v>
      </c>
      <c r="B38" s="46">
        <v>2007</v>
      </c>
      <c r="C38" s="44">
        <v>10.41</v>
      </c>
      <c r="D38" s="44">
        <v>10.3153846153846</v>
      </c>
      <c r="E38" s="44">
        <v>10.025</v>
      </c>
      <c r="F38" s="44">
        <v>11.42</v>
      </c>
      <c r="G38" s="44">
        <v>10.908235294117601</v>
      </c>
      <c r="H38" s="45">
        <v>10.615723981900441</v>
      </c>
    </row>
    <row r="39" spans="1:8" x14ac:dyDescent="0.2">
      <c r="A39" s="46" t="s">
        <v>27</v>
      </c>
      <c r="B39" s="46">
        <v>2007</v>
      </c>
      <c r="C39" s="44">
        <v>11.009090909090901</v>
      </c>
      <c r="D39" s="44">
        <v>11.566363636363601</v>
      </c>
      <c r="E39" s="44">
        <v>10.706666666666701</v>
      </c>
      <c r="F39" s="44">
        <v>11.664999999999999</v>
      </c>
      <c r="G39" s="44">
        <v>10.856923076923101</v>
      </c>
      <c r="H39" s="45">
        <v>11.160808857808862</v>
      </c>
    </row>
    <row r="40" spans="1:8" x14ac:dyDescent="0.2">
      <c r="A40" s="46" t="s">
        <v>28</v>
      </c>
      <c r="B40" s="46">
        <v>2007</v>
      </c>
      <c r="C40" s="44">
        <v>11.214285714285699</v>
      </c>
      <c r="D40" s="44">
        <v>11.6873913043478</v>
      </c>
      <c r="E40" s="44">
        <v>11.368</v>
      </c>
      <c r="F40" s="44">
        <v>11.95</v>
      </c>
      <c r="G40" s="44">
        <v>11.110769230769201</v>
      </c>
      <c r="H40" s="45">
        <v>11.466089249880541</v>
      </c>
    </row>
    <row r="41" spans="1:8" x14ac:dyDescent="0.2">
      <c r="A41" s="46" t="s">
        <v>29</v>
      </c>
      <c r="B41" s="46">
        <v>2007</v>
      </c>
      <c r="C41" s="44">
        <v>9.3833333333333293</v>
      </c>
      <c r="D41" s="44">
        <v>11.5561538461538</v>
      </c>
      <c r="E41" s="44">
        <v>10.2127272727273</v>
      </c>
      <c r="F41" s="44">
        <v>10.6</v>
      </c>
      <c r="G41" s="44">
        <v>10.4948</v>
      </c>
      <c r="H41" s="45">
        <v>10.449402890442887</v>
      </c>
    </row>
    <row r="42" spans="1:8" x14ac:dyDescent="0.2">
      <c r="A42" s="46" t="s">
        <v>30</v>
      </c>
      <c r="B42" s="46">
        <v>2007</v>
      </c>
      <c r="C42" s="44">
        <v>8.6642857142857093</v>
      </c>
      <c r="D42" s="44">
        <v>10.894615384615401</v>
      </c>
      <c r="E42" s="44">
        <v>9.4036363636363607</v>
      </c>
      <c r="F42" s="44">
        <v>9.4640000000000004</v>
      </c>
      <c r="G42" s="44">
        <v>9.7015624999999996</v>
      </c>
      <c r="H42" s="45">
        <v>9.6256199925074934</v>
      </c>
    </row>
    <row r="43" spans="1:8" x14ac:dyDescent="0.2">
      <c r="A43" s="46" t="s">
        <v>31</v>
      </c>
      <c r="B43" s="46">
        <v>2007</v>
      </c>
      <c r="C43" s="44">
        <v>8.7666666666666693</v>
      </c>
      <c r="D43" s="44">
        <v>10.91</v>
      </c>
      <c r="E43" s="44">
        <v>9.8450000000000006</v>
      </c>
      <c r="F43" s="44">
        <v>7.9</v>
      </c>
      <c r="G43" s="44">
        <v>9.3774999999999995</v>
      </c>
      <c r="H43" s="45">
        <v>9.3598333333333326</v>
      </c>
    </row>
    <row r="44" spans="1:8" x14ac:dyDescent="0.2">
      <c r="A44" s="46" t="s">
        <v>32</v>
      </c>
      <c r="B44" s="46">
        <v>2007</v>
      </c>
      <c r="C44" s="44">
        <v>9.0555555555555554</v>
      </c>
      <c r="D44" s="44">
        <v>9.8729166666666686</v>
      </c>
      <c r="E44" s="44">
        <v>8.6936363636363652</v>
      </c>
      <c r="F44" s="44">
        <v>9.1850000000000005</v>
      </c>
      <c r="G44" s="44">
        <v>9.3091428571428576</v>
      </c>
      <c r="H44" s="45">
        <v>9.2232502886002905</v>
      </c>
    </row>
    <row r="45" spans="1:8" x14ac:dyDescent="0.2">
      <c r="A45" s="46" t="s">
        <v>33</v>
      </c>
      <c r="B45" s="46">
        <v>2008</v>
      </c>
      <c r="C45" s="44">
        <v>7.89</v>
      </c>
      <c r="D45" s="44">
        <v>10.31</v>
      </c>
      <c r="E45" s="44">
        <v>8.5299999999999994</v>
      </c>
      <c r="F45" s="44">
        <v>9.27</v>
      </c>
      <c r="G45" s="44">
        <v>9.15</v>
      </c>
      <c r="H45" s="45">
        <v>9.0299999999999994</v>
      </c>
    </row>
    <row r="46" spans="1:8" x14ac:dyDescent="0.2">
      <c r="A46" s="46" t="s">
        <v>34</v>
      </c>
      <c r="B46" s="46">
        <v>2008</v>
      </c>
      <c r="C46" s="44">
        <v>8.2650000000000006</v>
      </c>
      <c r="D46" s="44">
        <v>10.024166666666668</v>
      </c>
      <c r="E46" s="44">
        <v>8.9379999999999988</v>
      </c>
      <c r="F46" s="44">
        <v>8.5625</v>
      </c>
      <c r="G46" s="44">
        <v>9.0841860465116273</v>
      </c>
      <c r="H46" s="45">
        <v>8.9747705426356568</v>
      </c>
    </row>
    <row r="47" spans="1:8" x14ac:dyDescent="0.2">
      <c r="A47" s="46" t="s">
        <v>35</v>
      </c>
      <c r="B47" s="46">
        <v>2008</v>
      </c>
      <c r="C47" s="44">
        <v>8.6999999999999993</v>
      </c>
      <c r="D47" s="44">
        <v>10.357619047619048</v>
      </c>
      <c r="E47" s="44">
        <v>9.1999999999999993</v>
      </c>
      <c r="F47" s="44">
        <v>9.0826666666666647</v>
      </c>
      <c r="G47" s="44">
        <v>9.7364516129032275</v>
      </c>
      <c r="H47" s="45">
        <v>9.4153474654377867</v>
      </c>
    </row>
    <row r="48" spans="1:8" x14ac:dyDescent="0.2">
      <c r="A48" s="46" t="s">
        <v>36</v>
      </c>
      <c r="B48" s="46">
        <v>2008</v>
      </c>
      <c r="C48" s="44">
        <v>9.2333333333333325</v>
      </c>
      <c r="D48" s="44">
        <v>10.488636363636363</v>
      </c>
      <c r="E48" s="44">
        <v>9.0075000000000003</v>
      </c>
      <c r="F48" s="44">
        <v>10.99</v>
      </c>
      <c r="G48" s="44">
        <v>9.9520689655172418</v>
      </c>
      <c r="H48" s="45">
        <v>9.9343077324973876</v>
      </c>
    </row>
    <row r="49" spans="1:8" x14ac:dyDescent="0.2">
      <c r="A49" s="46" t="s">
        <v>37</v>
      </c>
      <c r="B49" s="46">
        <v>2008</v>
      </c>
      <c r="C49" s="44">
        <v>9.6274999999999995</v>
      </c>
      <c r="D49" s="44">
        <v>10.54</v>
      </c>
      <c r="E49" s="44">
        <v>9.9250000000000007</v>
      </c>
      <c r="F49" s="44">
        <v>11.673333333333334</v>
      </c>
      <c r="G49" s="44">
        <v>10.330833333333333</v>
      </c>
      <c r="H49" s="45">
        <v>10.419333333333332</v>
      </c>
    </row>
    <row r="50" spans="1:8" x14ac:dyDescent="0.2">
      <c r="A50" s="46" t="s">
        <v>38</v>
      </c>
      <c r="B50" s="46">
        <v>2008</v>
      </c>
      <c r="C50" s="44">
        <v>9.3625000000000007</v>
      </c>
      <c r="D50" s="44">
        <v>10.76</v>
      </c>
      <c r="E50" s="44">
        <v>9.7349999999999994</v>
      </c>
      <c r="F50" s="44">
        <v>10.932222222222222</v>
      </c>
      <c r="G50" s="44">
        <v>10.883333333333333</v>
      </c>
      <c r="H50" s="45">
        <v>10.334611111111112</v>
      </c>
    </row>
    <row r="51" spans="1:8" x14ac:dyDescent="0.2">
      <c r="A51" s="46" t="s">
        <v>27</v>
      </c>
      <c r="B51" s="46">
        <v>2008</v>
      </c>
      <c r="C51" s="44">
        <v>8.86</v>
      </c>
      <c r="D51" s="44">
        <v>10.266842105263159</v>
      </c>
      <c r="E51" s="44">
        <v>9.52</v>
      </c>
      <c r="F51" s="44">
        <v>10.925999999999998</v>
      </c>
      <c r="G51" s="44">
        <v>10.338333333333333</v>
      </c>
      <c r="H51" s="45">
        <v>9.9822350877192978</v>
      </c>
    </row>
    <row r="52" spans="1:8" x14ac:dyDescent="0.2">
      <c r="A52" s="46" t="s">
        <v>28</v>
      </c>
      <c r="B52" s="46">
        <v>2008</v>
      </c>
      <c r="C52" s="44">
        <v>8.8818181818181809</v>
      </c>
      <c r="D52" s="44">
        <v>10.602173913043481</v>
      </c>
      <c r="E52" s="44">
        <v>8.1999999999999993</v>
      </c>
      <c r="F52" s="44">
        <v>9.6928571428571413</v>
      </c>
      <c r="G52" s="44">
        <v>9.3031578947368434</v>
      </c>
      <c r="H52" s="45">
        <v>9.3360014264911282</v>
      </c>
    </row>
    <row r="53" spans="1:8" x14ac:dyDescent="0.2">
      <c r="A53" s="46" t="s">
        <v>29</v>
      </c>
      <c r="B53" s="46">
        <v>2008</v>
      </c>
      <c r="C53" s="44">
        <v>8.6199999999999992</v>
      </c>
      <c r="D53" s="44">
        <v>9.9083333333333368</v>
      </c>
      <c r="E53" s="44">
        <v>8.3571428571428577</v>
      </c>
      <c r="F53" s="44">
        <v>9.6225000000000005</v>
      </c>
      <c r="G53" s="44">
        <v>9.4459090909090904</v>
      </c>
      <c r="H53" s="45">
        <v>9.1907770562770565</v>
      </c>
    </row>
    <row r="54" spans="1:8" x14ac:dyDescent="0.2">
      <c r="A54" s="46" t="s">
        <v>30</v>
      </c>
      <c r="B54" s="46">
        <v>2008</v>
      </c>
      <c r="C54" s="44">
        <v>8.8666666666666654</v>
      </c>
      <c r="D54" s="44">
        <v>9.9004761904761924</v>
      </c>
      <c r="E54" s="44">
        <v>8.4124999999999996</v>
      </c>
      <c r="F54" s="44">
        <v>8.8087499999999999</v>
      </c>
      <c r="G54" s="44">
        <v>9.7784615384615403</v>
      </c>
      <c r="H54" s="45">
        <v>9.1533708791208799</v>
      </c>
    </row>
    <row r="55" spans="1:8" x14ac:dyDescent="0.2">
      <c r="A55" s="46" t="s">
        <v>31</v>
      </c>
      <c r="B55" s="46">
        <v>2008</v>
      </c>
      <c r="C55" s="44">
        <v>9.0833333333333321</v>
      </c>
      <c r="D55" s="44">
        <v>9.9347619047619062</v>
      </c>
      <c r="E55" s="44">
        <v>9.086666666666666</v>
      </c>
      <c r="F55" s="44">
        <v>9.5</v>
      </c>
      <c r="G55" s="44">
        <v>9.8491304347826087</v>
      </c>
      <c r="H55" s="45">
        <v>9.4907784679089016</v>
      </c>
    </row>
    <row r="56" spans="1:8" x14ac:dyDescent="0.2">
      <c r="A56" s="46" t="s">
        <v>32</v>
      </c>
      <c r="B56" s="46">
        <v>2008</v>
      </c>
      <c r="C56" s="44">
        <v>9.15625</v>
      </c>
      <c r="D56" s="44">
        <v>9.8096000000000014</v>
      </c>
      <c r="E56" s="44">
        <v>8.9733333333333345</v>
      </c>
      <c r="F56" s="44">
        <v>9.9444444444444446</v>
      </c>
      <c r="G56" s="44">
        <v>10.086315789473684</v>
      </c>
      <c r="H56" s="45">
        <v>9.5939887134502921</v>
      </c>
    </row>
    <row r="57" spans="1:8" x14ac:dyDescent="0.2">
      <c r="A57" s="47" t="s">
        <v>33</v>
      </c>
      <c r="B57" s="47">
        <v>2009</v>
      </c>
      <c r="C57" s="2">
        <v>9.3078571428571433</v>
      </c>
      <c r="D57" s="2">
        <v>9.563600000000001</v>
      </c>
      <c r="E57" s="2">
        <v>8.8042857142857152</v>
      </c>
      <c r="F57" s="2">
        <v>10.831428571428573</v>
      </c>
      <c r="G57" s="2">
        <v>9.9574999999999996</v>
      </c>
      <c r="H57" s="45">
        <v>9.6929342857142871</v>
      </c>
    </row>
    <row r="58" spans="1:8" x14ac:dyDescent="0.2">
      <c r="A58" s="47" t="s">
        <v>34</v>
      </c>
      <c r="B58" s="47">
        <v>2009</v>
      </c>
      <c r="C58" s="2">
        <v>8.242857142857142</v>
      </c>
      <c r="D58" s="2">
        <v>9.6882608695652195</v>
      </c>
      <c r="E58" s="2">
        <v>9.6</v>
      </c>
      <c r="F58" s="2">
        <v>9.2125000000000004</v>
      </c>
      <c r="G58" s="2">
        <v>10.030588235294116</v>
      </c>
      <c r="H58" s="45">
        <v>9.3548412495432949</v>
      </c>
    </row>
    <row r="59" spans="1:8" x14ac:dyDescent="0.2">
      <c r="A59" s="47" t="s">
        <v>35</v>
      </c>
      <c r="B59" s="47">
        <v>2009</v>
      </c>
      <c r="C59" s="2">
        <v>8.7555555555555546</v>
      </c>
      <c r="D59" s="2">
        <v>9.3472727272727276</v>
      </c>
      <c r="E59" s="2">
        <v>10.23</v>
      </c>
      <c r="F59" s="2">
        <v>9.18</v>
      </c>
      <c r="G59" s="2">
        <v>10.03875</v>
      </c>
      <c r="H59" s="45">
        <v>9.5103156565656555</v>
      </c>
    </row>
    <row r="60" spans="1:8" x14ac:dyDescent="0.2">
      <c r="A60" s="47" t="s">
        <v>36</v>
      </c>
      <c r="B60" s="47">
        <v>2009</v>
      </c>
      <c r="C60" s="2">
        <v>9.0444444444444443</v>
      </c>
      <c r="D60" s="2">
        <v>9.8175000000000008</v>
      </c>
      <c r="E60" s="2">
        <v>10.483333333333334</v>
      </c>
      <c r="F60" s="2">
        <v>9.3857142857142843</v>
      </c>
      <c r="G60" s="2">
        <v>10.028888888888888</v>
      </c>
      <c r="H60" s="45">
        <v>9.7519761904761904</v>
      </c>
    </row>
    <row r="61" spans="1:8" x14ac:dyDescent="0.2">
      <c r="A61" s="47" t="s">
        <v>37</v>
      </c>
      <c r="B61" s="47">
        <v>2009</v>
      </c>
      <c r="C61" s="2">
        <v>9.1</v>
      </c>
      <c r="D61" s="2">
        <v>10.094166666666668</v>
      </c>
      <c r="E61" s="2">
        <v>11.283333333333333</v>
      </c>
      <c r="F61" s="2">
        <v>11.073333333333332</v>
      </c>
      <c r="G61" s="2">
        <v>11.308235294117646</v>
      </c>
      <c r="H61" s="45">
        <v>10.571813725490195</v>
      </c>
    </row>
    <row r="62" spans="1:8" x14ac:dyDescent="0.2">
      <c r="A62" s="47" t="s">
        <v>38</v>
      </c>
      <c r="B62" s="47">
        <v>2009</v>
      </c>
      <c r="C62" s="2">
        <v>10.5</v>
      </c>
      <c r="D62" s="2">
        <v>10.974375</v>
      </c>
      <c r="E62" s="2">
        <v>11.557142857142859</v>
      </c>
      <c r="F62" s="2">
        <v>15.092499999999999</v>
      </c>
      <c r="G62" s="2">
        <v>12.937619047619048</v>
      </c>
      <c r="H62" s="45">
        <v>12.212327380952383</v>
      </c>
    </row>
    <row r="63" spans="1:8" x14ac:dyDescent="0.2">
      <c r="A63" s="47" t="s">
        <v>27</v>
      </c>
      <c r="B63" s="47">
        <v>2009</v>
      </c>
      <c r="C63" s="2">
        <v>10.393846153846152</v>
      </c>
      <c r="D63" s="2">
        <v>11.304545454545455</v>
      </c>
      <c r="E63" s="2">
        <v>10.7675</v>
      </c>
      <c r="F63" s="2">
        <v>12.983333333333334</v>
      </c>
      <c r="G63" s="2">
        <v>13.5025</v>
      </c>
      <c r="H63" s="45">
        <v>11.790344988344987</v>
      </c>
    </row>
    <row r="64" spans="1:8" x14ac:dyDescent="0.2">
      <c r="A64" s="47" t="s">
        <v>28</v>
      </c>
      <c r="B64" s="47">
        <v>2009</v>
      </c>
      <c r="C64" s="2">
        <v>10.263636363636364</v>
      </c>
      <c r="D64" s="2">
        <v>11.102857142857143</v>
      </c>
      <c r="E64" s="2">
        <v>11.5</v>
      </c>
      <c r="F64" s="2">
        <v>10.133333333333333</v>
      </c>
      <c r="G64" s="2">
        <v>12.224117647058826</v>
      </c>
      <c r="H64" s="45">
        <v>11.044788897377133</v>
      </c>
    </row>
    <row r="65" spans="1:8" x14ac:dyDescent="0.2">
      <c r="A65" s="47" t="s">
        <v>29</v>
      </c>
      <c r="B65" s="47">
        <v>2009</v>
      </c>
      <c r="C65" s="2">
        <v>9.8681818181818173</v>
      </c>
      <c r="D65" s="2">
        <v>9.7363636363636363</v>
      </c>
      <c r="E65" s="2">
        <v>9.3000000000000007</v>
      </c>
      <c r="F65" s="2">
        <v>9.375</v>
      </c>
      <c r="G65" s="2">
        <v>11.4025</v>
      </c>
      <c r="H65" s="45">
        <v>9.9364090909090912</v>
      </c>
    </row>
    <row r="66" spans="1:8" x14ac:dyDescent="0.2">
      <c r="A66" s="47" t="s">
        <v>30</v>
      </c>
      <c r="B66" s="47">
        <v>2009</v>
      </c>
      <c r="C66" s="2">
        <v>8.0462500000000006</v>
      </c>
      <c r="D66" s="2">
        <v>9.6542857142857148</v>
      </c>
      <c r="E66" s="2">
        <v>8.76</v>
      </c>
      <c r="F66" s="2">
        <v>8.4250000000000007</v>
      </c>
      <c r="G66" s="2">
        <v>10.593846153846156</v>
      </c>
      <c r="H66" s="45">
        <v>9.095876373626373</v>
      </c>
    </row>
    <row r="67" spans="1:8" x14ac:dyDescent="0.2">
      <c r="A67" t="s">
        <v>31</v>
      </c>
      <c r="B67" s="47">
        <v>2009</v>
      </c>
      <c r="C67" s="2">
        <v>8.531538461538462</v>
      </c>
      <c r="D67" s="2">
        <v>9.6133333333333333</v>
      </c>
      <c r="E67" s="2">
        <v>8.2914285714285718</v>
      </c>
      <c r="F67" s="2">
        <v>8.7266666666666666</v>
      </c>
      <c r="G67" s="2">
        <v>10.814624999999999</v>
      </c>
      <c r="H67" s="45">
        <v>9.1955184065934059</v>
      </c>
    </row>
    <row r="68" spans="1:8" ht="15" x14ac:dyDescent="0.25">
      <c r="A68" s="48" t="s">
        <v>32</v>
      </c>
      <c r="B68" s="47">
        <v>2009</v>
      </c>
      <c r="C68" s="2">
        <v>7.9818181818181815</v>
      </c>
      <c r="D68" s="2">
        <v>8.4375</v>
      </c>
      <c r="E68" s="2">
        <v>8.69</v>
      </c>
      <c r="F68" s="2">
        <v>8.6266666666666669</v>
      </c>
      <c r="G68" s="2">
        <v>11.218333333333334</v>
      </c>
      <c r="H68" s="45">
        <v>8.9908636363636365</v>
      </c>
    </row>
    <row r="69" spans="1:8" ht="15" x14ac:dyDescent="0.25">
      <c r="A69" s="48" t="s">
        <v>33</v>
      </c>
      <c r="B69" s="47">
        <v>2010</v>
      </c>
      <c r="C69" s="2">
        <v>7.8454545454545448</v>
      </c>
      <c r="D69" s="2">
        <v>9.2733333333333317</v>
      </c>
      <c r="E69" s="2">
        <v>9.0980000000000008</v>
      </c>
      <c r="F69" s="2">
        <v>8.4</v>
      </c>
      <c r="G69" s="2">
        <v>10.71</v>
      </c>
      <c r="H69" s="45">
        <v>9.0653575757575755</v>
      </c>
    </row>
    <row r="70" spans="1:8" ht="15" x14ac:dyDescent="0.25">
      <c r="A70" s="48" t="s">
        <v>34</v>
      </c>
      <c r="B70" s="47">
        <v>2010</v>
      </c>
      <c r="C70" s="2">
        <v>8.27</v>
      </c>
      <c r="D70" s="2">
        <v>9.9939999999999998</v>
      </c>
      <c r="E70" s="2">
        <v>8.5659999999999989</v>
      </c>
      <c r="F70" s="2">
        <v>10.716666666666667</v>
      </c>
      <c r="G70" s="2">
        <v>11.169333333333334</v>
      </c>
      <c r="H70" s="45">
        <v>9.7431999999999999</v>
      </c>
    </row>
    <row r="71" spans="1:8" ht="15" x14ac:dyDescent="0.25">
      <c r="A71" s="49" t="s">
        <v>35</v>
      </c>
      <c r="B71" s="47">
        <v>2010</v>
      </c>
      <c r="C71" s="2">
        <v>8.3000000000000007</v>
      </c>
      <c r="D71" s="2">
        <v>11.052352941176471</v>
      </c>
      <c r="E71" s="2">
        <v>8.75</v>
      </c>
      <c r="F71" s="2">
        <v>12.333333333333334</v>
      </c>
      <c r="G71" s="2">
        <v>11.437142857142858</v>
      </c>
      <c r="H71" s="45">
        <v>10.374565826330533</v>
      </c>
    </row>
    <row r="72" spans="1:8" x14ac:dyDescent="0.2">
      <c r="A72" s="47" t="s">
        <v>36</v>
      </c>
      <c r="B72" s="47">
        <v>2010</v>
      </c>
      <c r="C72" s="2">
        <v>9.2449999999999992</v>
      </c>
      <c r="D72" s="2">
        <v>11.093809523809526</v>
      </c>
      <c r="E72" s="2">
        <v>10.066666666666666</v>
      </c>
      <c r="F72" s="2">
        <v>12.25</v>
      </c>
      <c r="G72" s="2">
        <v>11.489166666666668</v>
      </c>
      <c r="H72" s="45">
        <v>10.828928571428573</v>
      </c>
    </row>
    <row r="73" spans="1:8" x14ac:dyDescent="0.2">
      <c r="A73" s="50" t="s">
        <v>37</v>
      </c>
      <c r="B73" s="47">
        <v>2010</v>
      </c>
      <c r="C73" s="2">
        <v>9.1687499999999993</v>
      </c>
      <c r="D73" s="2">
        <v>11.170416666666668</v>
      </c>
      <c r="E73" s="2">
        <v>9.3224999999999998</v>
      </c>
      <c r="F73" s="2">
        <v>10.7</v>
      </c>
      <c r="G73" s="2">
        <v>12.05125</v>
      </c>
      <c r="H73" s="45">
        <v>10.482583333333332</v>
      </c>
    </row>
    <row r="74" spans="1:8" x14ac:dyDescent="0.2">
      <c r="A74" s="50" t="s">
        <v>38</v>
      </c>
      <c r="B74" s="47">
        <v>2010</v>
      </c>
      <c r="C74" s="2">
        <v>9.379999999999999</v>
      </c>
      <c r="D74" s="2">
        <v>10.95809523809524</v>
      </c>
      <c r="E74" s="2">
        <v>9.282</v>
      </c>
      <c r="F74" s="2">
        <v>10.59</v>
      </c>
      <c r="G74" s="2">
        <v>12.286363636363637</v>
      </c>
      <c r="H74" s="45">
        <v>10.499291774891775</v>
      </c>
    </row>
    <row r="75" spans="1:8" ht="15" x14ac:dyDescent="0.25">
      <c r="A75" s="51" t="s">
        <v>27</v>
      </c>
      <c r="B75" s="47">
        <v>2010</v>
      </c>
      <c r="C75" s="2">
        <v>9.3874999999999993</v>
      </c>
      <c r="D75" s="2">
        <v>10.52</v>
      </c>
      <c r="E75" s="2">
        <v>9.5728571428571438</v>
      </c>
      <c r="F75" s="2">
        <v>10.5</v>
      </c>
      <c r="G75" s="2">
        <v>12.6</v>
      </c>
      <c r="H75" s="45">
        <v>10.516071428571429</v>
      </c>
    </row>
    <row r="76" spans="1:8" ht="15" x14ac:dyDescent="0.25">
      <c r="A76" s="51" t="s">
        <v>28</v>
      </c>
      <c r="B76" s="47">
        <v>2010</v>
      </c>
      <c r="C76" s="2">
        <v>9.6753846153846155</v>
      </c>
      <c r="D76" s="2">
        <v>11.124230769230767</v>
      </c>
      <c r="E76" s="2">
        <v>9.2366666666666664</v>
      </c>
      <c r="F76" s="2">
        <v>11</v>
      </c>
      <c r="G76" s="2">
        <v>12.075555555555557</v>
      </c>
      <c r="H76" s="45">
        <v>10.622367521367522</v>
      </c>
    </row>
    <row r="77" spans="1:8" x14ac:dyDescent="0.2">
      <c r="A77" s="50" t="s">
        <v>29</v>
      </c>
      <c r="B77" s="47">
        <v>2010</v>
      </c>
      <c r="C77" s="2">
        <v>9.7177777777777781</v>
      </c>
      <c r="D77" s="2">
        <v>11.587857142857141</v>
      </c>
      <c r="E77" s="2">
        <v>10.071666666666667</v>
      </c>
      <c r="F77" s="2">
        <v>11</v>
      </c>
      <c r="G77" s="2">
        <v>12.491666666666667</v>
      </c>
      <c r="H77" s="45">
        <v>10.973793650793651</v>
      </c>
    </row>
    <row r="78" spans="1:8" x14ac:dyDescent="0.2">
      <c r="A78" s="50" t="s">
        <v>30</v>
      </c>
      <c r="B78" s="47">
        <v>2010</v>
      </c>
      <c r="C78" s="2">
        <v>10.38</v>
      </c>
      <c r="D78" s="2">
        <v>11.846428571428575</v>
      </c>
      <c r="E78" s="2">
        <v>11.116666666666667</v>
      </c>
      <c r="F78" s="2">
        <v>11</v>
      </c>
      <c r="G78" s="2">
        <v>13.273636363636363</v>
      </c>
      <c r="H78" s="45">
        <v>11.523346320346322</v>
      </c>
    </row>
    <row r="79" spans="1:8" x14ac:dyDescent="0.2">
      <c r="A79" s="50" t="s">
        <v>31</v>
      </c>
      <c r="B79" s="47">
        <v>2010</v>
      </c>
      <c r="C79" s="2">
        <v>10.827000000000002</v>
      </c>
      <c r="D79" s="2">
        <v>11.851000000000001</v>
      </c>
      <c r="E79" s="2">
        <v>11.765000000000001</v>
      </c>
      <c r="F79" s="2">
        <v>10.9125</v>
      </c>
      <c r="G79" s="2">
        <v>13.061818181818182</v>
      </c>
      <c r="H79" s="45">
        <v>11.683463636363637</v>
      </c>
    </row>
    <row r="80" spans="1:8" x14ac:dyDescent="0.2">
      <c r="A80" s="47" t="s">
        <v>32</v>
      </c>
      <c r="B80" s="47">
        <v>2010</v>
      </c>
      <c r="C80" s="2">
        <v>10.38</v>
      </c>
      <c r="D80" s="2">
        <v>12.088965517241382</v>
      </c>
      <c r="E80" s="2">
        <v>11.35</v>
      </c>
      <c r="F80" s="2">
        <v>11</v>
      </c>
      <c r="G80" s="2">
        <v>13.267777777777777</v>
      </c>
      <c r="H80" s="45">
        <v>11.617348659003833</v>
      </c>
    </row>
    <row r="81" spans="1:8" x14ac:dyDescent="0.2">
      <c r="A81" s="50" t="s">
        <v>33</v>
      </c>
      <c r="B81" s="47">
        <v>2011</v>
      </c>
      <c r="C81" s="2">
        <v>9.16</v>
      </c>
      <c r="D81" s="2">
        <v>11.680000000000003</v>
      </c>
      <c r="E81" s="2">
        <v>10.488571428571429</v>
      </c>
      <c r="F81" s="2">
        <v>11.5</v>
      </c>
      <c r="G81" s="2">
        <v>12.852</v>
      </c>
      <c r="H81" s="45">
        <v>11.136114285714289</v>
      </c>
    </row>
    <row r="82" spans="1:8" x14ac:dyDescent="0.2">
      <c r="A82" s="47" t="s">
        <v>34</v>
      </c>
      <c r="B82" s="47">
        <v>2011</v>
      </c>
      <c r="C82" s="2">
        <v>9.2491666666666656</v>
      </c>
      <c r="D82" s="2">
        <v>11.748750000000001</v>
      </c>
      <c r="E82" s="2">
        <v>9.9300000000000015</v>
      </c>
      <c r="F82" s="2">
        <v>10.816666666666668</v>
      </c>
      <c r="G82" s="2">
        <v>12.166666666666666</v>
      </c>
      <c r="H82" s="45">
        <v>10.782250000000001</v>
      </c>
    </row>
    <row r="83" spans="1:8" x14ac:dyDescent="0.2">
      <c r="A83" s="50" t="s">
        <v>35</v>
      </c>
      <c r="B83" s="47">
        <v>2011</v>
      </c>
      <c r="C83" s="2">
        <v>9.5518181818181809</v>
      </c>
      <c r="D83" s="2">
        <v>11.506428571428573</v>
      </c>
      <c r="E83" s="2">
        <v>10.493333333333332</v>
      </c>
      <c r="F83" s="2">
        <v>10.824999999999999</v>
      </c>
      <c r="G83" s="2">
        <v>12.314166666666667</v>
      </c>
      <c r="H83" s="45">
        <v>10.938149350649351</v>
      </c>
    </row>
    <row r="84" spans="1:8" x14ac:dyDescent="0.2">
      <c r="A84" s="50" t="s">
        <v>36</v>
      </c>
      <c r="B84" s="47">
        <v>2011</v>
      </c>
      <c r="C84" s="2">
        <v>10.104545454545454</v>
      </c>
      <c r="D84" s="2">
        <v>12.3348</v>
      </c>
      <c r="E84" s="2">
        <v>11.732857142857142</v>
      </c>
      <c r="F84" s="2">
        <v>10.962499999999999</v>
      </c>
      <c r="G84" s="2">
        <v>12.729999999999999</v>
      </c>
      <c r="H84" s="45">
        <v>11.572940519480518</v>
      </c>
    </row>
    <row r="85" spans="1:8" x14ac:dyDescent="0.2">
      <c r="A85" s="50" t="s">
        <v>37</v>
      </c>
      <c r="B85" s="47">
        <v>2011</v>
      </c>
      <c r="C85" s="2">
        <v>10.067</v>
      </c>
      <c r="D85" s="2">
        <v>12.136428571428572</v>
      </c>
      <c r="E85" s="2">
        <v>11.436666666666667</v>
      </c>
      <c r="F85" s="2">
        <v>11.0625</v>
      </c>
      <c r="G85" s="2">
        <v>12.902500000000002</v>
      </c>
      <c r="H85" s="45">
        <v>11.521019047619049</v>
      </c>
    </row>
    <row r="86" spans="1:8" x14ac:dyDescent="0.2">
      <c r="A86" s="50" t="s">
        <v>38</v>
      </c>
      <c r="B86" s="47">
        <v>2011</v>
      </c>
      <c r="C86" s="2">
        <v>10.063333333333334</v>
      </c>
      <c r="D86" s="2">
        <v>12.436071428571429</v>
      </c>
      <c r="E86" s="2">
        <v>10.935</v>
      </c>
      <c r="F86" s="2">
        <v>10.733333333333334</v>
      </c>
      <c r="G86" s="2">
        <v>13.452500000000001</v>
      </c>
      <c r="H86" s="45">
        <v>11.52404761904762</v>
      </c>
    </row>
    <row r="87" spans="1:8" ht="15" x14ac:dyDescent="0.25">
      <c r="A87" s="52" t="s">
        <v>27</v>
      </c>
      <c r="B87" s="47">
        <v>2011</v>
      </c>
      <c r="C87" s="2">
        <v>9.6784615384615389</v>
      </c>
      <c r="D87" s="2">
        <v>12.282222222222222</v>
      </c>
      <c r="E87" s="2">
        <v>12.093333333333334</v>
      </c>
      <c r="F87" s="2">
        <v>10.75</v>
      </c>
      <c r="G87" s="2">
        <v>13.414166666666668</v>
      </c>
      <c r="H87" s="45">
        <v>11.643636752136754</v>
      </c>
    </row>
    <row r="88" spans="1:8" ht="15" x14ac:dyDescent="0.25">
      <c r="A88" s="52" t="s">
        <v>28</v>
      </c>
      <c r="B88" s="47">
        <v>2011</v>
      </c>
      <c r="C88" s="2">
        <v>10.125</v>
      </c>
      <c r="D88" s="2">
        <v>12.707333333333334</v>
      </c>
      <c r="E88" s="2">
        <v>12.483333333333334</v>
      </c>
      <c r="F88" s="2">
        <v>10.975</v>
      </c>
      <c r="G88" s="2">
        <v>13.566666666666665</v>
      </c>
      <c r="H88" s="45">
        <v>11.971466666666668</v>
      </c>
    </row>
    <row r="89" spans="1:8" x14ac:dyDescent="0.2">
      <c r="A89" s="47" t="s">
        <v>29</v>
      </c>
      <c r="B89" s="47">
        <v>2011</v>
      </c>
      <c r="C89" s="2">
        <v>10.93</v>
      </c>
      <c r="D89" s="2">
        <v>13.000312500000001</v>
      </c>
      <c r="E89" s="2">
        <v>12.628333333333332</v>
      </c>
      <c r="F89" s="2">
        <v>12.55325</v>
      </c>
      <c r="G89" s="2">
        <v>14.165000000000001</v>
      </c>
      <c r="H89" s="45">
        <v>12.655379166666666</v>
      </c>
    </row>
    <row r="90" spans="1:8" x14ac:dyDescent="0.2">
      <c r="A90" s="47" t="s">
        <v>30</v>
      </c>
      <c r="B90" s="47">
        <v>2011</v>
      </c>
      <c r="C90" s="2">
        <v>10.789230769230768</v>
      </c>
      <c r="D90" s="2">
        <v>12.996874999999999</v>
      </c>
      <c r="E90" s="2">
        <v>12.755000000000001</v>
      </c>
      <c r="F90" s="2">
        <v>13.000666666666667</v>
      </c>
      <c r="G90" s="2">
        <v>13.854285714285714</v>
      </c>
      <c r="H90" s="45">
        <v>12.67921163003663</v>
      </c>
    </row>
    <row r="91" spans="1:8" x14ac:dyDescent="0.2">
      <c r="A91" s="47" t="s">
        <v>31</v>
      </c>
      <c r="B91" s="47">
        <v>2011</v>
      </c>
      <c r="C91" s="2">
        <v>11.101111111111111</v>
      </c>
      <c r="D91" s="2">
        <v>13.008148148148146</v>
      </c>
      <c r="E91" s="2">
        <v>12.89</v>
      </c>
      <c r="F91" s="2">
        <v>12.7805</v>
      </c>
      <c r="G91" s="2">
        <v>13.6075</v>
      </c>
      <c r="H91" s="45">
        <v>12.677451851851853</v>
      </c>
    </row>
    <row r="92" spans="1:8" x14ac:dyDescent="0.2">
      <c r="A92" s="47" t="s">
        <v>32</v>
      </c>
      <c r="B92" s="47">
        <v>2011</v>
      </c>
      <c r="C92" s="2">
        <v>11.947999999999999</v>
      </c>
      <c r="D92" s="2">
        <v>12.769583333333335</v>
      </c>
      <c r="E92" s="2">
        <v>12.937999999999999</v>
      </c>
      <c r="F92" s="2">
        <v>13.560500000000001</v>
      </c>
      <c r="G92" s="2">
        <v>13.309000000000001</v>
      </c>
      <c r="H92" s="45">
        <v>12.905016666666665</v>
      </c>
    </row>
    <row r="93" spans="1:8" x14ac:dyDescent="0.2">
      <c r="A93" s="47" t="s">
        <v>33</v>
      </c>
      <c r="B93" s="47">
        <v>2012</v>
      </c>
      <c r="C93" s="2">
        <v>11.06</v>
      </c>
      <c r="D93" s="2">
        <v>12.43</v>
      </c>
      <c r="E93" s="2">
        <v>12.61</v>
      </c>
      <c r="F93" s="2">
        <v>12.64</v>
      </c>
      <c r="G93" s="2">
        <v>13.19</v>
      </c>
      <c r="H93" s="45">
        <v>12.385999999999999</v>
      </c>
    </row>
    <row r="94" spans="1:8" x14ac:dyDescent="0.2">
      <c r="A94" s="47" t="s">
        <v>34</v>
      </c>
      <c r="B94" s="47">
        <v>2012</v>
      </c>
      <c r="C94" s="2">
        <v>12.053333333333335</v>
      </c>
      <c r="D94" s="2">
        <v>12.7125</v>
      </c>
      <c r="E94" s="2">
        <v>12.9</v>
      </c>
      <c r="F94" s="2">
        <v>13.164999999999999</v>
      </c>
      <c r="G94" s="2">
        <v>13.078333333333333</v>
      </c>
      <c r="H94" s="45">
        <v>12.781833333333333</v>
      </c>
    </row>
    <row r="95" spans="1:8" x14ac:dyDescent="0.2">
      <c r="A95" s="47" t="s">
        <v>35</v>
      </c>
      <c r="B95" s="47">
        <v>2012</v>
      </c>
      <c r="C95" s="2">
        <v>11.405000000000001</v>
      </c>
      <c r="D95" s="2">
        <v>12.724500000000001</v>
      </c>
      <c r="E95" s="2">
        <v>11.961666666666668</v>
      </c>
      <c r="F95" s="2">
        <v>13.970666666666666</v>
      </c>
      <c r="G95" s="2">
        <v>14.242222222222223</v>
      </c>
      <c r="H95" s="45">
        <v>12.86081111111111</v>
      </c>
    </row>
    <row r="96" spans="1:8" x14ac:dyDescent="0.2">
      <c r="A96" s="47" t="s">
        <v>36</v>
      </c>
      <c r="B96" s="47">
        <v>2012</v>
      </c>
      <c r="C96" s="2">
        <v>11.192000000000002</v>
      </c>
      <c r="D96" s="2">
        <v>12.607999999999999</v>
      </c>
      <c r="E96" s="2">
        <v>11.556000000000001</v>
      </c>
      <c r="F96" s="2">
        <v>13.578249999999999</v>
      </c>
      <c r="G96" s="2">
        <v>14.253333333333334</v>
      </c>
      <c r="H96" s="45">
        <v>12.637516666666667</v>
      </c>
    </row>
    <row r="97" spans="1:8" x14ac:dyDescent="0.2">
      <c r="A97" s="47" t="s">
        <v>37</v>
      </c>
      <c r="B97" s="47">
        <v>2012</v>
      </c>
      <c r="C97" s="2">
        <v>11.86</v>
      </c>
      <c r="D97" s="2">
        <v>13.035200000000001</v>
      </c>
      <c r="E97" s="2">
        <v>11.747999999999999</v>
      </c>
      <c r="F97" s="2">
        <v>13.06875</v>
      </c>
      <c r="G97" s="2">
        <v>13.560833333333333</v>
      </c>
      <c r="H97" s="45">
        <v>12.654556666666668</v>
      </c>
    </row>
    <row r="98" spans="1:8" x14ac:dyDescent="0.2">
      <c r="A98" s="47" t="s">
        <v>38</v>
      </c>
      <c r="B98" s="47">
        <v>2012</v>
      </c>
      <c r="C98" s="2">
        <v>11.503333333333332</v>
      </c>
      <c r="D98" s="2">
        <v>13.06277777777778</v>
      </c>
      <c r="E98" s="2">
        <v>11.933999999999999</v>
      </c>
      <c r="F98" s="2">
        <v>13.195</v>
      </c>
      <c r="G98" s="2">
        <v>14.089000000000002</v>
      </c>
      <c r="H98" s="45">
        <v>12.756822222222223</v>
      </c>
    </row>
    <row r="99" spans="1:8" x14ac:dyDescent="0.2">
      <c r="A99" s="47" t="s">
        <v>27</v>
      </c>
      <c r="B99" s="47">
        <v>2012</v>
      </c>
      <c r="C99" s="2">
        <v>11.483333333333334</v>
      </c>
      <c r="D99" s="2">
        <v>13.062083333333335</v>
      </c>
      <c r="E99" s="2">
        <v>11.896666666666668</v>
      </c>
      <c r="F99" s="2">
        <v>12.97</v>
      </c>
      <c r="G99" s="2">
        <v>14.021000000000001</v>
      </c>
      <c r="H99" s="45">
        <v>12.686616666666668</v>
      </c>
    </row>
    <row r="100" spans="1:8" x14ac:dyDescent="0.2">
      <c r="A100" s="47" t="s">
        <v>28</v>
      </c>
      <c r="B100" s="47">
        <v>2012</v>
      </c>
      <c r="C100" s="2">
        <v>11.262499999999999</v>
      </c>
      <c r="D100" s="2">
        <v>13.580000000000002</v>
      </c>
      <c r="E100" s="2">
        <v>12.072500000000002</v>
      </c>
      <c r="F100" s="2">
        <v>12.4625</v>
      </c>
      <c r="G100" s="2">
        <v>13.9</v>
      </c>
      <c r="H100" s="45">
        <v>12.6555</v>
      </c>
    </row>
    <row r="101" spans="1:8" x14ac:dyDescent="0.2">
      <c r="A101" s="47" t="s">
        <v>29</v>
      </c>
      <c r="B101" s="47">
        <v>2012</v>
      </c>
      <c r="C101" s="2">
        <v>11.372499999999999</v>
      </c>
      <c r="D101" s="2">
        <v>13.220769230769232</v>
      </c>
      <c r="E101" s="2">
        <v>12.081666666666669</v>
      </c>
      <c r="F101" s="2">
        <v>12.4475</v>
      </c>
      <c r="G101" s="2">
        <v>14.797777777777778</v>
      </c>
      <c r="H101" s="45">
        <v>12.784042735042735</v>
      </c>
    </row>
    <row r="102" spans="1:8" x14ac:dyDescent="0.2">
      <c r="A102" s="47" t="s">
        <v>30</v>
      </c>
      <c r="B102" s="47">
        <v>2012</v>
      </c>
      <c r="C102" s="2">
        <v>11.843333333333334</v>
      </c>
      <c r="D102" s="2">
        <v>13.467037037037038</v>
      </c>
      <c r="E102" s="2">
        <v>12.862</v>
      </c>
      <c r="F102" s="2">
        <v>12.666666666666666</v>
      </c>
      <c r="G102" s="2">
        <v>14.674545454545456</v>
      </c>
      <c r="H102" s="45">
        <v>13.1027164983165</v>
      </c>
    </row>
    <row r="103" spans="1:8" x14ac:dyDescent="0.2">
      <c r="A103" s="47" t="s">
        <v>31</v>
      </c>
      <c r="B103" s="47">
        <v>2012</v>
      </c>
      <c r="C103" s="2">
        <v>12.18</v>
      </c>
      <c r="D103" s="2">
        <v>13.36</v>
      </c>
      <c r="E103" s="2">
        <v>13.39</v>
      </c>
      <c r="F103" s="2">
        <v>13.12</v>
      </c>
      <c r="G103" s="2">
        <v>14.89</v>
      </c>
      <c r="H103" s="45">
        <v>13.388</v>
      </c>
    </row>
    <row r="104" spans="1:8" x14ac:dyDescent="0.2">
      <c r="A104" s="47" t="s">
        <v>32</v>
      </c>
      <c r="B104" s="47">
        <v>2012</v>
      </c>
      <c r="C104" s="2">
        <v>12.56</v>
      </c>
      <c r="D104" s="2">
        <v>13.48</v>
      </c>
      <c r="E104" s="2">
        <v>13.62</v>
      </c>
      <c r="F104" s="2">
        <v>14.89</v>
      </c>
      <c r="G104" s="2">
        <v>15.14</v>
      </c>
      <c r="H104" s="45">
        <v>13.937999999999999</v>
      </c>
    </row>
    <row r="105" spans="1:8" x14ac:dyDescent="0.2">
      <c r="A105" s="47" t="s">
        <v>33</v>
      </c>
      <c r="B105" s="47">
        <v>2013</v>
      </c>
      <c r="C105" s="2">
        <v>11.483333333333334</v>
      </c>
      <c r="D105" s="2">
        <v>13.544166666666669</v>
      </c>
      <c r="E105" s="2">
        <v>13.533333333333333</v>
      </c>
      <c r="F105" s="2">
        <v>14.62575</v>
      </c>
      <c r="G105" s="2">
        <v>14.988888888888889</v>
      </c>
      <c r="H105" s="45">
        <v>13.635094444444444</v>
      </c>
    </row>
    <row r="106" spans="1:8" x14ac:dyDescent="0.2">
      <c r="A106" s="47" t="s">
        <v>34</v>
      </c>
      <c r="B106" s="47">
        <v>2013</v>
      </c>
      <c r="C106" s="2">
        <v>12.262</v>
      </c>
      <c r="D106" s="2">
        <v>13.608809523809523</v>
      </c>
      <c r="E106" s="2">
        <v>13.048333333333334</v>
      </c>
      <c r="F106" s="2">
        <v>15.372666666666666</v>
      </c>
      <c r="G106" s="2">
        <v>15.311428571428573</v>
      </c>
      <c r="H106" s="45">
        <v>13.920647619047619</v>
      </c>
    </row>
    <row r="107" spans="1:8" x14ac:dyDescent="0.2">
      <c r="A107" s="47" t="s">
        <v>35</v>
      </c>
      <c r="B107" s="47">
        <v>2013</v>
      </c>
      <c r="C107" s="2">
        <v>13.27</v>
      </c>
      <c r="D107" s="2">
        <v>13.68</v>
      </c>
      <c r="E107" s="2">
        <v>12.8</v>
      </c>
      <c r="F107" s="2">
        <v>17</v>
      </c>
      <c r="G107" s="2">
        <v>14.56</v>
      </c>
      <c r="H107" s="45">
        <v>14.262</v>
      </c>
    </row>
    <row r="108" spans="1:8" x14ac:dyDescent="0.2">
      <c r="A108" s="47" t="s">
        <v>36</v>
      </c>
      <c r="B108" s="47">
        <v>2013</v>
      </c>
      <c r="C108" s="2">
        <v>13.685999999999998</v>
      </c>
      <c r="D108" s="2">
        <v>13.888095238095239</v>
      </c>
      <c r="E108" s="2">
        <v>13.158000000000001</v>
      </c>
      <c r="F108" s="2">
        <v>16.749000000000002</v>
      </c>
      <c r="G108" s="2">
        <v>14.765833333333333</v>
      </c>
      <c r="H108" s="45">
        <v>14.449385714285716</v>
      </c>
    </row>
    <row r="109" spans="1:8" x14ac:dyDescent="0.2">
      <c r="A109" s="47" t="s">
        <v>37</v>
      </c>
      <c r="B109" s="47">
        <v>2013</v>
      </c>
      <c r="C109" s="2">
        <v>12.56</v>
      </c>
      <c r="D109" s="2">
        <v>14.16176471</v>
      </c>
      <c r="E109" s="2">
        <v>14.39</v>
      </c>
      <c r="F109" s="2">
        <v>14.65</v>
      </c>
      <c r="G109" s="2">
        <v>15.074999999999999</v>
      </c>
      <c r="H109" s="45">
        <v>14.167352941999999</v>
      </c>
    </row>
    <row r="110" spans="1:8" x14ac:dyDescent="0.2">
      <c r="A110" s="47" t="s">
        <v>38</v>
      </c>
      <c r="B110" s="47">
        <v>2013</v>
      </c>
      <c r="C110" s="2">
        <v>12.62</v>
      </c>
      <c r="D110" s="2">
        <v>14.54066667</v>
      </c>
      <c r="E110" s="2">
        <v>14.733333330000001</v>
      </c>
      <c r="F110" s="2">
        <v>15.33333333</v>
      </c>
      <c r="G110" s="2">
        <v>15.2125</v>
      </c>
      <c r="H110" s="45">
        <v>14.487966666</v>
      </c>
    </row>
    <row r="111" spans="1:8" x14ac:dyDescent="0.2">
      <c r="A111" s="47" t="s">
        <v>27</v>
      </c>
      <c r="B111" s="47">
        <v>2013</v>
      </c>
      <c r="C111" s="2">
        <v>13.2</v>
      </c>
      <c r="D111" s="2">
        <v>15.703125000000002</v>
      </c>
      <c r="E111" s="2">
        <v>14.84</v>
      </c>
      <c r="F111" s="2">
        <v>16.8</v>
      </c>
      <c r="G111" s="2">
        <v>16.294285714285714</v>
      </c>
      <c r="H111" s="45">
        <v>15.367482142857142</v>
      </c>
    </row>
    <row r="112" spans="1:8" x14ac:dyDescent="0.2">
      <c r="A112" s="47" t="s">
        <v>28</v>
      </c>
      <c r="B112" s="47">
        <v>2013</v>
      </c>
      <c r="C112" s="2">
        <v>14.46625</v>
      </c>
      <c r="D112" s="2">
        <v>15.595555555555555</v>
      </c>
      <c r="E112" s="2">
        <v>14.9</v>
      </c>
      <c r="F112" s="2">
        <v>15.125</v>
      </c>
      <c r="G112" s="2">
        <v>15.468888888888889</v>
      </c>
      <c r="H112" s="45">
        <v>15.111138888888888</v>
      </c>
    </row>
    <row r="113" spans="1:8" x14ac:dyDescent="0.2">
      <c r="A113" s="47" t="s">
        <v>29</v>
      </c>
      <c r="B113" s="47">
        <v>2013</v>
      </c>
      <c r="C113" s="2">
        <v>14.669999999999998</v>
      </c>
      <c r="D113" s="2">
        <v>16.474761904761909</v>
      </c>
      <c r="E113" s="2">
        <v>15.381428571428572</v>
      </c>
      <c r="F113" s="2">
        <v>14.9</v>
      </c>
      <c r="G113" s="2">
        <v>15.828999999999999</v>
      </c>
      <c r="H113" s="45">
        <v>15.451038095238095</v>
      </c>
    </row>
    <row r="114" spans="1:8" x14ac:dyDescent="0.2">
      <c r="A114" s="47" t="s">
        <v>30</v>
      </c>
      <c r="B114" s="47">
        <v>2013</v>
      </c>
      <c r="C114" s="2">
        <v>14.15</v>
      </c>
      <c r="D114" s="2">
        <v>16.541739130434781</v>
      </c>
      <c r="E114" s="2">
        <v>14.82</v>
      </c>
      <c r="F114" s="2">
        <v>14.8</v>
      </c>
      <c r="G114" s="2">
        <v>15.700714285714286</v>
      </c>
      <c r="H114" s="45">
        <v>15.202490683229815</v>
      </c>
    </row>
    <row r="115" spans="1:8" x14ac:dyDescent="0.2">
      <c r="A115" s="47" t="s">
        <v>31</v>
      </c>
      <c r="B115" s="47">
        <v>2013</v>
      </c>
      <c r="C115" s="2">
        <v>13.888888888888888</v>
      </c>
      <c r="D115" s="2">
        <v>16.526666666666664</v>
      </c>
      <c r="E115" s="2">
        <v>14.479999999999999</v>
      </c>
      <c r="F115" s="2">
        <v>14.8</v>
      </c>
      <c r="G115" s="2">
        <v>15.165000000000001</v>
      </c>
      <c r="H115" s="45">
        <v>14.97211111111111</v>
      </c>
    </row>
    <row r="116" spans="1:8" x14ac:dyDescent="0.2">
      <c r="A116" s="47" t="s">
        <v>32</v>
      </c>
      <c r="B116" s="47">
        <v>2013</v>
      </c>
      <c r="C116" s="2">
        <v>14.179999999999998</v>
      </c>
      <c r="D116" s="2">
        <v>16.287500000000001</v>
      </c>
      <c r="E116" s="2">
        <v>13.866666666666665</v>
      </c>
      <c r="F116" s="2">
        <v>14.750000000000002</v>
      </c>
      <c r="G116" s="2">
        <v>16.461111111111109</v>
      </c>
      <c r="H116" s="45">
        <v>15.109055555555557</v>
      </c>
    </row>
    <row r="117" spans="1:8" x14ac:dyDescent="0.2">
      <c r="A117" s="47" t="s">
        <v>33</v>
      </c>
      <c r="B117" s="47">
        <v>2014</v>
      </c>
      <c r="C117" s="2">
        <v>13.55</v>
      </c>
      <c r="D117" s="2">
        <v>15.998260869565216</v>
      </c>
      <c r="E117" s="2">
        <v>13.452000000000002</v>
      </c>
      <c r="F117" s="2">
        <v>14.6</v>
      </c>
      <c r="G117" s="2">
        <v>15.815000000000001</v>
      </c>
      <c r="H117" s="45">
        <v>14.683052173913046</v>
      </c>
    </row>
    <row r="118" spans="1:8" x14ac:dyDescent="0.2">
      <c r="A118" s="47" t="s">
        <v>34</v>
      </c>
      <c r="B118" s="47">
        <v>2014</v>
      </c>
      <c r="C118" s="2">
        <v>14.43</v>
      </c>
      <c r="D118" s="2">
        <v>16.195238095238096</v>
      </c>
      <c r="E118" s="2">
        <v>12.6775</v>
      </c>
      <c r="F118" s="2">
        <v>14.525</v>
      </c>
      <c r="G118" s="2">
        <v>15.475000000000003</v>
      </c>
      <c r="H118" s="45">
        <v>14.66054761904762</v>
      </c>
    </row>
    <row r="119" spans="1:8" x14ac:dyDescent="0.2">
      <c r="A119" s="47" t="s">
        <v>35</v>
      </c>
      <c r="B119" s="47">
        <v>2014</v>
      </c>
      <c r="C119" s="2">
        <v>14.796666666666667</v>
      </c>
      <c r="D119" s="2">
        <v>16.34090909090909</v>
      </c>
      <c r="E119" s="2">
        <v>14.202500000000001</v>
      </c>
      <c r="F119" s="2">
        <v>14.675000000000001</v>
      </c>
      <c r="G119" s="2">
        <v>15.690999999999999</v>
      </c>
      <c r="H119" s="45">
        <v>15.141215151515151</v>
      </c>
    </row>
    <row r="120" spans="1:8" x14ac:dyDescent="0.2">
      <c r="A120" s="47" t="s">
        <v>36</v>
      </c>
      <c r="B120" s="47">
        <v>2014</v>
      </c>
      <c r="C120" s="2">
        <v>15.125833333333333</v>
      </c>
      <c r="D120" s="2">
        <v>16.929473684210524</v>
      </c>
      <c r="E120" s="2">
        <v>15.620000000000001</v>
      </c>
      <c r="F120" s="2">
        <v>14.7</v>
      </c>
      <c r="G120" s="2">
        <v>16.149999999999999</v>
      </c>
      <c r="H120" s="45">
        <v>15.705061403508774</v>
      </c>
    </row>
    <row r="121" spans="1:8" x14ac:dyDescent="0.2">
      <c r="A121" s="47" t="s">
        <v>37</v>
      </c>
      <c r="B121" s="47">
        <v>2014</v>
      </c>
      <c r="C121" s="2">
        <v>14.986000000000001</v>
      </c>
      <c r="D121" s="2">
        <v>16.317333333333334</v>
      </c>
      <c r="E121" s="2">
        <v>14.43</v>
      </c>
      <c r="F121" s="2">
        <v>14.8</v>
      </c>
      <c r="G121" s="2">
        <v>15.978181818181822</v>
      </c>
      <c r="H121" s="45">
        <v>15.302303030303031</v>
      </c>
    </row>
    <row r="122" spans="1:8" x14ac:dyDescent="0.2">
      <c r="A122" s="47" t="s">
        <v>38</v>
      </c>
      <c r="B122" s="47">
        <v>2014</v>
      </c>
      <c r="C122" s="2">
        <v>14.905999999999997</v>
      </c>
      <c r="D122" s="2">
        <v>17.141578947368419</v>
      </c>
      <c r="E122" s="2">
        <v>14.188333333333333</v>
      </c>
      <c r="F122" s="2">
        <v>14.625</v>
      </c>
      <c r="G122" s="2">
        <v>16.074444444444445</v>
      </c>
      <c r="H122" s="45">
        <v>15.387071345029238</v>
      </c>
    </row>
    <row r="123" spans="1:8" x14ac:dyDescent="0.2">
      <c r="A123" s="47" t="s">
        <v>27</v>
      </c>
      <c r="B123" s="47">
        <v>2014</v>
      </c>
      <c r="C123" s="2">
        <v>14.378181818181817</v>
      </c>
      <c r="D123" s="2">
        <v>16.84</v>
      </c>
      <c r="E123" s="2">
        <v>13.738</v>
      </c>
      <c r="F123" s="2">
        <v>14.574999999999999</v>
      </c>
      <c r="G123" s="2">
        <v>16.317</v>
      </c>
      <c r="H123" s="45">
        <v>15.169636363636362</v>
      </c>
    </row>
    <row r="124" spans="1:8" x14ac:dyDescent="0.2">
      <c r="A124" s="47" t="s">
        <v>28</v>
      </c>
      <c r="B124" s="47">
        <v>2014</v>
      </c>
      <c r="C124" s="2">
        <v>14.955454545454545</v>
      </c>
      <c r="D124" s="2">
        <v>16.854736842105265</v>
      </c>
      <c r="E124" s="2">
        <v>14.586666666666666</v>
      </c>
      <c r="F124" s="2">
        <v>14.55</v>
      </c>
      <c r="G124" s="2">
        <v>16.501999999999999</v>
      </c>
      <c r="H124" s="45">
        <v>15.489771610845295</v>
      </c>
    </row>
    <row r="125" spans="1:8" x14ac:dyDescent="0.2">
      <c r="A125" s="47" t="s">
        <v>29</v>
      </c>
      <c r="B125" s="47">
        <v>2014</v>
      </c>
      <c r="C125" s="2">
        <v>14.465999999999999</v>
      </c>
      <c r="D125" s="2">
        <v>16.710999999999999</v>
      </c>
      <c r="E125" s="2">
        <v>13.691999999999998</v>
      </c>
      <c r="F125" s="2">
        <v>14.4625</v>
      </c>
      <c r="G125" s="2">
        <v>16.188181818181821</v>
      </c>
      <c r="H125" s="45">
        <v>15.103936363636365</v>
      </c>
    </row>
    <row r="126" spans="1:8" x14ac:dyDescent="0.2">
      <c r="A126" s="50" t="s">
        <v>30</v>
      </c>
      <c r="B126" s="47">
        <v>2014</v>
      </c>
      <c r="C126" s="2">
        <v>14.609999999999998</v>
      </c>
      <c r="D126" s="2">
        <v>16.804444444444446</v>
      </c>
      <c r="E126" s="2">
        <v>12.818333333333333</v>
      </c>
      <c r="F126" s="2">
        <v>14.075000000000001</v>
      </c>
      <c r="G126" s="2">
        <v>15.347500000000002</v>
      </c>
      <c r="H126" s="45">
        <v>14.731055555555557</v>
      </c>
    </row>
    <row r="127" spans="1:8" x14ac:dyDescent="0.2">
      <c r="A127" s="50" t="s">
        <v>31</v>
      </c>
      <c r="B127" s="47">
        <v>2014</v>
      </c>
      <c r="C127" s="2">
        <v>14.056000000000001</v>
      </c>
      <c r="D127" s="2">
        <v>16.676842105263162</v>
      </c>
      <c r="E127" s="2">
        <v>12.305</v>
      </c>
      <c r="F127" s="2">
        <v>14</v>
      </c>
      <c r="G127" s="2">
        <v>15.567999999999998</v>
      </c>
      <c r="H127" s="45">
        <v>14.521168421052632</v>
      </c>
    </row>
    <row r="128" spans="1:8" x14ac:dyDescent="0.2">
      <c r="A128" s="50" t="s">
        <v>32</v>
      </c>
      <c r="B128" s="47">
        <v>2014</v>
      </c>
      <c r="C128" s="2">
        <v>13.985999999999999</v>
      </c>
      <c r="D128" s="2">
        <v>16.076315789473686</v>
      </c>
      <c r="E128" s="2">
        <v>12.078333333333333</v>
      </c>
      <c r="F128" s="2">
        <v>13.89</v>
      </c>
      <c r="G128" s="2">
        <v>14.758333333333331</v>
      </c>
      <c r="H128" s="45">
        <v>14.157796491228069</v>
      </c>
    </row>
    <row r="129" spans="1:8" x14ac:dyDescent="0.2">
      <c r="A129" s="50" t="s">
        <v>33</v>
      </c>
      <c r="B129" s="47">
        <v>2015</v>
      </c>
      <c r="C129" s="2">
        <v>13.825999999999999</v>
      </c>
      <c r="D129" s="2">
        <v>16.086666666666666</v>
      </c>
      <c r="E129" s="2">
        <v>11.893333333333333</v>
      </c>
      <c r="F129" s="2">
        <v>14.146000000000001</v>
      </c>
      <c r="G129" s="2">
        <v>14.852499999999999</v>
      </c>
      <c r="H129" s="45">
        <v>14.160899999999998</v>
      </c>
    </row>
    <row r="130" spans="1:8" x14ac:dyDescent="0.2">
      <c r="A130" s="50" t="s">
        <v>34</v>
      </c>
      <c r="B130" s="47">
        <v>2015</v>
      </c>
      <c r="C130" s="2">
        <v>13.975999999999999</v>
      </c>
      <c r="D130" s="2">
        <v>16.090588235294121</v>
      </c>
      <c r="E130" s="2">
        <v>12.423333333333332</v>
      </c>
      <c r="F130" s="2">
        <v>13.644666666666668</v>
      </c>
      <c r="G130" s="2">
        <v>14.439166666666667</v>
      </c>
      <c r="H130" s="45">
        <v>14.114750980392156</v>
      </c>
    </row>
    <row r="131" spans="1:8" x14ac:dyDescent="0.2">
      <c r="A131" s="50" t="s">
        <v>35</v>
      </c>
      <c r="B131" s="47">
        <v>2015</v>
      </c>
      <c r="C131" s="2">
        <v>14.225999999999999</v>
      </c>
      <c r="D131" s="2">
        <v>16.20529411764706</v>
      </c>
      <c r="E131" s="2">
        <v>12.172000000000001</v>
      </c>
      <c r="F131" s="2">
        <v>14.161</v>
      </c>
      <c r="G131" s="2">
        <v>13.775000000000002</v>
      </c>
      <c r="H131" s="45">
        <v>14.107858823529412</v>
      </c>
    </row>
    <row r="132" spans="1:8" x14ac:dyDescent="0.2">
      <c r="A132" s="47" t="s">
        <v>36</v>
      </c>
      <c r="B132" s="47">
        <v>2015</v>
      </c>
      <c r="C132" s="2">
        <v>13.955999999999998</v>
      </c>
      <c r="D132" s="2">
        <v>15.974375</v>
      </c>
      <c r="E132" s="2">
        <v>12.385</v>
      </c>
      <c r="F132" s="2">
        <v>14.407</v>
      </c>
      <c r="G132" s="2">
        <v>15.000833333333333</v>
      </c>
      <c r="H132" s="45">
        <v>14.344641666666666</v>
      </c>
    </row>
    <row r="133" spans="1:8" x14ac:dyDescent="0.2">
      <c r="A133" s="47" t="s">
        <v>37</v>
      </c>
      <c r="B133" s="47">
        <v>2015</v>
      </c>
      <c r="C133" s="2">
        <v>13.976999999999999</v>
      </c>
      <c r="D133" s="2">
        <v>15.33111111111111</v>
      </c>
      <c r="E133" s="2">
        <v>12.801666666666668</v>
      </c>
      <c r="F133" s="2">
        <v>15.266500000000001</v>
      </c>
      <c r="G133" s="2">
        <v>15.444166666666668</v>
      </c>
      <c r="H133" s="45">
        <v>14.56408888888889</v>
      </c>
    </row>
    <row r="134" spans="1:8" x14ac:dyDescent="0.2">
      <c r="A134" s="50" t="s">
        <v>38</v>
      </c>
      <c r="B134" s="47">
        <v>2015</v>
      </c>
      <c r="C134" s="2">
        <v>14.895</v>
      </c>
      <c r="D134" s="2">
        <v>16.754117647058827</v>
      </c>
      <c r="E134" s="2">
        <v>13.898000000000001</v>
      </c>
      <c r="F134" s="2">
        <v>15.388400000000001</v>
      </c>
      <c r="G134" s="2">
        <v>15.125</v>
      </c>
      <c r="H134" s="45">
        <v>15.212103529411767</v>
      </c>
    </row>
    <row r="135" spans="1:8" x14ac:dyDescent="0.2">
      <c r="A135" s="47" t="s">
        <v>27</v>
      </c>
      <c r="B135" s="47">
        <v>2015</v>
      </c>
      <c r="C135" s="2">
        <v>14.665999999999997</v>
      </c>
      <c r="D135" s="2">
        <v>16.883684210526319</v>
      </c>
      <c r="E135" s="2">
        <v>14.906000000000001</v>
      </c>
      <c r="F135" s="2">
        <v>15.682250000000002</v>
      </c>
      <c r="G135" s="2">
        <v>16.945555555555554</v>
      </c>
      <c r="H135" s="45">
        <v>15.816697953216373</v>
      </c>
    </row>
    <row r="136" spans="1:8" x14ac:dyDescent="0.2">
      <c r="A136" s="50" t="s">
        <v>28</v>
      </c>
      <c r="B136" s="47">
        <v>2015</v>
      </c>
      <c r="C136" s="2">
        <v>14.575999999999999</v>
      </c>
      <c r="D136" s="2">
        <v>16.895</v>
      </c>
      <c r="E136" s="2">
        <v>13.73</v>
      </c>
      <c r="F136" s="2">
        <v>15.525</v>
      </c>
      <c r="G136" s="2">
        <v>16.011666666666667</v>
      </c>
      <c r="H136" s="45">
        <v>15.347533333333331</v>
      </c>
    </row>
    <row r="137" spans="1:8" x14ac:dyDescent="0.2">
      <c r="A137" s="50" t="s">
        <v>29</v>
      </c>
      <c r="B137" s="47">
        <v>2015</v>
      </c>
      <c r="C137" s="2">
        <v>14.886000000000001</v>
      </c>
      <c r="D137" s="2">
        <v>16.03875</v>
      </c>
      <c r="E137" s="2">
        <v>15.429999999999998</v>
      </c>
      <c r="F137" s="2">
        <v>15.4825</v>
      </c>
      <c r="G137" s="2">
        <v>15.691000000000003</v>
      </c>
      <c r="H137" s="45">
        <v>15.505650000000003</v>
      </c>
    </row>
    <row r="138" spans="1:8" x14ac:dyDescent="0.2">
      <c r="A138" s="50" t="s">
        <v>30</v>
      </c>
      <c r="B138" s="47">
        <v>2015</v>
      </c>
      <c r="C138" s="2">
        <v>14.526</v>
      </c>
      <c r="D138" s="2">
        <v>16.788999999999998</v>
      </c>
      <c r="E138" s="2">
        <v>15.077500000000001</v>
      </c>
      <c r="F138" s="2">
        <v>15.4375</v>
      </c>
      <c r="G138" s="2">
        <v>15.556666666666665</v>
      </c>
      <c r="H138" s="45">
        <v>15.477333333333331</v>
      </c>
    </row>
    <row r="139" spans="1:8" x14ac:dyDescent="0.2">
      <c r="A139" s="50" t="s">
        <v>31</v>
      </c>
      <c r="B139" s="47">
        <v>2015</v>
      </c>
      <c r="C139" s="2">
        <v>14.795999999999998</v>
      </c>
      <c r="D139" s="2">
        <v>16.926666666666666</v>
      </c>
      <c r="E139" s="2">
        <v>15.717499999999998</v>
      </c>
      <c r="F139" s="2">
        <v>14.950000000000001</v>
      </c>
      <c r="G139" s="2">
        <v>15.831999999999999</v>
      </c>
      <c r="H139" s="45">
        <v>15.64443333333333</v>
      </c>
    </row>
    <row r="140" spans="1:8" x14ac:dyDescent="0.2">
      <c r="A140" s="50" t="s">
        <v>32</v>
      </c>
      <c r="B140" s="47">
        <v>2015</v>
      </c>
      <c r="C140" s="2">
        <v>15.02</v>
      </c>
      <c r="D140" s="2">
        <v>15.90375</v>
      </c>
      <c r="E140" s="2">
        <v>16.479999999999997</v>
      </c>
      <c r="F140" s="2">
        <v>14.04</v>
      </c>
      <c r="G140" s="2">
        <v>16.371000000000002</v>
      </c>
      <c r="H140" s="45">
        <v>15.562950000000001</v>
      </c>
    </row>
    <row r="141" spans="1:8" x14ac:dyDescent="0.2">
      <c r="A141" s="50" t="s">
        <v>33</v>
      </c>
      <c r="B141" s="47">
        <v>2016</v>
      </c>
      <c r="C141" s="2">
        <v>15.77</v>
      </c>
      <c r="D141" s="2">
        <v>17.149999999999999</v>
      </c>
      <c r="E141" s="2">
        <v>16.78</v>
      </c>
      <c r="F141" s="2">
        <v>14.43</v>
      </c>
      <c r="G141" s="2">
        <v>16.920000000000002</v>
      </c>
      <c r="H141" s="45">
        <v>16.21</v>
      </c>
    </row>
    <row r="142" spans="1:8" x14ac:dyDescent="0.2">
      <c r="A142" s="50" t="s">
        <v>34</v>
      </c>
      <c r="B142" s="47">
        <v>2016</v>
      </c>
      <c r="C142" s="2">
        <v>15.88</v>
      </c>
      <c r="D142" s="2">
        <v>17.64</v>
      </c>
      <c r="E142" s="2">
        <v>16.809999999999999</v>
      </c>
      <c r="F142" s="2">
        <v>15.28</v>
      </c>
      <c r="G142" s="2">
        <v>17.329999999999998</v>
      </c>
      <c r="H142" s="45">
        <v>16.59</v>
      </c>
    </row>
    <row r="143" spans="1:8" x14ac:dyDescent="0.2">
      <c r="A143" s="50" t="s">
        <v>35</v>
      </c>
      <c r="B143" s="47">
        <v>2016</v>
      </c>
      <c r="C143" s="2">
        <v>15.72</v>
      </c>
      <c r="D143" s="2">
        <v>18.32</v>
      </c>
      <c r="E143" s="2">
        <v>17.47</v>
      </c>
      <c r="F143" s="2">
        <v>16.079999999999998</v>
      </c>
      <c r="G143" s="2">
        <v>17.71</v>
      </c>
      <c r="H143" s="45">
        <v>17.059999999999999</v>
      </c>
    </row>
    <row r="144" spans="1:8" x14ac:dyDescent="0.2">
      <c r="A144" s="50" t="s">
        <v>36</v>
      </c>
      <c r="B144" s="47">
        <v>2016</v>
      </c>
      <c r="C144" s="2">
        <v>16.11</v>
      </c>
      <c r="D144" s="2">
        <v>19.04</v>
      </c>
      <c r="E144" s="2">
        <v>17.75</v>
      </c>
      <c r="F144" s="2">
        <v>16.48</v>
      </c>
      <c r="G144" s="2">
        <v>18.07</v>
      </c>
      <c r="H144" s="45">
        <v>17.489999999999998</v>
      </c>
    </row>
    <row r="145" spans="1:8" x14ac:dyDescent="0.2">
      <c r="A145" s="50" t="s">
        <v>37</v>
      </c>
      <c r="B145" s="47">
        <v>2016</v>
      </c>
      <c r="C145" s="2">
        <v>16.82</v>
      </c>
      <c r="D145" s="2">
        <v>19</v>
      </c>
      <c r="E145" s="2">
        <v>17.79</v>
      </c>
      <c r="F145" s="2">
        <v>16.79</v>
      </c>
      <c r="G145" s="2">
        <v>18.46</v>
      </c>
      <c r="H145" s="45">
        <v>17.77</v>
      </c>
    </row>
    <row r="146" spans="1:8" x14ac:dyDescent="0.2">
      <c r="A146" s="50" t="s">
        <v>38</v>
      </c>
      <c r="B146" s="47">
        <v>2016</v>
      </c>
      <c r="C146" s="2">
        <v>19.25</v>
      </c>
      <c r="D146" s="2">
        <v>20.63</v>
      </c>
      <c r="E146" s="2">
        <v>20.41</v>
      </c>
      <c r="F146" s="2">
        <v>17.93</v>
      </c>
      <c r="G146" s="2">
        <v>21.12</v>
      </c>
      <c r="H146" s="45">
        <v>19.87</v>
      </c>
    </row>
    <row r="147" spans="1:8" x14ac:dyDescent="0.2">
      <c r="A147" s="50" t="s">
        <v>27</v>
      </c>
      <c r="B147" s="47">
        <v>2016</v>
      </c>
      <c r="C147" s="2">
        <v>22</v>
      </c>
      <c r="D147" s="2">
        <v>23.55</v>
      </c>
      <c r="E147" s="2">
        <v>23.6</v>
      </c>
      <c r="F147" s="2">
        <v>21.69</v>
      </c>
      <c r="G147" s="2">
        <v>23.61</v>
      </c>
      <c r="H147" s="45">
        <v>22.89</v>
      </c>
    </row>
    <row r="148" spans="1:8" x14ac:dyDescent="0.2">
      <c r="A148" s="50" t="s">
        <v>28</v>
      </c>
      <c r="B148" s="47">
        <v>2016</v>
      </c>
      <c r="C148" s="2">
        <v>20.71</v>
      </c>
      <c r="D148" s="2">
        <v>23.47</v>
      </c>
      <c r="E148" s="2">
        <v>22.19</v>
      </c>
      <c r="F148" s="2">
        <v>21.52</v>
      </c>
      <c r="G148" s="2">
        <v>22.57</v>
      </c>
      <c r="H148" s="45">
        <v>22.09</v>
      </c>
    </row>
    <row r="149" spans="1:8" x14ac:dyDescent="0.2">
      <c r="A149" s="50" t="s">
        <v>29</v>
      </c>
      <c r="B149" s="47">
        <v>2016</v>
      </c>
      <c r="C149" s="77">
        <v>19.23</v>
      </c>
      <c r="D149" s="77">
        <v>23.2</v>
      </c>
      <c r="E149" s="77">
        <v>18.86</v>
      </c>
      <c r="F149" s="77">
        <v>19.64</v>
      </c>
      <c r="G149" s="77">
        <v>20.3</v>
      </c>
      <c r="H149" s="45">
        <v>20.239999999999998</v>
      </c>
    </row>
    <row r="150" spans="1:8" x14ac:dyDescent="0.2">
      <c r="A150" s="50" t="s">
        <v>30</v>
      </c>
      <c r="B150" s="47">
        <v>2016</v>
      </c>
      <c r="C150" s="77">
        <v>18.350000000000001</v>
      </c>
      <c r="D150" s="77">
        <v>22.71</v>
      </c>
      <c r="E150" s="77">
        <v>17.75</v>
      </c>
      <c r="F150" s="77">
        <v>17.84</v>
      </c>
      <c r="G150" s="77">
        <v>18.55</v>
      </c>
      <c r="H150" s="45">
        <v>19.04</v>
      </c>
    </row>
    <row r="151" spans="1:8" x14ac:dyDescent="0.2">
      <c r="A151" s="50" t="s">
        <v>31</v>
      </c>
      <c r="B151" s="47">
        <v>2016</v>
      </c>
      <c r="C151" s="76">
        <v>16.86</v>
      </c>
      <c r="D151" s="76">
        <v>20.27</v>
      </c>
      <c r="E151" s="76">
        <v>16.36</v>
      </c>
      <c r="F151" s="76">
        <v>17.04</v>
      </c>
      <c r="G151" s="76">
        <v>17.32</v>
      </c>
      <c r="H151" s="45">
        <v>17.57</v>
      </c>
    </row>
    <row r="152" spans="1:8" x14ac:dyDescent="0.2">
      <c r="A152" s="50" t="s">
        <v>32</v>
      </c>
      <c r="B152" s="47">
        <v>2016</v>
      </c>
      <c r="C152" s="76">
        <v>15.99</v>
      </c>
      <c r="D152" s="76">
        <v>19.649999999999999</v>
      </c>
      <c r="E152" s="76">
        <v>15.4</v>
      </c>
      <c r="F152" s="76">
        <v>16.73</v>
      </c>
      <c r="G152" s="76">
        <v>17.02</v>
      </c>
      <c r="H152" s="45">
        <v>16.96</v>
      </c>
    </row>
    <row r="153" spans="1:8" x14ac:dyDescent="0.2">
      <c r="A153" s="50" t="s">
        <v>33</v>
      </c>
      <c r="B153" s="47">
        <v>2017</v>
      </c>
      <c r="C153" s="76">
        <v>15.96</v>
      </c>
      <c r="D153" s="76">
        <v>19.71</v>
      </c>
      <c r="E153" s="76">
        <v>16.059999999999999</v>
      </c>
      <c r="F153" s="76">
        <v>16.61</v>
      </c>
      <c r="G153" s="76">
        <v>16.600000000000001</v>
      </c>
      <c r="H153" s="45">
        <v>16.989999999999998</v>
      </c>
    </row>
    <row r="154" spans="1:8" x14ac:dyDescent="0.2">
      <c r="A154" s="50" t="s">
        <v>34</v>
      </c>
      <c r="B154" s="47">
        <v>2017</v>
      </c>
      <c r="C154" s="76">
        <v>16.399999999999999</v>
      </c>
      <c r="D154" s="76">
        <v>19.309999999999999</v>
      </c>
      <c r="E154" s="76">
        <v>16.14</v>
      </c>
      <c r="F154" s="76">
        <v>17.37</v>
      </c>
      <c r="G154" s="76">
        <v>17.54</v>
      </c>
      <c r="H154" s="45">
        <v>17.350000000000001</v>
      </c>
    </row>
    <row r="155" spans="1:8" x14ac:dyDescent="0.2">
      <c r="A155" s="50" t="s">
        <v>35</v>
      </c>
      <c r="B155" s="47">
        <v>2017</v>
      </c>
      <c r="C155" s="76">
        <v>16.350000000000001</v>
      </c>
      <c r="D155" s="76">
        <v>20.09</v>
      </c>
      <c r="E155" s="76">
        <v>16.34</v>
      </c>
      <c r="F155" s="76">
        <v>17.649999999999999</v>
      </c>
      <c r="G155" s="76">
        <v>17.690000000000001</v>
      </c>
      <c r="H155" s="45">
        <v>17.62</v>
      </c>
    </row>
    <row r="156" spans="1:8" x14ac:dyDescent="0.2">
      <c r="A156" s="50" t="s">
        <v>36</v>
      </c>
      <c r="B156" s="47">
        <v>2017</v>
      </c>
      <c r="C156" s="76">
        <v>16.62</v>
      </c>
      <c r="D156" s="76">
        <v>19.739999999999998</v>
      </c>
      <c r="E156" s="76">
        <v>16.78</v>
      </c>
      <c r="F156" s="76">
        <v>18.27</v>
      </c>
      <c r="G156" s="76">
        <v>17.38</v>
      </c>
      <c r="H156" s="45">
        <v>17.760000000000002</v>
      </c>
    </row>
    <row r="157" spans="1:8" x14ac:dyDescent="0.2">
      <c r="A157" s="50" t="s">
        <v>37</v>
      </c>
      <c r="B157" s="47">
        <v>2017</v>
      </c>
      <c r="C157" s="76">
        <v>16.850000000000001</v>
      </c>
      <c r="D157" s="76">
        <v>21.23</v>
      </c>
      <c r="E157" s="76">
        <v>17.309999999999999</v>
      </c>
      <c r="F157" s="76">
        <v>17.93</v>
      </c>
      <c r="G157" s="76">
        <v>18.57</v>
      </c>
      <c r="H157" s="45">
        <v>18.38</v>
      </c>
    </row>
    <row r="158" spans="1:8" x14ac:dyDescent="0.2">
      <c r="A158" s="50" t="s">
        <v>38</v>
      </c>
      <c r="B158" s="47">
        <v>2017</v>
      </c>
      <c r="C158" s="76">
        <v>16.329999999999998</v>
      </c>
      <c r="D158" s="76">
        <v>20.8</v>
      </c>
      <c r="E158" s="76">
        <v>17.29</v>
      </c>
      <c r="F158" s="76">
        <v>17.88</v>
      </c>
      <c r="G158" s="76">
        <v>18.09</v>
      </c>
      <c r="H158" s="45">
        <v>18.079999999999998</v>
      </c>
    </row>
    <row r="159" spans="1:8" x14ac:dyDescent="0.2">
      <c r="A159" s="50" t="s">
        <v>27</v>
      </c>
      <c r="B159" s="47">
        <v>2017</v>
      </c>
      <c r="C159" s="76">
        <v>16.04</v>
      </c>
      <c r="D159" s="76">
        <v>20.37</v>
      </c>
      <c r="E159" s="76">
        <v>16.75</v>
      </c>
      <c r="F159" s="76">
        <v>17.420000000000002</v>
      </c>
      <c r="G159" s="76">
        <v>17.559999999999999</v>
      </c>
      <c r="H159" s="45">
        <v>17.63</v>
      </c>
    </row>
    <row r="160" spans="1:8" x14ac:dyDescent="0.2">
      <c r="A160" s="50" t="s">
        <v>28</v>
      </c>
      <c r="B160" s="47">
        <v>2017</v>
      </c>
      <c r="C160" s="76">
        <v>15.59</v>
      </c>
      <c r="D160" s="76">
        <v>19.98</v>
      </c>
      <c r="E160" s="76">
        <v>16</v>
      </c>
      <c r="F160" s="76">
        <v>16.61</v>
      </c>
      <c r="G160" s="76">
        <v>17.239999999999998</v>
      </c>
      <c r="H160" s="45">
        <v>17.09</v>
      </c>
    </row>
    <row r="161" spans="1:8" x14ac:dyDescent="0.2">
      <c r="A161" s="50" t="s">
        <v>29</v>
      </c>
      <c r="B161" s="47">
        <v>2017</v>
      </c>
      <c r="C161" s="76">
        <v>15.22</v>
      </c>
      <c r="D161" s="76">
        <v>19.63</v>
      </c>
      <c r="E161" s="76">
        <v>14.58</v>
      </c>
      <c r="F161" s="76">
        <v>15.59</v>
      </c>
      <c r="G161" s="76">
        <v>16.8</v>
      </c>
      <c r="H161" s="45">
        <v>16.36</v>
      </c>
    </row>
    <row r="162" spans="1:8" x14ac:dyDescent="0.2">
      <c r="A162" s="50" t="s">
        <v>30</v>
      </c>
      <c r="B162" s="47">
        <v>2017</v>
      </c>
      <c r="C162" s="76">
        <v>15.27</v>
      </c>
      <c r="D162" s="76">
        <v>19.23</v>
      </c>
      <c r="E162" s="76">
        <v>14.17</v>
      </c>
      <c r="F162" s="76">
        <v>14.57</v>
      </c>
      <c r="G162" s="76">
        <v>16.02</v>
      </c>
      <c r="H162" s="45">
        <v>15.85</v>
      </c>
    </row>
    <row r="163" spans="1:8" x14ac:dyDescent="0.2">
      <c r="A163" s="50" t="s">
        <v>31</v>
      </c>
      <c r="B163" s="47">
        <v>2017</v>
      </c>
      <c r="C163" s="76">
        <v>15.26</v>
      </c>
      <c r="D163" s="76">
        <v>18.93</v>
      </c>
      <c r="E163" s="76">
        <v>14.72</v>
      </c>
      <c r="F163" s="76">
        <v>15.42</v>
      </c>
      <c r="G163" s="76">
        <v>16.52</v>
      </c>
      <c r="H163" s="45">
        <v>16.170000000000002</v>
      </c>
    </row>
    <row r="164" spans="1:8" x14ac:dyDescent="0.2">
      <c r="A164" s="50" t="s">
        <v>32</v>
      </c>
      <c r="B164" s="47">
        <v>2017</v>
      </c>
      <c r="C164" s="76">
        <v>15.21</v>
      </c>
      <c r="D164" s="76">
        <v>18.739999999999998</v>
      </c>
      <c r="E164" s="76">
        <v>15.05</v>
      </c>
      <c r="F164" s="76">
        <v>15.99</v>
      </c>
      <c r="G164" s="76">
        <v>16.600000000000001</v>
      </c>
      <c r="H164" s="45">
        <v>16.32</v>
      </c>
    </row>
    <row r="165" spans="1:8" x14ac:dyDescent="0.2">
      <c r="A165" s="50" t="s">
        <v>33</v>
      </c>
      <c r="B165" s="47">
        <v>2018</v>
      </c>
      <c r="C165" s="76">
        <v>15.92</v>
      </c>
      <c r="D165" s="76">
        <v>18.62</v>
      </c>
      <c r="E165" s="76">
        <v>15.27</v>
      </c>
      <c r="F165" s="76">
        <v>15.2</v>
      </c>
      <c r="G165" s="76">
        <v>16.690000000000001</v>
      </c>
      <c r="H165" s="45">
        <v>16.34</v>
      </c>
    </row>
    <row r="166" spans="1:8" x14ac:dyDescent="0.2">
      <c r="A166" s="50" t="s">
        <v>34</v>
      </c>
      <c r="B166" s="47">
        <v>2018</v>
      </c>
      <c r="C166" s="76">
        <v>16.45</v>
      </c>
      <c r="D166" s="76">
        <v>19.48</v>
      </c>
      <c r="E166" s="76">
        <v>14.94</v>
      </c>
      <c r="F166" s="76">
        <v>14.97</v>
      </c>
      <c r="G166" s="76">
        <v>16.86</v>
      </c>
      <c r="H166" s="45">
        <v>16.54</v>
      </c>
    </row>
    <row r="167" spans="1:8" x14ac:dyDescent="0.2">
      <c r="A167" s="50" t="s">
        <v>35</v>
      </c>
      <c r="B167" s="47">
        <v>2018</v>
      </c>
      <c r="C167" s="76">
        <v>17.13</v>
      </c>
      <c r="D167" s="76">
        <v>19.47</v>
      </c>
      <c r="E167" s="76">
        <v>15.08</v>
      </c>
      <c r="F167" s="76">
        <v>15.7</v>
      </c>
      <c r="G167" s="76">
        <v>17.100000000000001</v>
      </c>
      <c r="H167" s="45">
        <v>16.899999999999999</v>
      </c>
    </row>
    <row r="168" spans="1:8" x14ac:dyDescent="0.2">
      <c r="A168" s="50" t="s">
        <v>36</v>
      </c>
      <c r="B168" s="47">
        <v>2018</v>
      </c>
      <c r="C168" s="76">
        <v>17.079999999999998</v>
      </c>
      <c r="D168" s="76">
        <v>19.3</v>
      </c>
      <c r="E168" s="76">
        <v>14.73</v>
      </c>
      <c r="F168" s="76">
        <v>14.97</v>
      </c>
      <c r="G168" s="76">
        <v>16.54</v>
      </c>
      <c r="H168" s="45">
        <v>16.52</v>
      </c>
    </row>
    <row r="169" spans="1:8" x14ac:dyDescent="0.2">
      <c r="A169" s="50" t="s">
        <v>37</v>
      </c>
      <c r="B169" s="47">
        <v>2018</v>
      </c>
      <c r="C169" s="76">
        <v>17.34</v>
      </c>
      <c r="D169" s="76">
        <v>19.690000000000001</v>
      </c>
      <c r="E169" s="76">
        <v>15.33</v>
      </c>
      <c r="F169" s="76">
        <v>15.48</v>
      </c>
      <c r="G169" s="76">
        <v>16.96</v>
      </c>
      <c r="H169" s="45">
        <v>16.96</v>
      </c>
    </row>
    <row r="170" spans="1:8" x14ac:dyDescent="0.2">
      <c r="A170" s="50" t="s">
        <v>38</v>
      </c>
      <c r="B170" s="47">
        <v>2018</v>
      </c>
      <c r="C170" s="76">
        <v>19.29</v>
      </c>
      <c r="D170" s="76">
        <v>21.11</v>
      </c>
      <c r="E170" s="76">
        <v>17.89</v>
      </c>
      <c r="F170" s="76">
        <v>17.64</v>
      </c>
      <c r="G170" s="76">
        <v>20.18</v>
      </c>
      <c r="H170" s="45">
        <v>19.22</v>
      </c>
    </row>
    <row r="171" spans="1:8" x14ac:dyDescent="0.2">
      <c r="A171" s="50" t="s">
        <v>27</v>
      </c>
      <c r="B171" s="47">
        <v>2018</v>
      </c>
      <c r="C171" s="76">
        <v>20.079999999999998</v>
      </c>
      <c r="D171" s="76">
        <v>22.82</v>
      </c>
      <c r="E171" s="76">
        <v>20.41</v>
      </c>
      <c r="F171" s="76">
        <v>20.11</v>
      </c>
      <c r="G171" s="76">
        <v>21.08</v>
      </c>
      <c r="H171" s="45">
        <v>20.09</v>
      </c>
    </row>
    <row r="172" spans="1:8" x14ac:dyDescent="0.2">
      <c r="A172" s="50" t="s">
        <v>28</v>
      </c>
      <c r="B172" s="47">
        <v>2018</v>
      </c>
      <c r="C172" s="76">
        <v>17.75</v>
      </c>
      <c r="D172" s="76">
        <v>21.69</v>
      </c>
      <c r="E172" s="76">
        <v>19.48</v>
      </c>
      <c r="F172" s="76">
        <v>19.510000000000002</v>
      </c>
      <c r="G172" s="76">
        <v>19.98</v>
      </c>
      <c r="H172" s="45">
        <v>19.68</v>
      </c>
    </row>
    <row r="173" spans="1:8" x14ac:dyDescent="0.2">
      <c r="A173" s="50" t="s">
        <v>29</v>
      </c>
      <c r="B173" s="47">
        <v>2018</v>
      </c>
      <c r="C173" s="76">
        <v>17.649999999999999</v>
      </c>
      <c r="D173" s="76">
        <v>21.36</v>
      </c>
      <c r="E173" s="76">
        <v>18.809999999999999</v>
      </c>
      <c r="F173" s="76">
        <v>19.82</v>
      </c>
      <c r="G173" s="76">
        <v>18.88</v>
      </c>
      <c r="H173" s="45">
        <v>19.3</v>
      </c>
    </row>
    <row r="174" spans="1:8" x14ac:dyDescent="0.2">
      <c r="A174" s="50" t="s">
        <v>30</v>
      </c>
      <c r="B174" s="47">
        <v>2018</v>
      </c>
      <c r="C174" s="76">
        <v>17.55</v>
      </c>
      <c r="D174" s="76">
        <v>21.62</v>
      </c>
      <c r="E174" s="76">
        <v>18.7</v>
      </c>
      <c r="F174" s="76">
        <v>19.82</v>
      </c>
      <c r="G174" s="76">
        <v>19.399999999999999</v>
      </c>
      <c r="H174" s="45">
        <v>19.420000000000002</v>
      </c>
    </row>
    <row r="175" spans="1:8" x14ac:dyDescent="0.2">
      <c r="A175" s="50" t="s">
        <v>31</v>
      </c>
      <c r="B175" s="47">
        <v>2018</v>
      </c>
      <c r="C175" s="76">
        <v>16.649999999999999</v>
      </c>
      <c r="D175" s="76">
        <v>21.03</v>
      </c>
      <c r="E175" s="76">
        <v>17.7</v>
      </c>
      <c r="F175" s="76">
        <v>19.55</v>
      </c>
      <c r="G175" s="76">
        <v>18.75</v>
      </c>
      <c r="H175" s="45">
        <v>18.73</v>
      </c>
    </row>
    <row r="176" spans="1:8" x14ac:dyDescent="0.2">
      <c r="A176" s="93" t="s">
        <v>32</v>
      </c>
      <c r="B176" s="47">
        <v>2018</v>
      </c>
      <c r="C176" s="76">
        <v>16.55</v>
      </c>
      <c r="D176" s="76">
        <v>20.91</v>
      </c>
      <c r="E176" s="76">
        <v>17.62</v>
      </c>
      <c r="F176" s="76">
        <v>19.59</v>
      </c>
      <c r="G176" s="76">
        <v>18.47</v>
      </c>
      <c r="H176" s="45">
        <v>18.63</v>
      </c>
    </row>
    <row r="177" spans="1:8" x14ac:dyDescent="0.2">
      <c r="A177" s="93" t="s">
        <v>33</v>
      </c>
      <c r="B177" s="47">
        <v>2019</v>
      </c>
      <c r="C177" s="76">
        <v>16.68</v>
      </c>
      <c r="D177" s="76">
        <v>20.85</v>
      </c>
      <c r="E177" s="76">
        <v>17.54</v>
      </c>
      <c r="F177" s="76">
        <v>19.170000000000002</v>
      </c>
      <c r="G177" s="76">
        <v>18.57</v>
      </c>
      <c r="H177" s="45">
        <v>18.559999999999999</v>
      </c>
    </row>
    <row r="178" spans="1:8" x14ac:dyDescent="0.2">
      <c r="A178" s="93" t="s">
        <v>34</v>
      </c>
      <c r="B178" s="47">
        <v>2019</v>
      </c>
      <c r="C178" s="76">
        <v>17.09</v>
      </c>
      <c r="D178" s="76">
        <v>21.37</v>
      </c>
      <c r="E178" s="76">
        <v>17.850000000000001</v>
      </c>
      <c r="F178" s="76">
        <v>19.45</v>
      </c>
      <c r="G178" s="76">
        <v>18.829999999999998</v>
      </c>
      <c r="H178" s="45">
        <v>18.920000000000002</v>
      </c>
    </row>
    <row r="179" spans="1:8" x14ac:dyDescent="0.2">
      <c r="A179" s="93" t="s">
        <v>35</v>
      </c>
      <c r="B179" s="47">
        <v>2019</v>
      </c>
      <c r="C179" s="76">
        <v>17.59</v>
      </c>
      <c r="D179" s="76">
        <v>20.97</v>
      </c>
      <c r="E179" s="76">
        <v>18.399999999999999</v>
      </c>
      <c r="F179" s="76">
        <v>19.37</v>
      </c>
      <c r="G179" s="76">
        <v>18.670000000000002</v>
      </c>
      <c r="H179" s="45">
        <v>19</v>
      </c>
    </row>
    <row r="180" spans="1:8" x14ac:dyDescent="0.2">
      <c r="A180" s="93" t="s">
        <v>36</v>
      </c>
      <c r="B180" s="47">
        <v>2019</v>
      </c>
      <c r="C180" s="76">
        <v>17.760000000000002</v>
      </c>
      <c r="D180" s="76">
        <v>21.08</v>
      </c>
      <c r="E180" s="76">
        <v>18.27</v>
      </c>
      <c r="F180" s="76">
        <v>19.14</v>
      </c>
      <c r="G180" s="76">
        <v>19.03</v>
      </c>
      <c r="H180" s="45">
        <v>19.05</v>
      </c>
    </row>
    <row r="181" spans="1:8" x14ac:dyDescent="0.2">
      <c r="A181" s="93" t="s">
        <v>37</v>
      </c>
      <c r="B181" s="47">
        <v>2019</v>
      </c>
      <c r="C181" s="76">
        <v>18.260000000000002</v>
      </c>
      <c r="D181" s="76">
        <v>20.93</v>
      </c>
      <c r="E181" s="76">
        <v>18.350000000000001</v>
      </c>
      <c r="F181" s="76">
        <v>19.27</v>
      </c>
      <c r="G181" s="76">
        <v>18.79</v>
      </c>
      <c r="H181" s="45">
        <v>19.12</v>
      </c>
    </row>
    <row r="182" spans="1:8" x14ac:dyDescent="0.2">
      <c r="A182" s="93" t="s">
        <v>38</v>
      </c>
      <c r="B182" s="47">
        <v>2019</v>
      </c>
      <c r="C182" s="76">
        <v>18.190000000000001</v>
      </c>
      <c r="D182" s="76">
        <v>20.5</v>
      </c>
      <c r="E182" s="76">
        <v>18.239999999999998</v>
      </c>
      <c r="F182" s="76">
        <v>18.850000000000001</v>
      </c>
      <c r="G182" s="76">
        <v>17.97</v>
      </c>
      <c r="H182" s="45">
        <v>18.75</v>
      </c>
    </row>
    <row r="183" spans="1:8" x14ac:dyDescent="0.2">
      <c r="A183" s="93" t="s">
        <v>27</v>
      </c>
      <c r="B183" s="47">
        <v>2019</v>
      </c>
      <c r="C183" s="76">
        <v>18.010000000000002</v>
      </c>
      <c r="D183" s="76">
        <v>20.36</v>
      </c>
      <c r="E183" s="76">
        <v>17.63</v>
      </c>
      <c r="F183" s="76">
        <v>18.579999999999998</v>
      </c>
      <c r="G183" s="76">
        <v>17.579999999999998</v>
      </c>
      <c r="H183" s="45">
        <v>18.43</v>
      </c>
    </row>
    <row r="184" spans="1:8" x14ac:dyDescent="0.2">
      <c r="A184" s="93" t="s">
        <v>28</v>
      </c>
      <c r="B184" s="47">
        <v>2019</v>
      </c>
      <c r="C184" s="76">
        <v>18.14</v>
      </c>
      <c r="D184" s="76">
        <v>20.43</v>
      </c>
      <c r="E184" s="76">
        <v>17.75</v>
      </c>
      <c r="F184" s="76">
        <v>18.55</v>
      </c>
      <c r="G184" s="76">
        <v>17.98</v>
      </c>
      <c r="H184" s="45">
        <v>18.57</v>
      </c>
    </row>
    <row r="185" spans="1:8" x14ac:dyDescent="0.2">
      <c r="A185" s="93" t="s">
        <v>29</v>
      </c>
      <c r="B185" s="47">
        <v>2019</v>
      </c>
      <c r="C185" s="76">
        <v>18.07</v>
      </c>
      <c r="D185" s="76">
        <v>20.28</v>
      </c>
      <c r="E185" s="76">
        <v>17.79</v>
      </c>
      <c r="F185" s="76">
        <v>17.95</v>
      </c>
      <c r="G185" s="76">
        <v>18.02</v>
      </c>
      <c r="H185" s="45">
        <v>18.420000000000002</v>
      </c>
    </row>
    <row r="186" spans="1:8" x14ac:dyDescent="0.2">
      <c r="A186" s="93" t="s">
        <v>30</v>
      </c>
      <c r="B186" s="47">
        <v>2019</v>
      </c>
      <c r="C186" s="76">
        <v>17.89</v>
      </c>
      <c r="D186" s="76">
        <v>20.23</v>
      </c>
      <c r="E186" s="76">
        <v>17.440000000000001</v>
      </c>
      <c r="F186" s="76">
        <v>17.89</v>
      </c>
      <c r="G186" s="76">
        <v>18.149999999999999</v>
      </c>
      <c r="H186" s="45">
        <v>18.32</v>
      </c>
    </row>
    <row r="187" spans="1:8" x14ac:dyDescent="0.2">
      <c r="A187" s="93" t="s">
        <v>31</v>
      </c>
      <c r="B187" s="47">
        <v>2019</v>
      </c>
      <c r="C187" s="76">
        <v>18.260000000000002</v>
      </c>
      <c r="D187" s="76">
        <v>20.3</v>
      </c>
      <c r="E187" s="76">
        <v>18.13</v>
      </c>
      <c r="F187" s="76">
        <v>18.559999999999999</v>
      </c>
      <c r="G187" s="76">
        <v>19.12</v>
      </c>
      <c r="H187" s="45">
        <v>18.87</v>
      </c>
    </row>
    <row r="188" spans="1:8" x14ac:dyDescent="0.2">
      <c r="A188" s="93" t="s">
        <v>32</v>
      </c>
      <c r="B188" s="47">
        <v>2019</v>
      </c>
      <c r="C188" s="76">
        <v>18.690000000000001</v>
      </c>
      <c r="D188" s="76">
        <v>20.67</v>
      </c>
      <c r="E188" s="76">
        <v>18.350000000000001</v>
      </c>
      <c r="F188" s="76">
        <v>19.29</v>
      </c>
      <c r="G188" s="76">
        <v>19.43</v>
      </c>
      <c r="H188" s="45">
        <v>19.28</v>
      </c>
    </row>
    <row r="189" spans="1:8" x14ac:dyDescent="0.2">
      <c r="A189" s="93" t="s">
        <v>33</v>
      </c>
      <c r="B189" s="47">
        <v>2020</v>
      </c>
      <c r="C189" s="76">
        <v>19.579999999999998</v>
      </c>
      <c r="D189" s="76">
        <v>20.87</v>
      </c>
      <c r="E189" s="76">
        <v>19.28</v>
      </c>
      <c r="F189" s="76">
        <v>19.989999999999998</v>
      </c>
      <c r="G189" s="76">
        <v>19.48</v>
      </c>
      <c r="H189" s="45">
        <v>19.84</v>
      </c>
    </row>
    <row r="190" spans="1:8" x14ac:dyDescent="0.2">
      <c r="A190" s="93" t="s">
        <v>34</v>
      </c>
      <c r="B190" s="47">
        <v>2020</v>
      </c>
      <c r="C190" s="76">
        <v>19.5</v>
      </c>
      <c r="D190" s="76">
        <v>20.69</v>
      </c>
      <c r="E190" s="76">
        <v>18.47</v>
      </c>
      <c r="F190" s="76">
        <v>20.79</v>
      </c>
      <c r="G190" s="76">
        <v>19.5</v>
      </c>
      <c r="H190" s="45">
        <v>19.79</v>
      </c>
    </row>
    <row r="191" spans="1:8" x14ac:dyDescent="0.2">
      <c r="A191" s="93" t="s">
        <v>35</v>
      </c>
      <c r="B191" s="47">
        <v>2020</v>
      </c>
      <c r="C191" s="76">
        <v>21.07</v>
      </c>
      <c r="D191" s="76">
        <v>21.07</v>
      </c>
      <c r="E191" s="76">
        <v>20.059999999999999</v>
      </c>
      <c r="F191" s="76">
        <v>21.14</v>
      </c>
      <c r="G191" s="76">
        <v>19.489999999999998</v>
      </c>
      <c r="H191" s="45">
        <v>20.57</v>
      </c>
    </row>
    <row r="192" spans="1:8" x14ac:dyDescent="0.2">
      <c r="A192" s="93" t="s">
        <v>36</v>
      </c>
      <c r="B192" s="47">
        <v>2020</v>
      </c>
      <c r="C192" s="76">
        <v>22.55</v>
      </c>
      <c r="D192" s="76">
        <v>21.39</v>
      </c>
      <c r="E192" s="76">
        <v>20.57</v>
      </c>
      <c r="F192" s="76">
        <v>21.64</v>
      </c>
      <c r="G192" s="76">
        <v>19.260000000000002</v>
      </c>
      <c r="H192" s="45">
        <v>21.08</v>
      </c>
    </row>
    <row r="193" spans="1:8" x14ac:dyDescent="0.2">
      <c r="A193" s="93" t="s">
        <v>37</v>
      </c>
      <c r="B193" s="47">
        <v>2020</v>
      </c>
      <c r="C193" s="76">
        <v>22.67</v>
      </c>
      <c r="D193" s="76">
        <v>22.06</v>
      </c>
      <c r="E193" s="76">
        <v>20.309999999999999</v>
      </c>
      <c r="F193" s="76">
        <v>21.48</v>
      </c>
      <c r="G193" s="76">
        <v>19.93</v>
      </c>
      <c r="H193" s="45">
        <v>21.29</v>
      </c>
    </row>
    <row r="194" spans="1:8" x14ac:dyDescent="0.2">
      <c r="A194" s="93" t="s">
        <v>38</v>
      </c>
      <c r="B194" s="47">
        <v>2020</v>
      </c>
      <c r="C194" s="76">
        <v>23.81</v>
      </c>
      <c r="D194" s="76">
        <v>22.55</v>
      </c>
      <c r="E194" s="76">
        <v>21.64</v>
      </c>
      <c r="F194" s="76">
        <v>23.24</v>
      </c>
      <c r="G194" s="76">
        <v>22.44</v>
      </c>
      <c r="H194" s="45">
        <v>22.74</v>
      </c>
    </row>
    <row r="195" spans="1:8" x14ac:dyDescent="0.2">
      <c r="A195" s="93" t="s">
        <v>27</v>
      </c>
      <c r="B195" s="47">
        <v>2020</v>
      </c>
      <c r="C195" s="76">
        <v>25.17</v>
      </c>
      <c r="D195" s="76">
        <v>26.16</v>
      </c>
      <c r="E195" s="76">
        <v>25.14</v>
      </c>
      <c r="F195" s="76">
        <v>26.6</v>
      </c>
      <c r="G195" s="76">
        <v>26.43</v>
      </c>
      <c r="H195" s="45">
        <v>25.9</v>
      </c>
    </row>
    <row r="196" spans="1:8" x14ac:dyDescent="0.2">
      <c r="A196" s="93" t="s">
        <v>28</v>
      </c>
      <c r="B196" s="47">
        <v>2020</v>
      </c>
      <c r="C196" s="76">
        <v>30.09</v>
      </c>
      <c r="D196" s="76">
        <v>30.72</v>
      </c>
      <c r="E196" s="76">
        <v>27.64</v>
      </c>
      <c r="F196" s="76">
        <v>30.69</v>
      </c>
      <c r="G196" s="76">
        <v>29.68</v>
      </c>
      <c r="H196" s="45">
        <v>29.76</v>
      </c>
    </row>
    <row r="197" spans="1:8" x14ac:dyDescent="0.2">
      <c r="A197" s="93" t="s">
        <v>29</v>
      </c>
      <c r="B197" s="47">
        <v>2020</v>
      </c>
      <c r="C197" s="76">
        <v>30.1</v>
      </c>
      <c r="D197" s="76">
        <v>30.81</v>
      </c>
      <c r="E197" s="76">
        <v>29.88</v>
      </c>
      <c r="F197" s="76">
        <v>30.65</v>
      </c>
      <c r="G197" s="76">
        <v>30.76</v>
      </c>
      <c r="H197" s="45">
        <v>30.44</v>
      </c>
    </row>
    <row r="198" spans="1:8" x14ac:dyDescent="0.2">
      <c r="A198" s="93" t="s">
        <v>30</v>
      </c>
      <c r="B198" s="47">
        <v>2020</v>
      </c>
      <c r="C198" s="76">
        <v>29.97</v>
      </c>
      <c r="D198" s="76">
        <v>29.15</v>
      </c>
      <c r="E198" s="76">
        <v>27.68</v>
      </c>
      <c r="F198" s="76">
        <v>27.95</v>
      </c>
      <c r="G198" s="76">
        <v>28.2</v>
      </c>
      <c r="H198" s="45">
        <v>28.59</v>
      </c>
    </row>
    <row r="199" spans="1:8" x14ac:dyDescent="0.2">
      <c r="A199" s="93" t="s">
        <v>31</v>
      </c>
      <c r="B199" s="47">
        <v>2020</v>
      </c>
      <c r="C199" s="76">
        <v>30.12</v>
      </c>
      <c r="D199" s="76">
        <v>29.5</v>
      </c>
      <c r="E199" s="76">
        <v>27.82</v>
      </c>
      <c r="F199" s="76">
        <v>28.35</v>
      </c>
      <c r="G199" s="76">
        <v>28.4</v>
      </c>
      <c r="H199" s="45">
        <v>28.84</v>
      </c>
    </row>
    <row r="200" spans="1:8" x14ac:dyDescent="0.2">
      <c r="A200" s="93" t="s">
        <v>32</v>
      </c>
      <c r="B200" s="47">
        <v>2020</v>
      </c>
      <c r="C200" s="76">
        <v>29.45</v>
      </c>
      <c r="D200" s="76">
        <v>29.22</v>
      </c>
      <c r="E200" s="76">
        <v>27.26</v>
      </c>
      <c r="F200" s="76">
        <v>29.03</v>
      </c>
      <c r="G200" s="76">
        <v>27.29</v>
      </c>
      <c r="H200" s="45">
        <v>28.45</v>
      </c>
    </row>
    <row r="201" spans="1:8" x14ac:dyDescent="0.2">
      <c r="A201" s="93" t="s">
        <v>33</v>
      </c>
      <c r="B201" s="47">
        <v>2021</v>
      </c>
      <c r="C201" s="76">
        <v>27.84</v>
      </c>
      <c r="D201" s="76">
        <v>28.37</v>
      </c>
      <c r="E201" s="76">
        <v>26.72</v>
      </c>
      <c r="F201" s="76">
        <v>26.65</v>
      </c>
      <c r="G201" s="76">
        <v>25.24</v>
      </c>
      <c r="H201" s="45">
        <v>26.96</v>
      </c>
    </row>
    <row r="202" spans="1:8" x14ac:dyDescent="0.2">
      <c r="A202" s="93" t="s">
        <v>34</v>
      </c>
      <c r="B202" s="47">
        <v>2021</v>
      </c>
      <c r="C202" s="76">
        <v>26.57</v>
      </c>
      <c r="D202" s="76">
        <v>26.54</v>
      </c>
      <c r="E202" s="76">
        <v>23.92</v>
      </c>
      <c r="F202" s="76">
        <v>23.96</v>
      </c>
      <c r="G202" s="76">
        <v>23.05</v>
      </c>
      <c r="H202" s="45">
        <v>24.81</v>
      </c>
    </row>
    <row r="203" spans="1:8" x14ac:dyDescent="0.2">
      <c r="A203" s="93" t="s">
        <v>35</v>
      </c>
      <c r="B203" s="47">
        <v>2021</v>
      </c>
      <c r="C203" s="76">
        <v>25.25</v>
      </c>
      <c r="D203" s="76">
        <v>26.27</v>
      </c>
      <c r="E203" s="76">
        <v>23.79</v>
      </c>
      <c r="F203" s="76">
        <v>24.3</v>
      </c>
      <c r="G203" s="76">
        <v>24.51</v>
      </c>
      <c r="H203" s="45">
        <v>24.83</v>
      </c>
    </row>
    <row r="204" spans="1:8" x14ac:dyDescent="0.2">
      <c r="A204" s="93" t="s">
        <v>36</v>
      </c>
      <c r="B204" s="47">
        <v>2021</v>
      </c>
      <c r="C204" s="76">
        <v>25</v>
      </c>
      <c r="D204" s="76">
        <v>26.79</v>
      </c>
      <c r="E204" s="76">
        <v>24.44</v>
      </c>
      <c r="F204" s="76">
        <v>23.48</v>
      </c>
      <c r="G204" s="76">
        <v>24.21</v>
      </c>
      <c r="H204" s="45">
        <v>24.78</v>
      </c>
    </row>
    <row r="205" spans="1:8" x14ac:dyDescent="0.2">
      <c r="A205" s="93" t="s">
        <v>37</v>
      </c>
      <c r="B205" s="47">
        <v>2021</v>
      </c>
      <c r="C205" s="76">
        <v>27.63</v>
      </c>
      <c r="D205" s="76">
        <v>29.34</v>
      </c>
      <c r="E205" s="76">
        <v>28.9</v>
      </c>
      <c r="F205" s="76">
        <v>25.91</v>
      </c>
      <c r="G205" s="76">
        <v>27.69</v>
      </c>
      <c r="H205" s="45">
        <v>27.89</v>
      </c>
    </row>
    <row r="206" spans="1:8" x14ac:dyDescent="0.2">
      <c r="A206" s="93" t="s">
        <v>38</v>
      </c>
      <c r="B206" s="47">
        <v>2021</v>
      </c>
      <c r="C206" s="76">
        <v>27.79</v>
      </c>
      <c r="D206" s="76">
        <v>30.23</v>
      </c>
      <c r="E206" s="76">
        <v>30.52</v>
      </c>
      <c r="F206" s="76">
        <v>29.82</v>
      </c>
      <c r="G206" s="76">
        <v>29.64</v>
      </c>
      <c r="H206" s="45">
        <v>29.6</v>
      </c>
    </row>
    <row r="207" spans="1:8" x14ac:dyDescent="0.2">
      <c r="A207" s="93" t="s">
        <v>27</v>
      </c>
      <c r="B207" s="47">
        <v>2021</v>
      </c>
      <c r="C207" s="76">
        <v>28.31</v>
      </c>
      <c r="D207" s="76">
        <v>30.93</v>
      </c>
      <c r="E207" s="76">
        <v>29.67</v>
      </c>
      <c r="F207" s="76">
        <v>30.49</v>
      </c>
      <c r="G207" s="76">
        <v>29.81</v>
      </c>
      <c r="H207" s="45">
        <v>29.97</v>
      </c>
    </row>
    <row r="208" spans="1:8" x14ac:dyDescent="0.2">
      <c r="A208" s="93" t="s">
        <v>28</v>
      </c>
      <c r="B208" s="47">
        <v>2021</v>
      </c>
      <c r="C208" s="76">
        <v>28.49</v>
      </c>
      <c r="D208" s="76">
        <v>31.58</v>
      </c>
      <c r="E208" s="76">
        <v>29.59</v>
      </c>
      <c r="F208" s="76">
        <v>29.37</v>
      </c>
      <c r="G208" s="76">
        <v>30.15</v>
      </c>
      <c r="H208" s="45">
        <v>29.83</v>
      </c>
    </row>
    <row r="209" spans="1:8" x14ac:dyDescent="0.2">
      <c r="A209" s="93" t="s">
        <v>29</v>
      </c>
      <c r="B209" s="47">
        <v>2021</v>
      </c>
      <c r="C209" s="76">
        <v>30.16</v>
      </c>
      <c r="D209" s="76">
        <v>31.45</v>
      </c>
      <c r="E209" s="76">
        <v>30.58</v>
      </c>
      <c r="F209" s="76">
        <v>29.43</v>
      </c>
      <c r="G209" s="76">
        <v>29.4</v>
      </c>
      <c r="H209" s="45">
        <v>30.21</v>
      </c>
    </row>
    <row r="210" spans="1:8" x14ac:dyDescent="0.2">
      <c r="A210" s="93" t="s">
        <v>30</v>
      </c>
      <c r="B210" s="47">
        <v>2021</v>
      </c>
      <c r="C210" s="76">
        <v>29.98</v>
      </c>
      <c r="D210" s="76">
        <v>30.65</v>
      </c>
      <c r="E210" s="76">
        <v>29.88</v>
      </c>
      <c r="F210" s="76">
        <v>29.69</v>
      </c>
      <c r="G210" s="76">
        <v>28.3</v>
      </c>
      <c r="H210" s="45">
        <v>29.7</v>
      </c>
    </row>
    <row r="211" spans="1:8" x14ac:dyDescent="0.2">
      <c r="A211" s="93" t="s">
        <v>31</v>
      </c>
      <c r="B211" s="47">
        <v>2021</v>
      </c>
      <c r="C211" s="76">
        <v>30.67</v>
      </c>
      <c r="D211" s="76">
        <v>30.45</v>
      </c>
      <c r="E211" s="76">
        <v>28.02</v>
      </c>
      <c r="F211" s="76">
        <v>29.17</v>
      </c>
      <c r="G211" s="76">
        <v>26.93</v>
      </c>
      <c r="H211" s="45">
        <v>29.04</v>
      </c>
    </row>
    <row r="212" spans="1:8" x14ac:dyDescent="0.2">
      <c r="A212" s="93" t="s">
        <v>32</v>
      </c>
      <c r="B212" s="47">
        <v>2021</v>
      </c>
      <c r="C212" s="76">
        <v>30.87</v>
      </c>
      <c r="D212" s="76">
        <v>30.15</v>
      </c>
      <c r="E212" s="76">
        <v>27.8</v>
      </c>
      <c r="F212" s="76">
        <v>28.28</v>
      </c>
      <c r="G212" s="76">
        <v>27.21</v>
      </c>
      <c r="H212" s="45">
        <v>28.86</v>
      </c>
    </row>
    <row r="213" spans="1:8" x14ac:dyDescent="0.2">
      <c r="A213" s="93" t="s">
        <v>33</v>
      </c>
      <c r="B213" s="47">
        <v>2022</v>
      </c>
      <c r="C213" s="76">
        <v>28.19</v>
      </c>
      <c r="D213" s="76">
        <v>30.21</v>
      </c>
      <c r="E213" s="76">
        <v>28.78</v>
      </c>
      <c r="F213" s="76">
        <v>26.9</v>
      </c>
      <c r="G213" s="76">
        <v>27.77</v>
      </c>
      <c r="H213" s="45">
        <v>28.37</v>
      </c>
    </row>
    <row r="214" spans="1:8" x14ac:dyDescent="0.2">
      <c r="A214" s="93" t="s">
        <v>34</v>
      </c>
      <c r="B214" s="47">
        <v>2022</v>
      </c>
      <c r="C214" s="76">
        <v>28.16</v>
      </c>
      <c r="D214" s="76">
        <v>30.32</v>
      </c>
      <c r="E214" s="76">
        <v>29.79</v>
      </c>
      <c r="F214" s="76">
        <v>27.16</v>
      </c>
      <c r="G214" s="76">
        <v>28.52</v>
      </c>
      <c r="H214" s="45">
        <v>28.79</v>
      </c>
    </row>
    <row r="215" spans="1:8" x14ac:dyDescent="0.2">
      <c r="A215" s="93" t="s">
        <v>35</v>
      </c>
      <c r="B215" s="47">
        <v>2022</v>
      </c>
      <c r="C215" s="76">
        <v>30.78</v>
      </c>
      <c r="D215" s="76">
        <v>30.32</v>
      </c>
      <c r="E215" s="76">
        <v>27.65</v>
      </c>
      <c r="F215" s="76">
        <v>30.29</v>
      </c>
      <c r="G215" s="76">
        <v>29.8</v>
      </c>
      <c r="H215" s="45">
        <v>29.77</v>
      </c>
    </row>
    <row r="216" spans="1:8" x14ac:dyDescent="0.2">
      <c r="A216" s="93" t="s">
        <v>36</v>
      </c>
      <c r="B216" s="47">
        <v>2022</v>
      </c>
      <c r="C216" s="76">
        <v>30.9</v>
      </c>
      <c r="D216" s="76">
        <v>32.44</v>
      </c>
      <c r="E216" s="76">
        <v>30.9</v>
      </c>
      <c r="F216" s="76">
        <v>30.96</v>
      </c>
      <c r="G216" s="76">
        <v>31.84</v>
      </c>
      <c r="H216" s="45">
        <v>31.41</v>
      </c>
    </row>
    <row r="217" spans="1:8" x14ac:dyDescent="0.2">
      <c r="A217" s="93" t="s">
        <v>37</v>
      </c>
      <c r="B217" s="47">
        <v>2022</v>
      </c>
      <c r="C217" s="76">
        <v>31.78</v>
      </c>
      <c r="D217" s="76">
        <v>35.04</v>
      </c>
      <c r="E217" s="76">
        <v>31.93</v>
      </c>
      <c r="F217" s="76">
        <v>32.979999999999997</v>
      </c>
      <c r="G217" s="76">
        <v>34.56</v>
      </c>
      <c r="H217" s="45">
        <v>33.26</v>
      </c>
    </row>
    <row r="218" spans="1:8" x14ac:dyDescent="0.2">
      <c r="A218" s="93" t="s">
        <v>38</v>
      </c>
      <c r="B218" s="47">
        <v>2022</v>
      </c>
      <c r="C218" s="76">
        <v>39.03</v>
      </c>
      <c r="D218" s="76">
        <v>38.53</v>
      </c>
      <c r="E218" s="76">
        <v>37.42</v>
      </c>
      <c r="F218" s="76">
        <v>38.409999999999997</v>
      </c>
      <c r="G218" s="76">
        <v>37.76</v>
      </c>
      <c r="H218" s="45">
        <v>38.229999999999997</v>
      </c>
    </row>
    <row r="219" spans="1:8" x14ac:dyDescent="0.2">
      <c r="A219" s="93" t="s">
        <v>27</v>
      </c>
      <c r="B219" s="47">
        <v>2022</v>
      </c>
      <c r="C219" s="76">
        <v>45.49</v>
      </c>
      <c r="D219" s="76">
        <v>43.65</v>
      </c>
      <c r="E219" s="76">
        <v>41.51</v>
      </c>
      <c r="F219" s="76">
        <v>43.41</v>
      </c>
      <c r="G219" s="76">
        <v>41.37</v>
      </c>
      <c r="H219" s="45">
        <v>43.08</v>
      </c>
    </row>
    <row r="220" spans="1:8" x14ac:dyDescent="0.2">
      <c r="A220" s="93" t="s">
        <v>28</v>
      </c>
      <c r="B220" s="47">
        <v>2022</v>
      </c>
      <c r="C220" s="76">
        <v>43.42</v>
      </c>
      <c r="D220" s="76">
        <v>43.7</v>
      </c>
      <c r="E220" s="76">
        <v>41.7</v>
      </c>
      <c r="F220" s="76">
        <v>42.29</v>
      </c>
      <c r="G220" s="76">
        <v>40.549999999999997</v>
      </c>
      <c r="H220" s="45">
        <v>42.33</v>
      </c>
    </row>
    <row r="221" spans="1:8" x14ac:dyDescent="0.2">
      <c r="A221" s="93" t="s">
        <v>29</v>
      </c>
      <c r="B221" s="47">
        <v>2022</v>
      </c>
      <c r="C221" s="76">
        <v>37.270000000000003</v>
      </c>
      <c r="D221" s="76">
        <v>40.18</v>
      </c>
      <c r="E221" s="76">
        <v>35.19</v>
      </c>
      <c r="F221" s="76">
        <v>38.15</v>
      </c>
      <c r="G221" s="76">
        <v>36.72</v>
      </c>
      <c r="H221" s="45">
        <v>37.5</v>
      </c>
    </row>
    <row r="222" spans="1:8" x14ac:dyDescent="0.2">
      <c r="A222" s="93" t="s">
        <v>30</v>
      </c>
      <c r="B222" s="47">
        <v>2022</v>
      </c>
      <c r="C222" s="76">
        <v>36.369999999999997</v>
      </c>
      <c r="D222" s="76">
        <v>40.36</v>
      </c>
      <c r="E222" s="76">
        <v>33.590000000000003</v>
      </c>
      <c r="F222" s="76">
        <v>32.42</v>
      </c>
      <c r="G222" s="76">
        <v>37.479999999999997</v>
      </c>
      <c r="H222" s="45">
        <v>35.44</v>
      </c>
    </row>
    <row r="223" spans="1:8" x14ac:dyDescent="0.2">
      <c r="A223" s="93" t="s">
        <v>31</v>
      </c>
      <c r="B223" s="47">
        <v>2022</v>
      </c>
      <c r="C223" s="76">
        <v>35.83</v>
      </c>
      <c r="D223" s="76">
        <v>38.06</v>
      </c>
      <c r="E223" s="76">
        <v>34.64</v>
      </c>
      <c r="F223" s="76">
        <v>31.88</v>
      </c>
      <c r="G223" s="76">
        <v>33.42</v>
      </c>
      <c r="H223" s="45">
        <v>34.76</v>
      </c>
    </row>
    <row r="224" spans="1:8" x14ac:dyDescent="0.2">
      <c r="A224" s="93" t="s">
        <v>32</v>
      </c>
      <c r="B224" s="47">
        <v>2022</v>
      </c>
      <c r="C224" s="76">
        <v>33.729999999999997</v>
      </c>
      <c r="D224" s="76">
        <v>37.78</v>
      </c>
      <c r="E224" s="76">
        <v>32.18</v>
      </c>
      <c r="F224" s="76">
        <v>31.38</v>
      </c>
      <c r="G224" s="76">
        <v>32.96</v>
      </c>
      <c r="H224" s="45">
        <v>33.6</v>
      </c>
    </row>
    <row r="225" spans="1:8" x14ac:dyDescent="0.2">
      <c r="A225" s="93" t="s">
        <v>33</v>
      </c>
      <c r="B225" s="47">
        <v>2023</v>
      </c>
      <c r="C225" s="76">
        <v>35.61</v>
      </c>
      <c r="D225" s="76">
        <v>37.380000000000003</v>
      </c>
      <c r="E225" s="76">
        <v>31.87</v>
      </c>
      <c r="F225" s="76">
        <v>32.14</v>
      </c>
      <c r="G225" s="76">
        <v>34.28</v>
      </c>
      <c r="H225" s="45">
        <v>34.26</v>
      </c>
    </row>
    <row r="226" spans="1:8" x14ac:dyDescent="0.2">
      <c r="A226" s="93" t="s">
        <v>34</v>
      </c>
      <c r="B226" s="47">
        <v>2023</v>
      </c>
      <c r="C226" s="76">
        <v>35.9</v>
      </c>
      <c r="D226" s="76">
        <v>35.93</v>
      </c>
      <c r="E226" s="76">
        <v>32.619999999999997</v>
      </c>
      <c r="F226" s="76">
        <v>33.49</v>
      </c>
      <c r="G226" s="76">
        <v>33.76</v>
      </c>
      <c r="H226" s="45">
        <v>34.340000000000003</v>
      </c>
    </row>
    <row r="227" spans="1:8" x14ac:dyDescent="0.2">
      <c r="A227" s="93" t="s">
        <v>35</v>
      </c>
      <c r="B227" s="47">
        <v>2023</v>
      </c>
      <c r="C227" s="76">
        <v>34.869999999999997</v>
      </c>
      <c r="D227" s="76">
        <v>35.299999999999997</v>
      </c>
      <c r="E227" s="76">
        <v>31.39</v>
      </c>
      <c r="F227" s="76">
        <v>32.75</v>
      </c>
      <c r="G227" s="76">
        <v>34.57</v>
      </c>
      <c r="H227" s="45">
        <v>33.78</v>
      </c>
    </row>
    <row r="228" spans="1:8" x14ac:dyDescent="0.2">
      <c r="A228" s="93" t="s">
        <v>36</v>
      </c>
      <c r="B228" s="47">
        <v>2023</v>
      </c>
      <c r="C228" s="76">
        <v>35.590000000000003</v>
      </c>
      <c r="D228" s="76">
        <v>36.36</v>
      </c>
      <c r="E228" s="76">
        <v>32.9</v>
      </c>
      <c r="F228" s="76">
        <v>35.15</v>
      </c>
      <c r="G228" s="76">
        <v>34.159999999999997</v>
      </c>
      <c r="H228" s="45">
        <v>34.83</v>
      </c>
    </row>
    <row r="229" spans="1:8" x14ac:dyDescent="0.2">
      <c r="A229" s="93" t="s">
        <v>37</v>
      </c>
      <c r="B229" s="47">
        <v>2023</v>
      </c>
      <c r="C229" s="76">
        <v>33.17</v>
      </c>
      <c r="D229" s="76">
        <v>36.49</v>
      </c>
      <c r="E229" s="76">
        <v>32.28</v>
      </c>
      <c r="F229" s="76">
        <v>34.99</v>
      </c>
      <c r="G229" s="76">
        <v>34.35</v>
      </c>
      <c r="H229" s="45">
        <v>34.26</v>
      </c>
    </row>
    <row r="230" spans="1:8" x14ac:dyDescent="0.2">
      <c r="A230" s="93" t="s">
        <v>38</v>
      </c>
      <c r="B230" s="47">
        <v>2023</v>
      </c>
      <c r="C230" s="76">
        <v>33.61</v>
      </c>
      <c r="D230" s="76">
        <v>35.07</v>
      </c>
      <c r="E230" s="76">
        <v>33.78</v>
      </c>
      <c r="F230" s="76">
        <v>34.049999999999997</v>
      </c>
      <c r="G230" s="76">
        <v>34.71</v>
      </c>
      <c r="H230" s="45">
        <v>34.24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Leite_UHT_diario</vt:lpstr>
      <vt:lpstr>Muçarela_diario</vt:lpstr>
      <vt:lpstr>Leite_Spot</vt:lpstr>
      <vt:lpstr>Cepea_semanal</vt:lpstr>
      <vt:lpstr>Leite_Spot_mensal</vt:lpstr>
      <vt:lpstr>Leite_pasteurizado</vt:lpstr>
      <vt:lpstr>Leite_UHT</vt:lpstr>
      <vt:lpstr>Leite_em_Pó</vt:lpstr>
      <vt:lpstr>Queijo_Prato</vt:lpstr>
      <vt:lpstr>Mussarela</vt:lpstr>
      <vt:lpstr>Manteiga</vt:lpstr>
      <vt:lpstr>Milkpoint_nominal</vt:lpstr>
    </vt:vector>
  </TitlesOfParts>
  <Company>Embrapa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 Gado de Leite</dc:creator>
  <cp:lastModifiedBy>Windows User</cp:lastModifiedBy>
  <dcterms:created xsi:type="dcterms:W3CDTF">2009-05-19T13:12:37Z</dcterms:created>
  <dcterms:modified xsi:type="dcterms:W3CDTF">2023-08-29T19:02:31Z</dcterms:modified>
</cp:coreProperties>
</file>