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8FAD9AF1-7F5C-46C1-84F1-4D8F62461E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39" i="1"/>
  <c r="F39" i="1"/>
  <c r="G39" i="1"/>
  <c r="H39" i="1"/>
  <c r="I39" i="1"/>
  <c r="J39" i="1"/>
  <c r="K39" i="1"/>
  <c r="L39" i="1"/>
  <c r="M39" i="1"/>
  <c r="N39" i="1"/>
  <c r="D39" i="1"/>
  <c r="P3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P38" i="1" l="1"/>
  <c r="E42" i="1" s="1"/>
  <c r="H36" i="1"/>
  <c r="H38" i="1" s="1"/>
  <c r="K36" i="1"/>
  <c r="K38" i="1" s="1"/>
  <c r="L36" i="1"/>
  <c r="L38" i="1" s="1"/>
  <c r="M36" i="1"/>
  <c r="M38" i="1" s="1"/>
  <c r="F36" i="1"/>
  <c r="F38" i="1" s="1"/>
  <c r="N36" i="1"/>
  <c r="N38" i="1" s="1"/>
  <c r="D36" i="1"/>
  <c r="D38" i="1" s="1"/>
  <c r="I36" i="1"/>
  <c r="I38" i="1" s="1"/>
  <c r="J36" i="1"/>
  <c r="J38" i="1" s="1"/>
  <c r="E36" i="1"/>
  <c r="E38" i="1" s="1"/>
  <c r="G36" i="1"/>
  <c r="G38" i="1" s="1"/>
</calcChain>
</file>

<file path=xl/sharedStrings.xml><?xml version="1.0" encoding="utf-8"?>
<sst xmlns="http://schemas.openxmlformats.org/spreadsheetml/2006/main" count="179" uniqueCount="129">
  <si>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</si>
  <si>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</si>
  <si>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</si>
  <si>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</si>
  <si>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</si>
  <si>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</si>
  <si>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</si>
  <si>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</si>
  <si>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</si>
  <si>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</si>
  <si>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</si>
  <si>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</si>
  <si>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Anda merasa mudah untuk belajar menggunakan website ini?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</si>
  <si>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</si>
  <si>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</si>
  <si>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</si>
  <si>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</si>
  <si>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</si>
  <si>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</si>
  <si>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</si>
  <si>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</si>
  <si>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</si>
  <si>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</si>
  <si>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</si>
  <si>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</si>
  <si>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</si>
  <si>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</si>
  <si>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</si>
  <si>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</si>
  <si>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</si>
  <si>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</si>
  <si>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</si>
  <si>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</si>
  <si>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</si>
  <si>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</si>
  <si>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</si>
  <si>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</si>
  <si>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</si>
  <si>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</si>
  <si>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</si>
  <si>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</si>
  <si>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</si>
  <si>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</si>
  <si>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</si>
  <si>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</si>
  <si>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</si>
  <si>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</si>
  <si>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</si>
  <si>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</si>
  <si>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</si>
  <si>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</si>
  <si>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</si>
  <si>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</si>
  <si>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</si>
  <si>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</si>
  <si>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</si>
  <si>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</si>
  <si>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</si>
  <si>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</si>
  <si>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</si>
  <si>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</si>
  <si>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</si>
  <si>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</si>
  <si>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</si>
  <si>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</si>
  <si>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</si>
  <si>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</si>
  <si>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</si>
  <si>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</si>
  <si>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</si>
  <si>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</si>
  <si>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</si>
  <si>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</si>
  <si>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</si>
  <si>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</si>
  <si>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</si>
  <si>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</si>
  <si>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</si>
  <si>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</si>
  <si>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</si>
  <si>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</si>
  <si>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</si>
  <si>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</si>
  <si>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</si>
  <si>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</si>
  <si>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</si>
  <si>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</si>
  <si>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</si>
  <si>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</si>
  <si>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</si>
  <si>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</si>
  <si>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</si>
  <si>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</si>
  <si>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</si>
  <si>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</si>
  <si>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Flora Lebonna</t>
  </si>
  <si>
    <t>Untuk websitenya tidak ada, tetapi karena wifi kost saya yang kurang baik sehingga menimbulkan masalah dalam mengakses website</t>
  </si>
  <si>
    <t>Saran untuk pengembangan untuk bisa mendeteksi apa saja yang ada dalam gambar</t>
  </si>
  <si>
    <t>Selamat atas kerja keras yang telah kamu lakukan selama ini, perjalanan dalam proses ini tidak selalu mudah dan pasti ada saat-saat dimana tantangan yang besar kamu hadapi, tetapi kamu keren, kamu sudah bertahan hingga selesainya. Kamu luar biasa kedepannya pun pasti lebih luar biasa lagii. Semangatt :)</t>
  </si>
  <si>
    <t>Prinata Agnes A N</t>
  </si>
  <si>
    <t xml:space="preserve">Adityo Wira Syahputro </t>
  </si>
  <si>
    <t xml:space="preserve">Tidak ada </t>
  </si>
  <si>
    <t>Michael Dimas</t>
  </si>
  <si>
    <t>kadang browsernya loading cuma memuat tokk gamasuk kehalamannya, bisa kalo pake chrome</t>
  </si>
  <si>
    <t xml:space="preserve">desain tata letak dari webnya dibuat lebih bagus </t>
  </si>
  <si>
    <t>semangat terus mengejar Tugas Akhirnya fokus sama apa yang ingin dituju, jangan lupa makan boskuuu</t>
  </si>
  <si>
    <t>Putri J</t>
  </si>
  <si>
    <t>Mungkin untuk persentase pengenalan objek lebih di tajamkan kembali</t>
  </si>
  <si>
    <t>Semangat terus jangan menyerah dan selalu lakukan yang terbaik!! Semoga kuesioner ini dapat membantu tugas akhirnya!</t>
  </si>
  <si>
    <t>Ine</t>
  </si>
  <si>
    <t>Saat memilih opsi yang ditawarkan seperti video, awalnya saya sedikit bingung dengan tampilan interfacenya</t>
  </si>
  <si>
    <t>Kalau bisa sedikit diperjelas bagian interface seperti kendala yang saya alami</t>
  </si>
  <si>
    <t>Semoga makin bagus lagi websitenya !</t>
  </si>
  <si>
    <t>Lusia Lawe</t>
  </si>
  <si>
    <t>Mungkin pada pengembangan lanjutan websitenya bisa lebih di optimalilkan pada deteksi menggunakan gambar. Karena pada beberapa percorbaan masih ada gambar yang belum terdeteksi dengan akurat</t>
  </si>
  <si>
    <t xml:space="preserve">Websitenya sudah bagus hanya perlu sedikit pengembangan lagi pada sistem deteksinya saja. Semangat! </t>
  </si>
  <si>
    <t>Laurensia S</t>
  </si>
  <si>
    <t>Lebih banyak objek yang bisa dideteksi</t>
  </si>
  <si>
    <t xml:space="preserve">Mantap </t>
  </si>
  <si>
    <t>Total</t>
  </si>
  <si>
    <t>rHitung</t>
  </si>
  <si>
    <t>rTabel</t>
  </si>
  <si>
    <t>Keterangan</t>
  </si>
  <si>
    <t>Varians</t>
  </si>
  <si>
    <t>Varian Total</t>
  </si>
  <si>
    <t>Jumlah Varian</t>
  </si>
  <si>
    <t>Nilai Acuan Relibilitas</t>
  </si>
  <si>
    <t>Nilai Alpha</t>
  </si>
  <si>
    <t>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</si>
</sst>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70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vertical="center" wrapText="1"/>
    </xf>
    <xf numFmtId="16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17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2"/>
  <sheetViews>
    <sheetView tabSelected="1" zoomScale="55" zoomScaleNormal="55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G52" sqref="G52"/>
    </sheetView>
  </sheetViews>
  <sheetFormatPr defaultColWidth="12.5703125" defaultRowHeight="15.75" customHeight="1" x14ac:dyDescent="0.2"/>
  <cols>
    <col min="1" max="1" width="17.85546875" bestFit="1" customWidth="1"/>
    <col min="2" max="2" width="25.85546875" customWidth="1"/>
    <col min="3" max="3" width="19.42578125" customWidth="1"/>
    <col min="4" max="4" width="14.42578125" bestFit="1" customWidth="1"/>
    <col min="5" max="5" width="16.5703125" customWidth="1"/>
    <col min="6" max="6" width="17.42578125" bestFit="1" customWidth="1"/>
    <col min="7" max="7" width="21.42578125" bestFit="1" customWidth="1"/>
    <col min="8" max="8" width="23.85546875" bestFit="1" customWidth="1"/>
    <col min="9" max="9" width="20.140625" bestFit="1" customWidth="1"/>
    <col min="10" max="10" width="21.7109375" bestFit="1" customWidth="1"/>
    <col min="11" max="11" width="22" bestFit="1" customWidth="1"/>
    <col min="12" max="12" width="18.85546875" bestFit="1" customWidth="1"/>
    <col min="13" max="13" width="20.7109375" bestFit="1" customWidth="1"/>
    <col min="14" max="14" width="24.5703125" customWidth="1"/>
    <col min="15" max="15" width="9.7109375" customWidth="1"/>
    <col min="16" max="16" width="48.42578125" customWidth="1"/>
    <col min="17" max="17" width="52.85546875" customWidth="1"/>
    <col min="18" max="18" width="19.5703125" bestFit="1" customWidth="1"/>
    <col min="19" max="23" width="18.85546875" customWidth="1"/>
  </cols>
  <sheetData>
    <row r="1" spans="1:18" s="4" customFormat="1" ht="89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119</v>
      </c>
      <c r="P1" s="11" t="s">
        <v>14</v>
      </c>
      <c r="Q1" s="11" t="s">
        <v>15</v>
      </c>
      <c r="R1" s="11" t="s">
        <v>16</v>
      </c>
    </row>
    <row r="2" spans="1:18" ht="153" x14ac:dyDescent="0.2">
      <c r="A2" s="5">
        <v>45406.60993741898</v>
      </c>
      <c r="B2" s="3" t="s">
        <v>17</v>
      </c>
      <c r="C2" s="1" t="s">
        <v>18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3</v>
      </c>
      <c r="J2" s="8">
        <v>3</v>
      </c>
      <c r="K2" s="8">
        <v>4</v>
      </c>
      <c r="L2" s="8">
        <v>4</v>
      </c>
      <c r="M2" s="8">
        <v>4</v>
      </c>
      <c r="N2" s="8">
        <v>4</v>
      </c>
      <c r="O2">
        <f>SUM(H2:N2)</f>
        <v>26</v>
      </c>
      <c r="P2" s="11" t="s">
        <v>19</v>
      </c>
      <c r="Q2" s="11" t="s">
        <v>19</v>
      </c>
      <c r="R2" s="11" t="s">
        <v>20</v>
      </c>
    </row>
    <row r="3" spans="1:18" ht="25.5" x14ac:dyDescent="0.2">
      <c r="A3" s="5">
        <v>45406.610808055557</v>
      </c>
      <c r="B3" s="3" t="s">
        <v>21</v>
      </c>
      <c r="C3" s="1" t="s">
        <v>22</v>
      </c>
      <c r="D3" s="8">
        <v>4</v>
      </c>
      <c r="E3" s="8">
        <v>4</v>
      </c>
      <c r="F3" s="8">
        <v>4</v>
      </c>
      <c r="G3" s="8">
        <v>3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>
        <f t="shared" ref="O3:O34" si="0">SUM(H3:N3)</f>
        <v>28</v>
      </c>
      <c r="P3" s="11" t="s">
        <v>23</v>
      </c>
      <c r="Q3" s="11" t="s">
        <v>24</v>
      </c>
      <c r="R3" s="11" t="s">
        <v>25</v>
      </c>
    </row>
    <row r="4" spans="1:18" ht="51" x14ac:dyDescent="0.2">
      <c r="A4" s="5">
        <v>45406.610994456016</v>
      </c>
      <c r="B4" s="3" t="s">
        <v>26</v>
      </c>
      <c r="C4" s="1" t="s">
        <v>18</v>
      </c>
      <c r="D4" s="8">
        <v>4</v>
      </c>
      <c r="E4" s="8">
        <v>4</v>
      </c>
      <c r="F4" s="8">
        <v>4</v>
      </c>
      <c r="G4" s="8">
        <v>4</v>
      </c>
      <c r="H4" s="8">
        <v>4</v>
      </c>
      <c r="I4" s="8">
        <v>4</v>
      </c>
      <c r="J4" s="8">
        <v>4</v>
      </c>
      <c r="K4" s="8">
        <v>4</v>
      </c>
      <c r="L4" s="8">
        <v>4</v>
      </c>
      <c r="M4" s="8">
        <v>4</v>
      </c>
      <c r="N4" s="8">
        <v>4</v>
      </c>
      <c r="O4">
        <f t="shared" si="0"/>
        <v>28</v>
      </c>
      <c r="P4" s="11" t="s">
        <v>27</v>
      </c>
      <c r="Q4" s="11" t="s">
        <v>28</v>
      </c>
      <c r="R4" s="11" t="s">
        <v>29</v>
      </c>
    </row>
    <row r="5" spans="1:18" ht="12.75" x14ac:dyDescent="0.2">
      <c r="A5" s="5">
        <v>45406.615400509254</v>
      </c>
      <c r="B5" s="3" t="s">
        <v>30</v>
      </c>
      <c r="C5" s="1" t="s">
        <v>22</v>
      </c>
      <c r="D5" s="8">
        <v>4</v>
      </c>
      <c r="E5" s="8">
        <v>4</v>
      </c>
      <c r="F5" s="8">
        <v>3</v>
      </c>
      <c r="G5" s="8">
        <v>4</v>
      </c>
      <c r="H5" s="8">
        <v>3</v>
      </c>
      <c r="I5" s="8">
        <v>4</v>
      </c>
      <c r="J5" s="8">
        <v>4</v>
      </c>
      <c r="K5" s="8">
        <v>4</v>
      </c>
      <c r="L5" s="8">
        <v>4</v>
      </c>
      <c r="M5" s="8">
        <v>4</v>
      </c>
      <c r="N5" s="8">
        <v>4</v>
      </c>
      <c r="O5">
        <f t="shared" si="0"/>
        <v>27</v>
      </c>
      <c r="P5" s="11" t="s">
        <v>19</v>
      </c>
      <c r="Q5" s="11"/>
      <c r="R5" s="11" t="s">
        <v>31</v>
      </c>
    </row>
    <row r="6" spans="1:18" ht="12.75" x14ac:dyDescent="0.2">
      <c r="A6" s="5">
        <v>45406.617954108791</v>
      </c>
      <c r="B6" s="3" t="s">
        <v>32</v>
      </c>
      <c r="C6" s="1" t="s">
        <v>22</v>
      </c>
      <c r="D6" s="8">
        <v>4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v>4</v>
      </c>
      <c r="K6" s="8">
        <v>3</v>
      </c>
      <c r="L6" s="8">
        <v>4</v>
      </c>
      <c r="M6" s="8">
        <v>4</v>
      </c>
      <c r="N6" s="8">
        <v>4</v>
      </c>
      <c r="O6">
        <f t="shared" si="0"/>
        <v>27</v>
      </c>
      <c r="P6" s="11"/>
      <c r="Q6" s="11"/>
      <c r="R6" s="11" t="s">
        <v>33</v>
      </c>
    </row>
    <row r="7" spans="1:18" ht="12.75" x14ac:dyDescent="0.2">
      <c r="A7" s="5">
        <v>45406.620574513887</v>
      </c>
      <c r="B7" s="3" t="s">
        <v>34</v>
      </c>
      <c r="C7" s="1" t="s">
        <v>22</v>
      </c>
      <c r="D7" s="8">
        <v>4</v>
      </c>
      <c r="E7" s="8">
        <v>4</v>
      </c>
      <c r="F7" s="8">
        <v>4</v>
      </c>
      <c r="G7" s="8">
        <v>3</v>
      </c>
      <c r="H7" s="8">
        <v>4</v>
      </c>
      <c r="I7" s="8">
        <v>3</v>
      </c>
      <c r="J7" s="8">
        <v>4</v>
      </c>
      <c r="K7" s="8">
        <v>3</v>
      </c>
      <c r="L7" s="8">
        <v>4</v>
      </c>
      <c r="M7" s="8">
        <v>4</v>
      </c>
      <c r="N7" s="8">
        <v>4</v>
      </c>
      <c r="O7">
        <f t="shared" si="0"/>
        <v>26</v>
      </c>
      <c r="P7" s="11" t="s">
        <v>35</v>
      </c>
      <c r="Q7" s="11" t="s">
        <v>35</v>
      </c>
      <c r="R7" s="11" t="s">
        <v>36</v>
      </c>
    </row>
    <row r="8" spans="1:18" ht="12.75" x14ac:dyDescent="0.2">
      <c r="A8" s="5">
        <v>45406.622312939813</v>
      </c>
      <c r="B8" s="3" t="s">
        <v>37</v>
      </c>
      <c r="C8" s="1" t="s">
        <v>22</v>
      </c>
      <c r="D8" s="8">
        <v>4</v>
      </c>
      <c r="E8" s="8">
        <v>4</v>
      </c>
      <c r="F8" s="8">
        <v>4</v>
      </c>
      <c r="G8" s="8">
        <v>4</v>
      </c>
      <c r="H8" s="8">
        <v>4</v>
      </c>
      <c r="I8" s="8">
        <v>4</v>
      </c>
      <c r="J8" s="8">
        <v>4</v>
      </c>
      <c r="K8" s="8">
        <v>4</v>
      </c>
      <c r="L8" s="8">
        <v>4</v>
      </c>
      <c r="M8" s="8">
        <v>4</v>
      </c>
      <c r="N8" s="8">
        <v>4</v>
      </c>
      <c r="O8">
        <f t="shared" si="0"/>
        <v>28</v>
      </c>
      <c r="P8" s="11" t="s">
        <v>23</v>
      </c>
      <c r="Q8" s="11" t="s">
        <v>38</v>
      </c>
      <c r="R8" s="11" t="s">
        <v>39</v>
      </c>
    </row>
    <row r="9" spans="1:18" ht="12.75" x14ac:dyDescent="0.2">
      <c r="A9" s="5">
        <v>45406.624082083334</v>
      </c>
      <c r="B9" s="3" t="s">
        <v>40</v>
      </c>
      <c r="C9" s="1" t="s">
        <v>22</v>
      </c>
      <c r="D9" s="8">
        <v>4</v>
      </c>
      <c r="E9" s="8">
        <v>3</v>
      </c>
      <c r="F9" s="8">
        <v>3</v>
      </c>
      <c r="G9" s="8">
        <v>4</v>
      </c>
      <c r="H9" s="8">
        <v>3</v>
      </c>
      <c r="I9" s="8">
        <v>3</v>
      </c>
      <c r="J9" s="8">
        <v>3</v>
      </c>
      <c r="K9" s="8">
        <v>4</v>
      </c>
      <c r="L9" s="8">
        <v>3</v>
      </c>
      <c r="M9" s="8">
        <v>3</v>
      </c>
      <c r="N9" s="8">
        <v>4</v>
      </c>
      <c r="O9">
        <f t="shared" si="0"/>
        <v>23</v>
      </c>
      <c r="P9" s="11"/>
      <c r="Q9" s="11"/>
      <c r="R9" s="11"/>
    </row>
    <row r="10" spans="1:18" ht="12.75" x14ac:dyDescent="0.2">
      <c r="A10" s="5">
        <v>45406.626823877319</v>
      </c>
      <c r="B10" s="3" t="s">
        <v>41</v>
      </c>
      <c r="C10" s="1" t="s">
        <v>18</v>
      </c>
      <c r="D10" s="8">
        <v>3</v>
      </c>
      <c r="E10" s="8">
        <v>3</v>
      </c>
      <c r="F10" s="8">
        <v>4</v>
      </c>
      <c r="G10" s="8">
        <v>4</v>
      </c>
      <c r="H10" s="8">
        <v>4</v>
      </c>
      <c r="I10" s="8">
        <v>3</v>
      </c>
      <c r="J10" s="8">
        <v>4</v>
      </c>
      <c r="K10" s="8">
        <v>2</v>
      </c>
      <c r="L10" s="8">
        <v>3</v>
      </c>
      <c r="M10" s="8">
        <v>3</v>
      </c>
      <c r="N10" s="8">
        <v>3</v>
      </c>
      <c r="O10">
        <f t="shared" si="0"/>
        <v>22</v>
      </c>
      <c r="P10" s="11" t="s">
        <v>42</v>
      </c>
      <c r="Q10" s="11" t="s">
        <v>43</v>
      </c>
      <c r="R10" s="11"/>
    </row>
    <row r="11" spans="1:18" ht="25.5" x14ac:dyDescent="0.2">
      <c r="A11" s="5">
        <v>45406.648065972222</v>
      </c>
      <c r="B11" s="3" t="s">
        <v>44</v>
      </c>
      <c r="C11" s="1" t="s">
        <v>22</v>
      </c>
      <c r="D11" s="8">
        <v>4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3</v>
      </c>
      <c r="L11" s="8">
        <v>4</v>
      </c>
      <c r="M11" s="8">
        <v>4</v>
      </c>
      <c r="N11" s="8">
        <v>4</v>
      </c>
      <c r="O11">
        <f t="shared" si="0"/>
        <v>27</v>
      </c>
      <c r="P11" s="11" t="s">
        <v>45</v>
      </c>
      <c r="Q11" s="11" t="s">
        <v>46</v>
      </c>
      <c r="R11" s="11" t="s">
        <v>47</v>
      </c>
    </row>
    <row r="12" spans="1:18" ht="63.75" x14ac:dyDescent="0.2">
      <c r="A12" s="5">
        <v>45406.650304328708</v>
      </c>
      <c r="B12" s="3" t="s">
        <v>48</v>
      </c>
      <c r="C12" s="1" t="s">
        <v>22</v>
      </c>
      <c r="D12" s="8">
        <v>4</v>
      </c>
      <c r="E12" s="8">
        <v>4</v>
      </c>
      <c r="F12" s="8">
        <v>4</v>
      </c>
      <c r="G12" s="8">
        <v>3</v>
      </c>
      <c r="H12" s="8">
        <v>4</v>
      </c>
      <c r="I12" s="8">
        <v>4</v>
      </c>
      <c r="J12" s="8">
        <v>3</v>
      </c>
      <c r="K12" s="8">
        <v>4</v>
      </c>
      <c r="L12" s="8">
        <v>4</v>
      </c>
      <c r="M12" s="8">
        <v>4</v>
      </c>
      <c r="N12" s="8">
        <v>4</v>
      </c>
      <c r="O12">
        <f t="shared" si="0"/>
        <v>27</v>
      </c>
      <c r="P12" s="11" t="s">
        <v>49</v>
      </c>
      <c r="Q12" s="11" t="s">
        <v>50</v>
      </c>
      <c r="R12" s="11" t="s">
        <v>51</v>
      </c>
    </row>
    <row r="13" spans="1:18" ht="12.75" x14ac:dyDescent="0.2">
      <c r="A13" s="5">
        <v>45406.658231990739</v>
      </c>
      <c r="B13" s="3" t="s">
        <v>52</v>
      </c>
      <c r="C13" s="1" t="s">
        <v>22</v>
      </c>
      <c r="D13" s="8">
        <v>3</v>
      </c>
      <c r="E13" s="8">
        <v>3</v>
      </c>
      <c r="F13" s="8">
        <v>4</v>
      </c>
      <c r="G13" s="8">
        <v>3</v>
      </c>
      <c r="H13" s="8">
        <v>4</v>
      </c>
      <c r="I13" s="8">
        <v>3</v>
      </c>
      <c r="J13" s="8">
        <v>3</v>
      </c>
      <c r="K13" s="8">
        <v>3</v>
      </c>
      <c r="L13" s="8">
        <v>4</v>
      </c>
      <c r="M13" s="8">
        <v>3</v>
      </c>
      <c r="N13" s="8">
        <v>4</v>
      </c>
      <c r="O13">
        <f t="shared" si="0"/>
        <v>24</v>
      </c>
      <c r="P13" s="11" t="s">
        <v>53</v>
      </c>
      <c r="Q13" s="11" t="s">
        <v>54</v>
      </c>
      <c r="R13" s="11" t="s">
        <v>55</v>
      </c>
    </row>
    <row r="14" spans="1:18" ht="76.5" x14ac:dyDescent="0.2">
      <c r="A14" s="5">
        <v>45406.722871921302</v>
      </c>
      <c r="B14" s="3" t="s">
        <v>56</v>
      </c>
      <c r="C14" s="1" t="s">
        <v>22</v>
      </c>
      <c r="D14" s="8">
        <v>4</v>
      </c>
      <c r="E14" s="8">
        <v>3</v>
      </c>
      <c r="F14" s="8">
        <v>3</v>
      </c>
      <c r="G14" s="8">
        <v>4</v>
      </c>
      <c r="H14" s="8">
        <v>3</v>
      </c>
      <c r="I14" s="8">
        <v>4</v>
      </c>
      <c r="J14" s="8">
        <v>3</v>
      </c>
      <c r="K14" s="8">
        <v>3</v>
      </c>
      <c r="L14" s="8">
        <v>3</v>
      </c>
      <c r="M14" s="8">
        <v>3</v>
      </c>
      <c r="N14" s="8">
        <v>3</v>
      </c>
      <c r="O14">
        <f t="shared" si="0"/>
        <v>22</v>
      </c>
      <c r="P14" s="11" t="s">
        <v>57</v>
      </c>
      <c r="Q14" s="11" t="s">
        <v>58</v>
      </c>
      <c r="R14" s="11" t="s">
        <v>59</v>
      </c>
    </row>
    <row r="15" spans="1:18" ht="12.75" x14ac:dyDescent="0.2">
      <c r="A15" s="5">
        <v>45406.731196180554</v>
      </c>
      <c r="B15" s="3" t="s">
        <v>60</v>
      </c>
      <c r="C15" s="1" t="s">
        <v>22</v>
      </c>
      <c r="D15" s="8">
        <v>4</v>
      </c>
      <c r="E15" s="8">
        <v>4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3</v>
      </c>
      <c r="N15" s="8">
        <v>4</v>
      </c>
      <c r="O15">
        <f t="shared" si="0"/>
        <v>26</v>
      </c>
      <c r="P15" s="11"/>
      <c r="Q15" s="11"/>
      <c r="R15" s="11" t="s">
        <v>61</v>
      </c>
    </row>
    <row r="16" spans="1:18" ht="12.75" x14ac:dyDescent="0.2">
      <c r="A16" s="5">
        <v>45406.761491412035</v>
      </c>
      <c r="B16" s="3" t="s">
        <v>62</v>
      </c>
      <c r="C16" s="1" t="s">
        <v>22</v>
      </c>
      <c r="D16" s="8">
        <v>3</v>
      </c>
      <c r="E16" s="8">
        <v>3</v>
      </c>
      <c r="F16" s="8">
        <v>3</v>
      </c>
      <c r="G16" s="8">
        <v>3</v>
      </c>
      <c r="H16" s="8">
        <v>3</v>
      </c>
      <c r="I16" s="8">
        <v>4</v>
      </c>
      <c r="J16" s="8">
        <v>4</v>
      </c>
      <c r="K16" s="8">
        <v>4</v>
      </c>
      <c r="L16" s="8">
        <v>3</v>
      </c>
      <c r="M16" s="8">
        <v>3</v>
      </c>
      <c r="N16" s="8">
        <v>3</v>
      </c>
      <c r="O16">
        <f t="shared" si="0"/>
        <v>24</v>
      </c>
      <c r="P16" s="11" t="s">
        <v>35</v>
      </c>
      <c r="Q16" s="11" t="s">
        <v>35</v>
      </c>
      <c r="R16" s="11" t="s">
        <v>63</v>
      </c>
    </row>
    <row r="17" spans="1:18" ht="63.75" x14ac:dyDescent="0.2">
      <c r="A17" s="5">
        <v>45406.765710763888</v>
      </c>
      <c r="B17" s="3" t="s">
        <v>64</v>
      </c>
      <c r="C17" s="1" t="s">
        <v>22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4</v>
      </c>
      <c r="O17">
        <f t="shared" si="0"/>
        <v>28</v>
      </c>
      <c r="P17" s="11" t="s">
        <v>65</v>
      </c>
      <c r="Q17" s="11" t="s">
        <v>66</v>
      </c>
      <c r="R17" s="11" t="s">
        <v>67</v>
      </c>
    </row>
    <row r="18" spans="1:18" ht="12.75" x14ac:dyDescent="0.2">
      <c r="A18" s="5">
        <v>45406.767121990742</v>
      </c>
      <c r="B18" s="3" t="s">
        <v>68</v>
      </c>
      <c r="C18" s="1" t="s">
        <v>22</v>
      </c>
      <c r="D18" s="8">
        <v>4</v>
      </c>
      <c r="E18" s="8">
        <v>4</v>
      </c>
      <c r="F18" s="8">
        <v>4</v>
      </c>
      <c r="G18" s="8">
        <v>4</v>
      </c>
      <c r="H18" s="8">
        <v>4</v>
      </c>
      <c r="I18" s="8">
        <v>3</v>
      </c>
      <c r="J18" s="8">
        <v>3</v>
      </c>
      <c r="K18" s="8">
        <v>2</v>
      </c>
      <c r="L18" s="8">
        <v>3</v>
      </c>
      <c r="M18" s="8">
        <v>3</v>
      </c>
      <c r="N18" s="8">
        <v>2</v>
      </c>
      <c r="O18">
        <f t="shared" si="0"/>
        <v>20</v>
      </c>
      <c r="P18" s="11" t="s">
        <v>65</v>
      </c>
      <c r="Q18" s="11" t="s">
        <v>69</v>
      </c>
      <c r="R18" s="11" t="s">
        <v>35</v>
      </c>
    </row>
    <row r="19" spans="1:18" ht="63.75" x14ac:dyDescent="0.2">
      <c r="A19" s="5">
        <v>45406.768109340279</v>
      </c>
      <c r="B19" s="3" t="s">
        <v>70</v>
      </c>
      <c r="C19" s="1" t="s">
        <v>22</v>
      </c>
      <c r="D19" s="8">
        <v>4</v>
      </c>
      <c r="E19" s="8">
        <v>4</v>
      </c>
      <c r="F19" s="8">
        <v>4</v>
      </c>
      <c r="G19" s="8">
        <v>3</v>
      </c>
      <c r="H19" s="8">
        <v>4</v>
      </c>
      <c r="I19" s="8">
        <v>3</v>
      </c>
      <c r="J19" s="8">
        <v>3</v>
      </c>
      <c r="K19" s="8">
        <v>3</v>
      </c>
      <c r="L19" s="8">
        <v>3</v>
      </c>
      <c r="M19" s="8">
        <v>2</v>
      </c>
      <c r="N19" s="8">
        <v>2</v>
      </c>
      <c r="O19">
        <f t="shared" si="0"/>
        <v>20</v>
      </c>
      <c r="P19" s="11" t="s">
        <v>71</v>
      </c>
      <c r="Q19" s="11" t="s">
        <v>35</v>
      </c>
      <c r="R19" s="11" t="s">
        <v>72</v>
      </c>
    </row>
    <row r="20" spans="1:18" ht="25.5" x14ac:dyDescent="0.2">
      <c r="A20" s="5">
        <v>45406.772431006946</v>
      </c>
      <c r="B20" s="3" t="s">
        <v>73</v>
      </c>
      <c r="C20" s="1" t="s">
        <v>22</v>
      </c>
      <c r="D20" s="8">
        <v>4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>
        <f t="shared" si="0"/>
        <v>28</v>
      </c>
      <c r="P20" s="11" t="s">
        <v>74</v>
      </c>
      <c r="Q20" s="11"/>
      <c r="R20" s="11"/>
    </row>
    <row r="21" spans="1:18" ht="63.75" x14ac:dyDescent="0.2">
      <c r="A21" s="5">
        <v>45406.7740753588</v>
      </c>
      <c r="B21" s="3" t="s">
        <v>75</v>
      </c>
      <c r="C21" s="1" t="s">
        <v>18</v>
      </c>
      <c r="D21" s="8">
        <v>4</v>
      </c>
      <c r="E21" s="8">
        <v>4</v>
      </c>
      <c r="F21" s="8">
        <v>4</v>
      </c>
      <c r="G21" s="8">
        <v>4</v>
      </c>
      <c r="H21" s="8">
        <v>3</v>
      </c>
      <c r="I21" s="8">
        <v>4</v>
      </c>
      <c r="J21" s="8">
        <v>4</v>
      </c>
      <c r="K21" s="8">
        <v>3</v>
      </c>
      <c r="L21" s="8">
        <v>4</v>
      </c>
      <c r="M21" s="8">
        <v>4</v>
      </c>
      <c r="N21" s="8">
        <v>3</v>
      </c>
      <c r="O21">
        <f t="shared" si="0"/>
        <v>25</v>
      </c>
      <c r="P21" s="11" t="s">
        <v>76</v>
      </c>
      <c r="Q21" s="11" t="s">
        <v>77</v>
      </c>
      <c r="R21" s="11" t="s">
        <v>78</v>
      </c>
    </row>
    <row r="22" spans="1:18" ht="25.5" x14ac:dyDescent="0.2">
      <c r="A22" s="5">
        <v>45406.776267638888</v>
      </c>
      <c r="B22" s="3" t="s">
        <v>79</v>
      </c>
      <c r="C22" s="1" t="s">
        <v>22</v>
      </c>
      <c r="D22" s="8">
        <v>4</v>
      </c>
      <c r="E22" s="8">
        <v>4</v>
      </c>
      <c r="F22" s="8">
        <v>4</v>
      </c>
      <c r="G22" s="8">
        <v>4</v>
      </c>
      <c r="H22" s="8">
        <v>3</v>
      </c>
      <c r="I22" s="8">
        <v>4</v>
      </c>
      <c r="J22" s="8">
        <v>3</v>
      </c>
      <c r="K22" s="8">
        <v>3</v>
      </c>
      <c r="L22" s="8">
        <v>2</v>
      </c>
      <c r="M22" s="8">
        <v>2</v>
      </c>
      <c r="N22" s="8">
        <v>2</v>
      </c>
      <c r="O22">
        <f t="shared" si="0"/>
        <v>19</v>
      </c>
      <c r="P22" s="11" t="s">
        <v>80</v>
      </c>
      <c r="Q22" s="11" t="s">
        <v>81</v>
      </c>
      <c r="R22" s="11" t="s">
        <v>82</v>
      </c>
    </row>
    <row r="23" spans="1:18" ht="25.5" x14ac:dyDescent="0.2">
      <c r="A23" s="5">
        <v>45406.814137453708</v>
      </c>
      <c r="B23" s="3" t="s">
        <v>83</v>
      </c>
      <c r="C23" s="1" t="s">
        <v>22</v>
      </c>
      <c r="D23" s="8">
        <v>4</v>
      </c>
      <c r="E23" s="8">
        <v>4</v>
      </c>
      <c r="F23" s="8">
        <v>4</v>
      </c>
      <c r="G23" s="8">
        <v>3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4</v>
      </c>
      <c r="O23">
        <f t="shared" si="0"/>
        <v>28</v>
      </c>
      <c r="P23" s="11" t="s">
        <v>23</v>
      </c>
      <c r="Q23" s="11" t="s">
        <v>84</v>
      </c>
      <c r="R23" s="11" t="s">
        <v>85</v>
      </c>
    </row>
    <row r="24" spans="1:18" ht="51" x14ac:dyDescent="0.2">
      <c r="A24" s="5">
        <v>45406.870665104172</v>
      </c>
      <c r="B24" s="3" t="s">
        <v>86</v>
      </c>
      <c r="C24" s="1" t="s">
        <v>18</v>
      </c>
      <c r="D24" s="8">
        <v>4</v>
      </c>
      <c r="E24" s="8">
        <v>4</v>
      </c>
      <c r="F24" s="8">
        <v>3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4</v>
      </c>
      <c r="O24">
        <f t="shared" si="0"/>
        <v>28</v>
      </c>
      <c r="P24" s="11" t="s">
        <v>87</v>
      </c>
      <c r="Q24" s="11" t="s">
        <v>88</v>
      </c>
      <c r="R24" s="11" t="s">
        <v>89</v>
      </c>
    </row>
    <row r="25" spans="1:18" ht="12.75" x14ac:dyDescent="0.2">
      <c r="A25" s="5">
        <v>45406.871017210651</v>
      </c>
      <c r="B25" s="3" t="s">
        <v>90</v>
      </c>
      <c r="C25" s="1" t="s">
        <v>22</v>
      </c>
      <c r="D25" s="8">
        <v>3</v>
      </c>
      <c r="E25" s="8">
        <v>3</v>
      </c>
      <c r="F25" s="8">
        <v>3</v>
      </c>
      <c r="G25" s="8">
        <v>3</v>
      </c>
      <c r="H25" s="8">
        <v>4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>
        <f t="shared" si="0"/>
        <v>22</v>
      </c>
      <c r="P25" s="11" t="s">
        <v>91</v>
      </c>
      <c r="Q25" s="11"/>
      <c r="R25" s="11"/>
    </row>
    <row r="26" spans="1:18" ht="25.5" x14ac:dyDescent="0.2">
      <c r="A26" s="5">
        <v>45406.893882488424</v>
      </c>
      <c r="B26" s="3" t="s">
        <v>92</v>
      </c>
      <c r="C26" s="1" t="s">
        <v>22</v>
      </c>
      <c r="D26" s="8">
        <v>3</v>
      </c>
      <c r="E26" s="8">
        <v>3</v>
      </c>
      <c r="F26" s="8">
        <v>3</v>
      </c>
      <c r="G26" s="8">
        <v>3</v>
      </c>
      <c r="H26" s="8">
        <v>3</v>
      </c>
      <c r="I26" s="8">
        <v>3</v>
      </c>
      <c r="J26" s="8">
        <v>3</v>
      </c>
      <c r="K26" s="8">
        <v>3</v>
      </c>
      <c r="L26" s="8">
        <v>3</v>
      </c>
      <c r="M26" s="8">
        <v>3</v>
      </c>
      <c r="N26" s="8">
        <v>3</v>
      </c>
      <c r="O26">
        <f t="shared" si="0"/>
        <v>21</v>
      </c>
      <c r="P26" s="11" t="s">
        <v>65</v>
      </c>
      <c r="Q26" s="11" t="s">
        <v>93</v>
      </c>
      <c r="R26" s="11" t="s">
        <v>94</v>
      </c>
    </row>
    <row r="27" spans="1:18" ht="229.5" x14ac:dyDescent="0.2">
      <c r="A27" s="5">
        <v>45406.992285405096</v>
      </c>
      <c r="B27" s="3" t="s">
        <v>95</v>
      </c>
      <c r="C27" s="1" t="s">
        <v>22</v>
      </c>
      <c r="D27" s="8">
        <v>4</v>
      </c>
      <c r="E27" s="8">
        <v>4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4</v>
      </c>
      <c r="N27" s="8">
        <v>4</v>
      </c>
      <c r="O27">
        <f t="shared" si="0"/>
        <v>28</v>
      </c>
      <c r="P27" s="11" t="s">
        <v>96</v>
      </c>
      <c r="Q27" s="11" t="s">
        <v>97</v>
      </c>
      <c r="R27" s="11" t="s">
        <v>98</v>
      </c>
    </row>
    <row r="28" spans="1:18" ht="12.75" x14ac:dyDescent="0.2">
      <c r="A28" s="5">
        <v>45407.477807974537</v>
      </c>
      <c r="B28" s="3" t="s">
        <v>99</v>
      </c>
      <c r="C28" s="1" t="s">
        <v>22</v>
      </c>
      <c r="D28" s="8">
        <v>4</v>
      </c>
      <c r="E28" s="8">
        <v>4</v>
      </c>
      <c r="F28" s="8">
        <v>4</v>
      </c>
      <c r="G28" s="8">
        <v>3</v>
      </c>
      <c r="H28" s="8">
        <v>3</v>
      </c>
      <c r="I28" s="8">
        <v>4</v>
      </c>
      <c r="J28" s="8">
        <v>4</v>
      </c>
      <c r="K28" s="8">
        <v>4</v>
      </c>
      <c r="L28" s="8">
        <v>3</v>
      </c>
      <c r="M28" s="8">
        <v>3</v>
      </c>
      <c r="N28" s="8">
        <v>3</v>
      </c>
      <c r="O28">
        <f t="shared" si="0"/>
        <v>24</v>
      </c>
      <c r="P28" s="11" t="s">
        <v>35</v>
      </c>
      <c r="Q28" s="11" t="s">
        <v>35</v>
      </c>
      <c r="R28" s="11" t="s">
        <v>35</v>
      </c>
    </row>
    <row r="29" spans="1:18" ht="12.75" x14ac:dyDescent="0.2">
      <c r="A29" s="5">
        <v>45407.585353391201</v>
      </c>
      <c r="B29" s="3" t="s">
        <v>100</v>
      </c>
      <c r="C29" s="1" t="s">
        <v>22</v>
      </c>
      <c r="D29" s="8">
        <v>4</v>
      </c>
      <c r="E29" s="8">
        <v>4</v>
      </c>
      <c r="F29" s="8">
        <v>4</v>
      </c>
      <c r="G29" s="8">
        <v>4</v>
      </c>
      <c r="H29" s="8">
        <v>4</v>
      </c>
      <c r="I29" s="8">
        <v>4</v>
      </c>
      <c r="J29" s="8">
        <v>4</v>
      </c>
      <c r="K29" s="8">
        <v>4</v>
      </c>
      <c r="L29" s="8">
        <v>4</v>
      </c>
      <c r="M29" s="8">
        <v>4</v>
      </c>
      <c r="N29" s="8">
        <v>4</v>
      </c>
      <c r="O29">
        <f t="shared" si="0"/>
        <v>28</v>
      </c>
      <c r="P29" s="11" t="s">
        <v>23</v>
      </c>
      <c r="Q29" s="11" t="s">
        <v>101</v>
      </c>
      <c r="R29" s="11" t="s">
        <v>101</v>
      </c>
    </row>
    <row r="30" spans="1:18" ht="76.5" x14ac:dyDescent="0.2">
      <c r="A30" s="5">
        <v>45407.708176087966</v>
      </c>
      <c r="B30" s="3" t="s">
        <v>102</v>
      </c>
      <c r="C30" s="1" t="s">
        <v>18</v>
      </c>
      <c r="D30" s="8">
        <v>4</v>
      </c>
      <c r="E30" s="8">
        <v>4</v>
      </c>
      <c r="F30" s="8">
        <v>4</v>
      </c>
      <c r="G30" s="8">
        <v>3</v>
      </c>
      <c r="H30" s="8">
        <v>4</v>
      </c>
      <c r="I30" s="8">
        <v>3</v>
      </c>
      <c r="J30" s="8">
        <v>4</v>
      </c>
      <c r="K30" s="8">
        <v>3</v>
      </c>
      <c r="L30" s="8">
        <v>4</v>
      </c>
      <c r="M30" s="8">
        <v>4</v>
      </c>
      <c r="N30" s="8">
        <v>4</v>
      </c>
      <c r="O30">
        <f t="shared" si="0"/>
        <v>26</v>
      </c>
      <c r="P30" s="11" t="s">
        <v>103</v>
      </c>
      <c r="Q30" s="11" t="s">
        <v>104</v>
      </c>
      <c r="R30" s="11" t="s">
        <v>105</v>
      </c>
    </row>
    <row r="31" spans="1:18" ht="89.25" x14ac:dyDescent="0.2">
      <c r="A31" s="5">
        <v>45407.711063935189</v>
      </c>
      <c r="B31" s="3" t="s">
        <v>106</v>
      </c>
      <c r="C31" s="1" t="s">
        <v>18</v>
      </c>
      <c r="D31" s="8">
        <v>4</v>
      </c>
      <c r="E31" s="8">
        <v>4</v>
      </c>
      <c r="F31" s="8">
        <v>4</v>
      </c>
      <c r="G31" s="8">
        <v>3</v>
      </c>
      <c r="H31" s="8">
        <v>4</v>
      </c>
      <c r="I31" s="8">
        <v>3</v>
      </c>
      <c r="J31" s="8">
        <v>4</v>
      </c>
      <c r="K31" s="8">
        <v>3</v>
      </c>
      <c r="L31" s="8">
        <v>4</v>
      </c>
      <c r="M31" s="8">
        <v>4</v>
      </c>
      <c r="N31" s="8">
        <v>4</v>
      </c>
      <c r="O31">
        <f t="shared" si="0"/>
        <v>26</v>
      </c>
      <c r="P31" s="11" t="s">
        <v>23</v>
      </c>
      <c r="Q31" s="11" t="s">
        <v>107</v>
      </c>
      <c r="R31" s="11" t="s">
        <v>108</v>
      </c>
    </row>
    <row r="32" spans="1:18" ht="38.25" x14ac:dyDescent="0.2">
      <c r="A32" s="5">
        <v>45407.809315439816</v>
      </c>
      <c r="B32" s="3" t="s">
        <v>109</v>
      </c>
      <c r="C32" s="1" t="s">
        <v>22</v>
      </c>
      <c r="D32" s="8">
        <v>4</v>
      </c>
      <c r="E32" s="8">
        <v>4</v>
      </c>
      <c r="F32" s="8">
        <v>4</v>
      </c>
      <c r="G32" s="8">
        <v>3</v>
      </c>
      <c r="H32" s="8">
        <v>4</v>
      </c>
      <c r="I32" s="8">
        <v>3</v>
      </c>
      <c r="J32" s="8">
        <v>3</v>
      </c>
      <c r="K32" s="8">
        <v>4</v>
      </c>
      <c r="L32" s="8">
        <v>3</v>
      </c>
      <c r="M32" s="8">
        <v>3</v>
      </c>
      <c r="N32" s="8">
        <v>3</v>
      </c>
      <c r="O32">
        <f t="shared" si="0"/>
        <v>23</v>
      </c>
      <c r="P32" s="11" t="s">
        <v>110</v>
      </c>
      <c r="Q32" s="11" t="s">
        <v>111</v>
      </c>
      <c r="R32" s="11" t="s">
        <v>112</v>
      </c>
    </row>
    <row r="33" spans="1:18" ht="89.25" x14ac:dyDescent="0.2">
      <c r="A33" s="6">
        <v>45407.969695011576</v>
      </c>
      <c r="B33" s="7" t="s">
        <v>113</v>
      </c>
      <c r="C33" s="2" t="s">
        <v>22</v>
      </c>
      <c r="D33" s="9">
        <v>4</v>
      </c>
      <c r="E33" s="9">
        <v>4</v>
      </c>
      <c r="F33" s="9">
        <v>4</v>
      </c>
      <c r="G33" s="9">
        <v>3</v>
      </c>
      <c r="H33" s="8">
        <v>4</v>
      </c>
      <c r="I33" s="9">
        <v>3</v>
      </c>
      <c r="J33" s="9">
        <v>3</v>
      </c>
      <c r="K33" s="9">
        <v>3</v>
      </c>
      <c r="L33" s="9">
        <v>3</v>
      </c>
      <c r="M33" s="9">
        <v>3</v>
      </c>
      <c r="N33" s="9">
        <v>3</v>
      </c>
      <c r="O33">
        <f t="shared" si="0"/>
        <v>22</v>
      </c>
      <c r="P33" s="12" t="s">
        <v>35</v>
      </c>
      <c r="Q33" s="12" t="s">
        <v>114</v>
      </c>
      <c r="R33" s="12" t="s">
        <v>115</v>
      </c>
    </row>
    <row r="34" spans="1:18" ht="12.75" x14ac:dyDescent="0.2">
      <c r="A34" s="6">
        <v>45408.634623194448</v>
      </c>
      <c r="B34" s="7" t="s">
        <v>116</v>
      </c>
      <c r="C34" s="2" t="s">
        <v>22</v>
      </c>
      <c r="D34" s="9">
        <v>4</v>
      </c>
      <c r="E34" s="9">
        <v>4</v>
      </c>
      <c r="F34" s="9">
        <v>4</v>
      </c>
      <c r="G34" s="9">
        <v>3</v>
      </c>
      <c r="H34" s="8">
        <v>4</v>
      </c>
      <c r="I34" s="9">
        <v>4</v>
      </c>
      <c r="J34" s="9">
        <v>4</v>
      </c>
      <c r="K34" s="9">
        <v>4</v>
      </c>
      <c r="L34" s="9">
        <v>4</v>
      </c>
      <c r="M34" s="9">
        <v>4</v>
      </c>
      <c r="N34" s="9">
        <v>4</v>
      </c>
      <c r="O34">
        <f t="shared" si="0"/>
        <v>28</v>
      </c>
      <c r="P34" s="12" t="s">
        <v>19</v>
      </c>
      <c r="Q34" s="12" t="s">
        <v>117</v>
      </c>
      <c r="R34" s="12" t="s">
        <v>118</v>
      </c>
    </row>
    <row r="36" spans="1:18" ht="15.75" customHeight="1" x14ac:dyDescent="0.2">
      <c r="C36" s="14" t="s">
        <v>120</v>
      </c>
      <c r="D36" s="14">
        <f>CORREL(D2:D34,$O$2:$O$34)</f>
        <v>0.37991897377785488</v>
      </c>
      <c r="E36" s="14">
        <f t="shared" ref="E36:N36" si="1">CORREL(E2:E34,$O$2:$O$34)</f>
        <v>0.47178189609190446</v>
      </c>
      <c r="F36" s="14">
        <f t="shared" si="1"/>
        <v>0.23388847819836361</v>
      </c>
      <c r="G36" s="14">
        <f t="shared" si="1"/>
        <v>0.16966782577685599</v>
      </c>
      <c r="H36" s="14">
        <f t="shared" si="1"/>
        <v>0.40267742991658001</v>
      </c>
      <c r="I36" s="14">
        <f t="shared" si="1"/>
        <v>0.56561047423591104</v>
      </c>
      <c r="J36" s="14">
        <f t="shared" si="1"/>
        <v>0.72903918393605693</v>
      </c>
      <c r="K36" s="14">
        <f t="shared" si="1"/>
        <v>0.62572119188645803</v>
      </c>
      <c r="L36" s="14">
        <f t="shared" si="1"/>
        <v>0.90012061224764361</v>
      </c>
      <c r="M36" s="14">
        <f t="shared" si="1"/>
        <v>0.90373000482693067</v>
      </c>
      <c r="N36" s="14">
        <f t="shared" si="1"/>
        <v>0.88711864188745837</v>
      </c>
      <c r="O36" s="13"/>
      <c r="P36" s="13"/>
      <c r="Q36" s="13"/>
    </row>
    <row r="37" spans="1:18" ht="15.75" customHeight="1" x14ac:dyDescent="0.2">
      <c r="C37" s="14" t="s">
        <v>121</v>
      </c>
      <c r="D37" s="14">
        <v>0.33400000000000002</v>
      </c>
      <c r="E37" s="14">
        <v>0.33400000000000002</v>
      </c>
      <c r="F37" s="14">
        <v>0.33400000000000002</v>
      </c>
      <c r="G37" s="14">
        <v>0.33400000000000002</v>
      </c>
      <c r="H37" s="14">
        <v>0.33400000000000002</v>
      </c>
      <c r="I37" s="14">
        <v>0.33400000000000002</v>
      </c>
      <c r="J37" s="14">
        <v>0.33400000000000002</v>
      </c>
      <c r="K37" s="14">
        <v>0.33400000000000002</v>
      </c>
      <c r="L37" s="14">
        <v>0.33400000000000002</v>
      </c>
      <c r="M37" s="14">
        <v>0.33400000000000002</v>
      </c>
      <c r="N37" s="14">
        <v>0.33400000000000002</v>
      </c>
      <c r="O37" s="13"/>
      <c r="P37" s="13"/>
      <c r="Q37" s="13"/>
    </row>
    <row r="38" spans="1:18" ht="15.75" customHeight="1" x14ac:dyDescent="0.2">
      <c r="C38" s="14" t="s">
        <v>122</v>
      </c>
      <c r="D38" s="14" t="str">
        <f>IF(D36&gt;D37,"VALID","TIDAK VALID")</f>
        <v>VALID</v>
      </c>
      <c r="E38" s="14" t="str">
        <f t="shared" ref="E38:N38" si="2">IF(E36&gt;E37,"VALID","TIDAK VALID")</f>
        <v>VALID</v>
      </c>
      <c r="F38" s="14" t="str">
        <f t="shared" si="2"/>
        <v>TIDAK VALID</v>
      </c>
      <c r="G38" s="14" t="str">
        <f t="shared" si="2"/>
        <v>TIDAK VALID</v>
      </c>
      <c r="H38" s="14" t="str">
        <f t="shared" si="2"/>
        <v>VALID</v>
      </c>
      <c r="I38" s="14" t="str">
        <f t="shared" si="2"/>
        <v>VALID</v>
      </c>
      <c r="J38" s="14" t="str">
        <f t="shared" si="2"/>
        <v>VALID</v>
      </c>
      <c r="K38" s="14" t="str">
        <f t="shared" si="2"/>
        <v>VALID</v>
      </c>
      <c r="L38" s="14" t="str">
        <f t="shared" si="2"/>
        <v>VALID</v>
      </c>
      <c r="M38" s="14" t="str">
        <f t="shared" si="2"/>
        <v>VALID</v>
      </c>
      <c r="N38" s="14" t="str">
        <f t="shared" si="2"/>
        <v>VALID</v>
      </c>
      <c r="O38" s="13"/>
      <c r="P38" s="13">
        <f>VAR(O2:O34)</f>
        <v>8.1098484848484986</v>
      </c>
      <c r="Q38" s="13" t="s">
        <v>124</v>
      </c>
    </row>
    <row r="39" spans="1:18" ht="15.75" customHeight="1" x14ac:dyDescent="0.2">
      <c r="C39" s="14" t="s">
        <v>123</v>
      </c>
      <c r="D39" s="14">
        <f>VAR(D2:D34)</f>
        <v>0.13257575757575751</v>
      </c>
      <c r="E39" s="14">
        <f t="shared" ref="E39:N39" si="3">VAR(E2:E34)</f>
        <v>0.17234848484848442</v>
      </c>
      <c r="F39" s="14">
        <f t="shared" si="3"/>
        <v>0.17234848484848442</v>
      </c>
      <c r="G39" s="14">
        <f t="shared" si="3"/>
        <v>0.25568181818181834</v>
      </c>
      <c r="H39" s="14">
        <f t="shared" si="3"/>
        <v>0.18939393939393945</v>
      </c>
      <c r="I39" s="14">
        <f t="shared" si="3"/>
        <v>0.2462121212121211</v>
      </c>
      <c r="J39" s="14">
        <f t="shared" si="3"/>
        <v>0.23863636363636331</v>
      </c>
      <c r="K39" s="14">
        <f t="shared" si="3"/>
        <v>0.38068181818181834</v>
      </c>
      <c r="L39" s="14">
        <f t="shared" si="3"/>
        <v>0.3087121212121211</v>
      </c>
      <c r="M39" s="14">
        <f t="shared" si="3"/>
        <v>0.38257575757575779</v>
      </c>
      <c r="N39" s="14">
        <f t="shared" si="3"/>
        <v>0.44318181818181834</v>
      </c>
      <c r="O39" s="13"/>
      <c r="P39" s="13">
        <f>SUM(D39:N39)</f>
        <v>2.9223484848484844</v>
      </c>
      <c r="Q39" s="13" t="s">
        <v>125</v>
      </c>
    </row>
    <row r="41" spans="1:18" ht="15.75" customHeight="1" x14ac:dyDescent="0.2">
      <c r="C41" s="15" t="s">
        <v>126</v>
      </c>
      <c r="D41" s="16" t="s">
        <v>127</v>
      </c>
      <c r="E41" s="16" t="s">
        <v>128</v>
      </c>
    </row>
    <row r="42" spans="1:18" ht="15.75" customHeight="1" x14ac:dyDescent="0.2">
      <c r="C42" s="17">
        <v>0.7</v>
      </c>
      <c r="D42" s="18">
        <f>11/10*(1-P39/P38)</f>
        <v>0.7036198038299869</v>
      </c>
      <c r="E42" s="16" t="str">
        <f>IF(D42&gt;C42,"RELIABEL","TIDAK RELIABEL")</f>
        <v>RELIABEL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2024-04-27T17:40:38Z</dcterms:modified>
</cp:coreProperties>
</file>