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<sst xmlns="http://schemas.openxmlformats.org/spreadsheetml/2006/main" uniqueCount="47">
  <si>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 xml:space="preserve"> </t>
  </si>
  <si>
    <t>Soal No 2</t>
  </si>
  <si>
    <t>D1</t>
  </si>
  <si>
    <t>D2</t>
  </si>
  <si>
    <t>D3</t>
  </si>
  <si>
    <t>df</t>
  </si>
  <si>
    <t>idf</t>
  </si>
  <si>
    <t>Q</t>
  </si>
  <si>
    <t>shipment</t>
  </si>
  <si>
    <t>of</t>
  </si>
  <si>
    <t>gold</t>
  </si>
  <si>
    <t>damage</t>
  </si>
  <si>
    <t>in</t>
  </si>
  <si>
    <t>a</t>
  </si>
  <si>
    <t>fire</t>
  </si>
  <si>
    <t>delivery</t>
  </si>
  <si>
    <t>silver</t>
  </si>
  <si>
    <t>arrived</t>
  </si>
  <si>
    <t>truck</t>
  </si>
  <si>
    <t>Q = gold delivery arrive</t>
  </si>
  <si>
    <t>a.query tidak berbobot</t>
  </si>
  <si>
    <t>b.query terbobot oleh pemakai</t>
  </si>
  <si>
    <t>c.query tf-idf</t>
  </si>
  <si>
    <t>d.tf-idf ternormalisasi</t>
  </si>
  <si>
    <t>e.tf-idf cosinus similarity</t>
  </si>
  <si>
    <t>similarity</t>
  </si>
  <si>
    <t>f.tf-idf ternormalisasi cosinus similarity</t>
  </si>
  <si>
    <t>cosinus similarity</t>
  </si>
  <si>
    <t>Soal No 1</t>
  </si>
  <si>
    <t>sistem 1</t>
  </si>
  <si>
    <t>R N R N N R N N</t>
  </si>
  <si>
    <t>sistem 2</t>
  </si>
  <si>
    <t>N R N N N R R R</t>
  </si>
  <si>
    <t>sistem1</t>
  </si>
  <si>
    <t>Recall</t>
  </si>
  <si>
    <t>Presision</t>
  </si>
  <si>
    <t>sistem2</t>
  </si>
  <si>
    <t xml:space="preserve">R </t>
  </si>
  <si>
    <t>Recall(%)</t>
  </si>
  <si>
    <t>Precision</t>
  </si>
  <si>
    <t>N</t>
  </si>
  <si>
    <t>R</t>
  </si>
  <si>
    <t>Precisision</t>
  </si>
  <si>
    <t>Recall (%)</t>
  </si>
  <si>
    <t>precision</t>
  </si>
  <si>
    <t>Precison</t>
  </si>
  <si>
    <t>nomor_s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</si>
</sst>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9" fillId="0" borderId="0" applyFont="0" applyNumberFormat="1" applyFill="0" applyBorder="0" applyAlignment="0"/>
    <xf xfId="0" fontId="0" numFmtId="9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83"/>
  <sheetViews>
    <sheetView tabSelected="1" workbookViewId="0" showGridLines="true" showRowColHeaders="1">
      <selection activeCell="C74" sqref="C74"/>
    </sheetView>
  </sheetViews>
  <sheetFormatPr defaultRowHeight="14.4" outlineLevelRow="0" outlineLevelCol="0"/>
  <sheetData>
    <row r="1" spans="1:30">
      <c r="A1" t="s">
        <v>0</v>
      </c>
      <c r="B1" t="s">
        <v>1</v>
      </c>
    </row>
    <row r="3" spans="1:30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30">
      <c r="B4" t="s">
        <v>8</v>
      </c>
      <c r="C4">
        <v>1</v>
      </c>
      <c r="D4">
        <v>0</v>
      </c>
      <c r="E4">
        <v>1</v>
      </c>
      <c r="F4">
        <v>2</v>
      </c>
      <c r="G4">
        <f>3/F4</f>
        <v>1.5</v>
      </c>
      <c r="H4">
        <v>0</v>
      </c>
    </row>
    <row r="5" spans="1:30">
      <c r="B5" t="s">
        <v>9</v>
      </c>
      <c r="C5">
        <v>1</v>
      </c>
      <c r="D5">
        <v>1</v>
      </c>
      <c r="E5">
        <v>1</v>
      </c>
      <c r="F5">
        <v>3</v>
      </c>
      <c r="G5">
        <f>3/F5</f>
        <v>1</v>
      </c>
      <c r="H5">
        <v>0</v>
      </c>
      <c r="Z5" t="s">
        <v>46</v>
      </c>
    </row>
    <row r="6" spans="1:30">
      <c r="B6" t="s">
        <v>10</v>
      </c>
      <c r="C6">
        <v>1</v>
      </c>
      <c r="D6">
        <v>0</v>
      </c>
      <c r="E6">
        <v>1</v>
      </c>
      <c r="F6">
        <v>2</v>
      </c>
      <c r="G6">
        <f>3/F6</f>
        <v>1.5</v>
      </c>
      <c r="H6">
        <v>1</v>
      </c>
      <c r="Z6">
        <v>4321</v>
      </c>
    </row>
    <row r="7" spans="1:30">
      <c r="B7" t="s">
        <v>11</v>
      </c>
      <c r="C7">
        <v>1</v>
      </c>
      <c r="D7">
        <v>0</v>
      </c>
      <c r="E7">
        <v>0</v>
      </c>
      <c r="F7">
        <v>1</v>
      </c>
      <c r="G7">
        <f>3/F7</f>
        <v>3</v>
      </c>
      <c r="H7">
        <v>0</v>
      </c>
      <c r="Z7">
        <v>4321</v>
      </c>
    </row>
    <row r="8" spans="1:30">
      <c r="B8" t="s">
        <v>12</v>
      </c>
      <c r="C8">
        <v>1</v>
      </c>
      <c r="D8">
        <v>1</v>
      </c>
      <c r="E8">
        <v>1</v>
      </c>
      <c r="F8">
        <v>3</v>
      </c>
      <c r="G8">
        <f>3/F8</f>
        <v>1</v>
      </c>
      <c r="H8">
        <v>0</v>
      </c>
      <c r="Z8">
        <v>4321</v>
      </c>
    </row>
    <row r="9" spans="1:30">
      <c r="B9" t="s">
        <v>13</v>
      </c>
      <c r="C9">
        <v>1</v>
      </c>
      <c r="D9">
        <v>1</v>
      </c>
      <c r="E9">
        <v>1</v>
      </c>
      <c r="F9">
        <v>3</v>
      </c>
      <c r="G9">
        <f>3/F9</f>
        <v>1</v>
      </c>
      <c r="H9">
        <v>0</v>
      </c>
      <c r="Z9">
        <v>4321</v>
      </c>
    </row>
    <row r="10" spans="1:30">
      <c r="B10" t="s">
        <v>14</v>
      </c>
      <c r="C10">
        <v>1</v>
      </c>
      <c r="D10">
        <v>0</v>
      </c>
      <c r="E10">
        <v>0</v>
      </c>
      <c r="F10">
        <v>1</v>
      </c>
      <c r="G10">
        <f>3/F10</f>
        <v>3</v>
      </c>
      <c r="H10">
        <v>0</v>
      </c>
      <c r="Z10">
        <v>4321</v>
      </c>
    </row>
    <row r="11" spans="1:30">
      <c r="B11" t="s">
        <v>15</v>
      </c>
      <c r="C11">
        <v>0</v>
      </c>
      <c r="D11">
        <v>1</v>
      </c>
      <c r="E11">
        <v>0</v>
      </c>
      <c r="F11">
        <v>1</v>
      </c>
      <c r="G11">
        <f>3/F11</f>
        <v>3</v>
      </c>
      <c r="H11">
        <v>1</v>
      </c>
      <c r="Z11">
        <v>4321</v>
      </c>
    </row>
    <row r="12" spans="1:30">
      <c r="B12" t="s">
        <v>16</v>
      </c>
      <c r="C12">
        <v>0</v>
      </c>
      <c r="D12">
        <v>1</v>
      </c>
      <c r="E12">
        <v>0</v>
      </c>
      <c r="F12">
        <v>1</v>
      </c>
      <c r="G12">
        <f>3/F12</f>
        <v>3</v>
      </c>
      <c r="H12">
        <v>0</v>
      </c>
      <c r="Z12">
        <v>4321</v>
      </c>
    </row>
    <row r="13" spans="1:30">
      <c r="B13" t="s">
        <v>17</v>
      </c>
      <c r="C13">
        <v>0</v>
      </c>
      <c r="D13">
        <v>1</v>
      </c>
      <c r="E13">
        <v>1</v>
      </c>
      <c r="F13">
        <v>2</v>
      </c>
      <c r="G13">
        <f>3/F13</f>
        <v>1.5</v>
      </c>
      <c r="H13">
        <v>1</v>
      </c>
      <c r="Z13">
        <v>4321</v>
      </c>
    </row>
    <row r="14" spans="1:30">
      <c r="B14" t="s">
        <v>18</v>
      </c>
      <c r="C14">
        <v>0</v>
      </c>
      <c r="D14">
        <v>1</v>
      </c>
      <c r="E14">
        <v>1</v>
      </c>
      <c r="F14">
        <v>2</v>
      </c>
      <c r="G14">
        <f>3/F14</f>
        <v>1.5</v>
      </c>
      <c r="H14">
        <v>0</v>
      </c>
      <c r="Z14">
        <v>4321</v>
      </c>
    </row>
    <row r="15" spans="1:30">
      <c r="Z15">
        <v>4321</v>
      </c>
    </row>
    <row r="16" spans="1:30">
      <c r="B16" s="5" t="s">
        <v>19</v>
      </c>
      <c r="C16" s="5"/>
      <c r="D16" s="5"/>
      <c r="E16" s="5"/>
      <c r="F16" s="5"/>
      <c r="Z16">
        <v>4321</v>
      </c>
    </row>
    <row r="17" spans="1:30">
      <c r="Z17">
        <v>4321</v>
      </c>
    </row>
    <row r="18" spans="1:30">
      <c r="C18" t="s">
        <v>20</v>
      </c>
      <c r="G18" t="s">
        <v>21</v>
      </c>
      <c r="K18" t="s">
        <v>22</v>
      </c>
      <c r="R18" t="s">
        <v>23</v>
      </c>
      <c r="X18" t="s">
        <v>24</v>
      </c>
      <c r="Z18">
        <v>4321</v>
      </c>
    </row>
    <row r="19" spans="1:30">
      <c r="Z19">
        <v>4321</v>
      </c>
    </row>
    <row r="20" spans="1:30">
      <c r="C20" t="s">
        <v>2</v>
      </c>
      <c r="D20" t="s">
        <v>3</v>
      </c>
      <c r="E20" t="s">
        <v>4</v>
      </c>
      <c r="G20" t="s">
        <v>2</v>
      </c>
      <c r="H20" t="s">
        <v>3</v>
      </c>
      <c r="I20" t="s">
        <v>4</v>
      </c>
      <c r="L20" t="s">
        <v>2</v>
      </c>
      <c r="M20" t="s">
        <v>3</v>
      </c>
      <c r="N20" t="s">
        <v>4</v>
      </c>
      <c r="O20" t="s">
        <v>7</v>
      </c>
      <c r="R20" t="s">
        <v>2</v>
      </c>
      <c r="S20" t="s">
        <v>3</v>
      </c>
      <c r="T20" t="s">
        <v>4</v>
      </c>
      <c r="U20" t="s">
        <v>7</v>
      </c>
      <c r="X20" t="s">
        <v>2</v>
      </c>
      <c r="Y20" t="s">
        <v>3</v>
      </c>
      <c r="Z20">
        <v>4321</v>
      </c>
      <c r="AB20" s="1" t="s">
        <v>25</v>
      </c>
      <c r="AC20" s="1"/>
      <c r="AD20" s="1"/>
    </row>
    <row r="21" spans="1:30">
      <c r="C21">
        <v>1</v>
      </c>
      <c r="D21">
        <v>1</v>
      </c>
      <c r="E21">
        <v>2</v>
      </c>
      <c r="G21">
        <v>3</v>
      </c>
      <c r="H21">
        <v>3</v>
      </c>
      <c r="I21">
        <v>5</v>
      </c>
      <c r="K21" t="s">
        <v>8</v>
      </c>
      <c r="L21">
        <f>C4/G4</f>
        <v>0.66666666666667</v>
      </c>
      <c r="M21">
        <f>D4/G4</f>
        <v>0</v>
      </c>
      <c r="N21">
        <f>E4/G4</f>
        <v>0.66666666666667</v>
      </c>
      <c r="O21">
        <f>G4*H4</f>
        <v>0</v>
      </c>
      <c r="R21">
        <f>L21/L34</f>
        <v>0.29814239699997</v>
      </c>
      <c r="S21">
        <f>M21/M34</f>
        <v>0</v>
      </c>
      <c r="T21">
        <f>N21/N34</f>
        <v>0.2800560168056</v>
      </c>
      <c r="U21">
        <v>0</v>
      </c>
      <c r="X21">
        <f>L21*O21</f>
        <v>0</v>
      </c>
      <c r="Y21">
        <f>M21*O21</f>
        <v>0</v>
      </c>
      <c r="Z21">
        <v>4321</v>
      </c>
      <c r="AB21" t="s">
        <v>2</v>
      </c>
      <c r="AC21">
        <f>X33/(L34*O33)</f>
        <v>0.074535599249993</v>
      </c>
    </row>
    <row r="22" spans="1:30">
      <c r="K22" t="s">
        <v>9</v>
      </c>
      <c r="L22">
        <f>C5/G5</f>
        <v>1</v>
      </c>
      <c r="M22">
        <f>D5/G5</f>
        <v>1</v>
      </c>
      <c r="N22">
        <f>E5/G5</f>
        <v>1</v>
      </c>
      <c r="O22">
        <f>G5*H5</f>
        <v>0</v>
      </c>
      <c r="R22">
        <f>L22/L23</f>
        <v>1.5</v>
      </c>
      <c r="S22">
        <f>M22/M34</f>
        <v>0.44721359549996</v>
      </c>
      <c r="T22">
        <f>N22/N34</f>
        <v>0.4200840252084</v>
      </c>
      <c r="U22">
        <v>0</v>
      </c>
      <c r="X22">
        <f>L22*O22</f>
        <v>0</v>
      </c>
      <c r="Y22">
        <f>M22*O22</f>
        <v>0</v>
      </c>
      <c r="Z22">
        <v>4321</v>
      </c>
      <c r="AB22" t="s">
        <v>3</v>
      </c>
      <c r="AC22">
        <f>Y33/(M34*O33)</f>
        <v>0.14907119849999</v>
      </c>
    </row>
    <row r="23" spans="1:30">
      <c r="K23" t="s">
        <v>10</v>
      </c>
      <c r="L23">
        <f>C6/G6</f>
        <v>0.66666666666667</v>
      </c>
      <c r="M23">
        <f>D6/G6</f>
        <v>0</v>
      </c>
      <c r="N23">
        <f>E6/G6</f>
        <v>0.66666666666667</v>
      </c>
      <c r="O23">
        <f>G6*H6</f>
        <v>1.5</v>
      </c>
      <c r="R23">
        <f>L23/L34</f>
        <v>0.29814239699997</v>
      </c>
      <c r="S23">
        <v>0</v>
      </c>
      <c r="T23">
        <f>N23/N34</f>
        <v>0.2800560168056</v>
      </c>
      <c r="U23">
        <v>1.5</v>
      </c>
      <c r="X23">
        <f>L23*O23</f>
        <v>1</v>
      </c>
      <c r="Y23">
        <f>M23*O23</f>
        <v>0</v>
      </c>
      <c r="Z23">
        <v>4321</v>
      </c>
      <c r="AB23" t="s">
        <v>4</v>
      </c>
      <c r="AC23">
        <f>Z33/(N34*O33)</f>
        <v>302.53051215425</v>
      </c>
    </row>
    <row r="24" spans="1:30">
      <c r="K24" t="s">
        <v>11</v>
      </c>
      <c r="L24">
        <f>C7/G7</f>
        <v>0.33333333333333</v>
      </c>
      <c r="M24">
        <f>D7/G7</f>
        <v>0</v>
      </c>
      <c r="N24">
        <f>E7/G7</f>
        <v>0</v>
      </c>
      <c r="O24">
        <f>G7*H7</f>
        <v>0</v>
      </c>
      <c r="R24">
        <f>L24/L34</f>
        <v>0.14907119849999</v>
      </c>
      <c r="S24">
        <v>0</v>
      </c>
      <c r="T24">
        <v>0</v>
      </c>
      <c r="U24">
        <v>0</v>
      </c>
      <c r="X24">
        <f>L24*O24</f>
        <v>0</v>
      </c>
      <c r="Y24">
        <f>M24*O24</f>
        <v>0</v>
      </c>
      <c r="Z24">
        <v>4321</v>
      </c>
    </row>
    <row r="25" spans="1:30">
      <c r="K25" t="s">
        <v>12</v>
      </c>
      <c r="L25">
        <f>C8/G8</f>
        <v>1</v>
      </c>
      <c r="M25">
        <f>D8/G8</f>
        <v>1</v>
      </c>
      <c r="N25">
        <f>E8/G8</f>
        <v>1</v>
      </c>
      <c r="O25">
        <f>G8*H8</f>
        <v>0</v>
      </c>
      <c r="R25">
        <f>L25/L34</f>
        <v>0.44721359549996</v>
      </c>
      <c r="S25">
        <f>M25/M34</f>
        <v>0.44721359549996</v>
      </c>
      <c r="T25">
        <f>N26/N34</f>
        <v>0.4200840252084</v>
      </c>
      <c r="U25">
        <v>0</v>
      </c>
      <c r="X25">
        <f>L25*O25</f>
        <v>0</v>
      </c>
      <c r="Y25">
        <f>M25*O25</f>
        <v>0</v>
      </c>
      <c r="Z25">
        <v>4321</v>
      </c>
    </row>
    <row r="26" spans="1:30">
      <c r="K26" t="s">
        <v>13</v>
      </c>
      <c r="L26">
        <f>C9/G9</f>
        <v>1</v>
      </c>
      <c r="M26">
        <f>D9/G9</f>
        <v>1</v>
      </c>
      <c r="N26">
        <f>E9/G9</f>
        <v>1</v>
      </c>
      <c r="O26">
        <f>G9*H9</f>
        <v>0</v>
      </c>
      <c r="R26">
        <f>L26/L34</f>
        <v>0.44721359549996</v>
      </c>
      <c r="S26">
        <f>M26/M34</f>
        <v>0.44721359549996</v>
      </c>
      <c r="T26">
        <f>N26/N34</f>
        <v>0.4200840252084</v>
      </c>
      <c r="U26">
        <v>0</v>
      </c>
      <c r="X26">
        <f>L26*O26</f>
        <v>0</v>
      </c>
      <c r="Y26">
        <f>M26*O26</f>
        <v>0</v>
      </c>
      <c r="Z26">
        <v>4321</v>
      </c>
    </row>
    <row r="27" spans="1:30">
      <c r="K27" t="s">
        <v>14</v>
      </c>
      <c r="L27">
        <f>C10/G10</f>
        <v>0.33333333333333</v>
      </c>
      <c r="M27">
        <f>D10/G10</f>
        <v>0</v>
      </c>
      <c r="N27">
        <f>E10/G10</f>
        <v>0</v>
      </c>
      <c r="O27">
        <f>G10*H10</f>
        <v>0</v>
      </c>
      <c r="R27">
        <f>L27/L34</f>
        <v>0.14907119849999</v>
      </c>
      <c r="S27">
        <v>0</v>
      </c>
      <c r="T27">
        <v>0</v>
      </c>
      <c r="U27">
        <v>0</v>
      </c>
      <c r="X27">
        <f>L27*O27</f>
        <v>0</v>
      </c>
      <c r="Y27">
        <f>M27*O27</f>
        <v>0</v>
      </c>
      <c r="Z27">
        <v>4321</v>
      </c>
    </row>
    <row r="28" spans="1:30">
      <c r="K28" t="s">
        <v>15</v>
      </c>
      <c r="L28">
        <f>C11/G11</f>
        <v>0</v>
      </c>
      <c r="M28">
        <f>D11/G11</f>
        <v>0.33333333333333</v>
      </c>
      <c r="N28">
        <f>E11/G11</f>
        <v>0</v>
      </c>
      <c r="O28">
        <f>G11*H11</f>
        <v>3</v>
      </c>
      <c r="R28">
        <v>0</v>
      </c>
      <c r="S28">
        <f>M28/M34</f>
        <v>0.14907119849999</v>
      </c>
      <c r="T28">
        <v>0</v>
      </c>
      <c r="U28">
        <v>3</v>
      </c>
      <c r="X28">
        <f>L28*O28</f>
        <v>0</v>
      </c>
      <c r="Y28">
        <f>M28*O28</f>
        <v>1</v>
      </c>
      <c r="Z28">
        <v>4321</v>
      </c>
    </row>
    <row r="29" spans="1:30">
      <c r="K29" t="s">
        <v>16</v>
      </c>
      <c r="L29">
        <f>C12/G12</f>
        <v>0</v>
      </c>
      <c r="M29">
        <f>D12/G12</f>
        <v>0.33333333333333</v>
      </c>
      <c r="N29">
        <f>E12/G12</f>
        <v>0</v>
      </c>
      <c r="O29">
        <f>G12*H12</f>
        <v>0</v>
      </c>
      <c r="R29">
        <v>0</v>
      </c>
      <c r="S29">
        <f>M29/M34</f>
        <v>0.14907119849999</v>
      </c>
      <c r="T29">
        <v>0</v>
      </c>
      <c r="U29">
        <v>0</v>
      </c>
      <c r="X29">
        <f>L29*O29</f>
        <v>0</v>
      </c>
      <c r="Y29">
        <f>M29*O29</f>
        <v>0</v>
      </c>
      <c r="Z29">
        <v>4321</v>
      </c>
    </row>
    <row r="30" spans="1:30">
      <c r="K30" t="s">
        <v>17</v>
      </c>
      <c r="L30">
        <f>C13/G13</f>
        <v>0</v>
      </c>
      <c r="M30">
        <f>D13/G13</f>
        <v>0.66666666666667</v>
      </c>
      <c r="N30">
        <f>E13/G13</f>
        <v>0.66666666666667</v>
      </c>
      <c r="O30">
        <f>G13*H13</f>
        <v>1.5</v>
      </c>
      <c r="R30">
        <v>0</v>
      </c>
      <c r="S30">
        <f>M30/M34</f>
        <v>0.29814239699997</v>
      </c>
      <c r="T30">
        <f>N30/N34</f>
        <v>0.2800560168056</v>
      </c>
      <c r="U30">
        <v>1.5</v>
      </c>
      <c r="X30">
        <f>L30*O30</f>
        <v>0</v>
      </c>
      <c r="Y30">
        <f>M30*O30</f>
        <v>1</v>
      </c>
      <c r="Z30">
        <v>4321</v>
      </c>
    </row>
    <row r="31" spans="1:30">
      <c r="K31" t="s">
        <v>18</v>
      </c>
      <c r="L31">
        <f>C14/G14</f>
        <v>0</v>
      </c>
      <c r="M31">
        <f>D14/G14</f>
        <v>0.66666666666667</v>
      </c>
      <c r="N31">
        <f>E14/G14</f>
        <v>0.66666666666667</v>
      </c>
      <c r="O31">
        <f>G14*H14</f>
        <v>0</v>
      </c>
      <c r="R31">
        <v>0</v>
      </c>
      <c r="S31">
        <f>M31/M34</f>
        <v>0.29814239699997</v>
      </c>
      <c r="T31">
        <f>N31/N34</f>
        <v>0.2800560168056</v>
      </c>
      <c r="U31">
        <v>0</v>
      </c>
      <c r="X31">
        <f>L31*O31</f>
        <v>0</v>
      </c>
      <c r="Y31">
        <f>M31*O31</f>
        <v>0</v>
      </c>
      <c r="Z31">
        <v>4321</v>
      </c>
    </row>
    <row r="32" spans="1:30">
      <c r="Z32">
        <v>4321</v>
      </c>
    </row>
    <row r="33" spans="1:30">
      <c r="L33">
        <f>L21+L22+L23+L24+L25+L26+L27+L28+L29+L30+L31</f>
        <v>5</v>
      </c>
      <c r="M33">
        <f>M21+M22+M23+M24+M25+M26+M28+M27+M29+M30+M31</f>
        <v>5</v>
      </c>
      <c r="N33">
        <f>N21+N22+N23+N24+N25+N26+N27+N28+N29+N30+N31</f>
        <v>5.6666666666667</v>
      </c>
      <c r="O33">
        <f>O21+O22+O23+O24+O25+O26+O27+O28+O29+O30+O31</f>
        <v>6</v>
      </c>
      <c r="R33">
        <f>R21+R22+R23+R24+R25+R26+R27+R29+R28+R30+R31</f>
        <v>3.2888543819998</v>
      </c>
      <c r="S33">
        <f>S21+S22+S23+S24+S25+S26+S27+S29+S28+S30+S31</f>
        <v>2.2360679774998</v>
      </c>
      <c r="T33">
        <f>T21+T22+T23+T24+T25+T26+T27+T29+T28+T30+T31</f>
        <v>2.3804761428476</v>
      </c>
      <c r="U33">
        <v>6</v>
      </c>
      <c r="X33">
        <v>1</v>
      </c>
      <c r="Y33">
        <v>2</v>
      </c>
      <c r="Z33">
        <v>4321</v>
      </c>
    </row>
    <row r="34" spans="1:30">
      <c r="L34">
        <f>SQRT(L33)</f>
        <v>2.2360679774998</v>
      </c>
      <c r="M34">
        <f>SQRT(M33)</f>
        <v>2.2360679774998</v>
      </c>
      <c r="N34">
        <f>SQRT(N33)</f>
        <v>2.3804761428476</v>
      </c>
      <c r="R34">
        <f>SQRT(R33)</f>
        <v>1.8135198874012</v>
      </c>
      <c r="S34">
        <f>SQRT(S33)</f>
        <v>1.4953487812212</v>
      </c>
      <c r="T34">
        <f>SQRT(T33)</f>
        <v>1.5428791731201</v>
      </c>
      <c r="Z34">
        <v>4321</v>
      </c>
    </row>
    <row r="35" spans="1:30">
      <c r="Z35">
        <v>4321</v>
      </c>
    </row>
    <row r="36" spans="1:30">
      <c r="Z36">
        <v>4321</v>
      </c>
    </row>
    <row r="37" spans="1:30">
      <c r="Z37">
        <v>4321</v>
      </c>
    </row>
    <row r="38" spans="1:30">
      <c r="C38" t="s">
        <v>26</v>
      </c>
      <c r="Z38">
        <v>4321</v>
      </c>
    </row>
    <row r="39" spans="1:30">
      <c r="Z39">
        <v>4321</v>
      </c>
    </row>
    <row r="40" spans="1:30">
      <c r="C40" t="s">
        <v>2</v>
      </c>
      <c r="D40" t="s">
        <v>3</v>
      </c>
      <c r="E40" t="s">
        <v>4</v>
      </c>
      <c r="G40" s="5" t="s">
        <v>27</v>
      </c>
      <c r="H40" s="5"/>
      <c r="I40" s="5"/>
      <c r="Z40">
        <v>4321</v>
      </c>
    </row>
    <row r="41" spans="1:30">
      <c r="C41">
        <f>R21*U21</f>
        <v>0</v>
      </c>
      <c r="D41">
        <f>S21*U21</f>
        <v>0</v>
      </c>
      <c r="E41">
        <f>T21*U21</f>
        <v>0</v>
      </c>
      <c r="Z41">
        <v>4321</v>
      </c>
    </row>
    <row r="42" spans="1:30">
      <c r="C42">
        <f>R22*U22</f>
        <v>0</v>
      </c>
      <c r="D42">
        <f>S22*U22</f>
        <v>0</v>
      </c>
      <c r="E42">
        <f>T22*U22</f>
        <v>0</v>
      </c>
      <c r="G42" t="s">
        <v>2</v>
      </c>
      <c r="H42">
        <f>C53*(R34/U33)</f>
        <v>0.13517179155923</v>
      </c>
      <c r="Z42">
        <v>4321</v>
      </c>
    </row>
    <row r="43" spans="1:30">
      <c r="C43">
        <f>R23*U23</f>
        <v>0.44721359549996</v>
      </c>
      <c r="D43">
        <f>S23*U23</f>
        <v>0</v>
      </c>
      <c r="E43">
        <f>T23*U23</f>
        <v>0.4200840252084</v>
      </c>
      <c r="G43" t="s">
        <v>3</v>
      </c>
      <c r="H43">
        <f>D53*(S34/U33)</f>
        <v>0.22291343499214</v>
      </c>
      <c r="Z43">
        <v>4321</v>
      </c>
    </row>
    <row r="44" spans="1:30">
      <c r="C44">
        <f>R24*U24</f>
        <v>0</v>
      </c>
      <c r="D44">
        <f>S24*U24</f>
        <v>0</v>
      </c>
      <c r="E44">
        <f>T24*U24</f>
        <v>0</v>
      </c>
      <c r="G44" t="s">
        <v>4</v>
      </c>
      <c r="H44">
        <f>E53*(T34/U33)</f>
        <v>0.21604629781816</v>
      </c>
      <c r="Z44">
        <v>4321</v>
      </c>
    </row>
    <row r="45" spans="1:30">
      <c r="C45">
        <f>R25*U25</f>
        <v>0</v>
      </c>
      <c r="D45">
        <f>S25*U25</f>
        <v>0</v>
      </c>
      <c r="E45">
        <f>T25*U25</f>
        <v>0</v>
      </c>
      <c r="Z45">
        <v>4321</v>
      </c>
    </row>
    <row r="46" spans="1:30">
      <c r="C46">
        <f>R26*U26</f>
        <v>0</v>
      </c>
      <c r="D46">
        <f>S26*U26</f>
        <v>0</v>
      </c>
      <c r="E46">
        <f>T26*U26</f>
        <v>0</v>
      </c>
      <c r="Z46">
        <v>4321</v>
      </c>
    </row>
    <row r="47" spans="1:30">
      <c r="C47">
        <f>R27*U27</f>
        <v>0</v>
      </c>
      <c r="D47">
        <f>S27*U27</f>
        <v>0</v>
      </c>
      <c r="E47">
        <f>T27*U27</f>
        <v>0</v>
      </c>
      <c r="Z47">
        <v>4321</v>
      </c>
    </row>
    <row r="48" spans="1:30">
      <c r="C48">
        <f>R28*U28</f>
        <v>0</v>
      </c>
      <c r="D48">
        <f>S28*U28</f>
        <v>0.44721359549996</v>
      </c>
      <c r="E48">
        <f>T28*U28</f>
        <v>0</v>
      </c>
      <c r="Z48">
        <v>4321</v>
      </c>
    </row>
    <row r="49" spans="1:30">
      <c r="C49">
        <f>R29*U29</f>
        <v>0</v>
      </c>
      <c r="D49">
        <f>S29*U29</f>
        <v>0</v>
      </c>
      <c r="E49">
        <f>T29*U29</f>
        <v>0</v>
      </c>
      <c r="Z49">
        <v>4321</v>
      </c>
    </row>
    <row r="50" spans="1:30">
      <c r="C50">
        <f>R30*U30</f>
        <v>0</v>
      </c>
      <c r="D50">
        <f>S30*U30</f>
        <v>0.44721359549996</v>
      </c>
      <c r="E50">
        <f>T30*U30</f>
        <v>0.4200840252084</v>
      </c>
      <c r="Z50">
        <v>4321</v>
      </c>
    </row>
    <row r="51" spans="1:30">
      <c r="C51">
        <f>R31*U31</f>
        <v>0</v>
      </c>
      <c r="D51">
        <f>S31*U31</f>
        <v>0</v>
      </c>
      <c r="E51">
        <f>T31*U31</f>
        <v>0</v>
      </c>
      <c r="K51" s="3">
        <v>0.125</v>
      </c>
      <c r="Z51">
        <v>4321</v>
      </c>
    </row>
    <row r="52" spans="1:30">
      <c r="K52" s="3"/>
      <c r="Z52">
        <v>4321</v>
      </c>
    </row>
    <row r="53" spans="1:30">
      <c r="C53">
        <f>C41+C42+C43+C44+C45+C46+C47+C48+C49+C50+C51</f>
        <v>0.44721359549996</v>
      </c>
      <c r="D53">
        <f>D41+D42+D43+D44+D45+D46+D47+D48+D49+D50+D51</f>
        <v>0.89442719099992</v>
      </c>
      <c r="E53">
        <f>E41+E42+E43+E44+E45+E46+E47+E48+E49+E50+E51</f>
        <v>0.84016805041681</v>
      </c>
      <c r="Z53">
        <v>4321</v>
      </c>
    </row>
    <row r="54" spans="1:30">
      <c r="Z54">
        <v>4321</v>
      </c>
    </row>
    <row r="55" spans="1:30">
      <c r="Z55">
        <v>4321</v>
      </c>
    </row>
    <row r="56" spans="1:30">
      <c r="C56" t="s">
        <v>28</v>
      </c>
      <c r="Z56">
        <v>4321</v>
      </c>
    </row>
    <row r="57" spans="1:30">
      <c r="Z57">
        <v>4321</v>
      </c>
    </row>
    <row r="58" spans="1:30">
      <c r="C58" t="s">
        <v>29</v>
      </c>
      <c r="D58" t="s">
        <v>30</v>
      </c>
      <c r="Z58">
        <v>4321</v>
      </c>
    </row>
    <row r="59" spans="1:30">
      <c r="C59" t="s">
        <v>31</v>
      </c>
      <c r="D59" t="s">
        <v>32</v>
      </c>
      <c r="Z59">
        <v>4321</v>
      </c>
    </row>
    <row r="60" spans="1:30">
      <c r="Z60">
        <v>4321</v>
      </c>
    </row>
    <row r="61" spans="1:30">
      <c r="D61" t="s">
        <v>33</v>
      </c>
      <c r="Z61">
        <v>4321</v>
      </c>
    </row>
    <row r="62" spans="1:30">
      <c r="C62" t="s">
        <v>34</v>
      </c>
      <c r="F62" t="s">
        <v>35</v>
      </c>
      <c r="Q62" t="s">
        <v>36</v>
      </c>
      <c r="Z62">
        <v>4321</v>
      </c>
    </row>
    <row r="63" spans="1:30">
      <c r="C63" t="s">
        <v>37</v>
      </c>
      <c r="D63">
        <f>1/8</f>
        <v>0.125</v>
      </c>
      <c r="F63">
        <f>1/1</f>
        <v>1</v>
      </c>
      <c r="P63" t="s">
        <v>34</v>
      </c>
      <c r="R63" t="s">
        <v>35</v>
      </c>
      <c r="T63" t="s">
        <v>38</v>
      </c>
      <c r="U63" t="s">
        <v>39</v>
      </c>
      <c r="Z63">
        <v>4321</v>
      </c>
    </row>
    <row r="64" spans="1:30">
      <c r="C64" t="s">
        <v>40</v>
      </c>
      <c r="D64">
        <f>1/8</f>
        <v>0.125</v>
      </c>
      <c r="F64">
        <f>1/2</f>
        <v>0.5</v>
      </c>
      <c r="P64" t="s">
        <v>40</v>
      </c>
      <c r="Q64">
        <f>0/8</f>
        <v>0</v>
      </c>
      <c r="R64">
        <f>0/1</f>
        <v>0</v>
      </c>
      <c r="T64" s="4">
        <v>0</v>
      </c>
      <c r="U64">
        <f>R74</f>
        <v>0.66666666666667</v>
      </c>
      <c r="Z64">
        <v>4321</v>
      </c>
    </row>
    <row r="65" spans="1:30">
      <c r="C65" t="s">
        <v>41</v>
      </c>
      <c r="D65" s="2">
        <f>2/8</f>
        <v>0.25</v>
      </c>
      <c r="F65">
        <f>2/3</f>
        <v>0.66666666666667</v>
      </c>
      <c r="P65" t="s">
        <v>37</v>
      </c>
      <c r="Q65">
        <f>1/8</f>
        <v>0.125</v>
      </c>
      <c r="R65">
        <f>1/2</f>
        <v>0.5</v>
      </c>
      <c r="T65" s="4">
        <v>0.1</v>
      </c>
      <c r="U65">
        <f>R74</f>
        <v>0.66666666666667</v>
      </c>
      <c r="Z65">
        <v>4321</v>
      </c>
    </row>
    <row r="66" spans="1:30">
      <c r="C66" t="s">
        <v>40</v>
      </c>
      <c r="D66">
        <f>2/8</f>
        <v>0.25</v>
      </c>
      <c r="F66">
        <f>2/4</f>
        <v>0.5</v>
      </c>
      <c r="P66" t="s">
        <v>40</v>
      </c>
      <c r="Q66">
        <f>1/8</f>
        <v>0.125</v>
      </c>
      <c r="R66">
        <f>2/3</f>
        <v>0.66666666666667</v>
      </c>
      <c r="T66" s="4">
        <v>0.2</v>
      </c>
      <c r="U66">
        <f>R75</f>
        <v>0.5</v>
      </c>
      <c r="Z66">
        <v>4321</v>
      </c>
    </row>
    <row r="67" spans="1:30">
      <c r="C67" t="s">
        <v>40</v>
      </c>
      <c r="D67">
        <f>2/8</f>
        <v>0.25</v>
      </c>
      <c r="F67">
        <f>2/5</f>
        <v>0.4</v>
      </c>
      <c r="P67" t="s">
        <v>40</v>
      </c>
      <c r="Q67">
        <f>1/8</f>
        <v>0.125</v>
      </c>
      <c r="R67">
        <f>2/4</f>
        <v>0.5</v>
      </c>
      <c r="T67" s="4">
        <v>0.3</v>
      </c>
      <c r="U67">
        <f>R75</f>
        <v>0.5</v>
      </c>
      <c r="Z67">
        <v>4321</v>
      </c>
    </row>
    <row r="68" spans="1:30">
      <c r="C68" t="s">
        <v>41</v>
      </c>
      <c r="D68">
        <f>3/8</f>
        <v>0.375</v>
      </c>
      <c r="F68">
        <f>3/6</f>
        <v>0.5</v>
      </c>
      <c r="P68" t="s">
        <v>40</v>
      </c>
      <c r="Q68">
        <f>2/8</f>
        <v>0.25</v>
      </c>
      <c r="R68">
        <f>2/5</f>
        <v>0.4</v>
      </c>
      <c r="T68" s="4">
        <v>0.4</v>
      </c>
      <c r="U68">
        <f>R76</f>
        <v>0.4</v>
      </c>
      <c r="Z68">
        <v>4321</v>
      </c>
    </row>
    <row r="69" spans="1:30">
      <c r="C69" t="s">
        <v>40</v>
      </c>
      <c r="D69">
        <f>3/8</f>
        <v>0.375</v>
      </c>
      <c r="F69">
        <f>3/7</f>
        <v>0.42857142857143</v>
      </c>
      <c r="P69" t="s">
        <v>37</v>
      </c>
      <c r="Q69">
        <f>2/8</f>
        <v>0.25</v>
      </c>
      <c r="R69">
        <f>3/6</f>
        <v>0.5</v>
      </c>
      <c r="T69" s="4">
        <v>0.5</v>
      </c>
      <c r="U69">
        <v>0</v>
      </c>
      <c r="Z69">
        <v>4321</v>
      </c>
    </row>
    <row r="70" spans="1:30">
      <c r="C70" t="s">
        <v>40</v>
      </c>
      <c r="D70">
        <f>3/8</f>
        <v>0.375</v>
      </c>
      <c r="F70">
        <f>3/8</f>
        <v>0.375</v>
      </c>
      <c r="P70" t="s">
        <v>37</v>
      </c>
      <c r="Q70">
        <f>3/8</f>
        <v>0.375</v>
      </c>
      <c r="R70">
        <f>3/7</f>
        <v>0.42857142857143</v>
      </c>
      <c r="T70" s="4">
        <v>0.6</v>
      </c>
      <c r="U70">
        <v>0</v>
      </c>
      <c r="Z70">
        <v>4321</v>
      </c>
    </row>
    <row r="71" spans="1:30">
      <c r="P71" t="s">
        <v>41</v>
      </c>
      <c r="Q71">
        <f>4/8</f>
        <v>0.5</v>
      </c>
      <c r="R71">
        <f>3/8</f>
        <v>0.375</v>
      </c>
      <c r="T71" s="4">
        <v>0.7</v>
      </c>
      <c r="U71">
        <v>0</v>
      </c>
      <c r="Z71">
        <v>4321</v>
      </c>
    </row>
    <row r="72" spans="1:30">
      <c r="C72" t="s">
        <v>34</v>
      </c>
      <c r="D72" t="s">
        <v>42</v>
      </c>
      <c r="F72" t="s">
        <v>43</v>
      </c>
      <c r="G72" t="s">
        <v>44</v>
      </c>
      <c r="T72" s="4">
        <v>0.8</v>
      </c>
      <c r="U72">
        <v>0</v>
      </c>
      <c r="Z72">
        <v>4321</v>
      </c>
    </row>
    <row r="73" spans="1:30">
      <c r="C73">
        <f>D63</f>
        <v>0.125</v>
      </c>
      <c r="D73">
        <f>F63</f>
        <v>1</v>
      </c>
      <c r="F73" s="4">
        <v>0</v>
      </c>
      <c r="G73">
        <f>D73</f>
        <v>1</v>
      </c>
      <c r="Q73" t="s">
        <v>34</v>
      </c>
      <c r="R73" t="s">
        <v>45</v>
      </c>
      <c r="T73" s="4">
        <v>0.9</v>
      </c>
      <c r="U73">
        <v>0</v>
      </c>
      <c r="Z73">
        <v>4321</v>
      </c>
    </row>
    <row r="74" spans="1:30">
      <c r="C74" s="2">
        <f>D65</f>
        <v>0.25</v>
      </c>
      <c r="D74">
        <f>F65</f>
        <v>0.66666666666667</v>
      </c>
      <c r="F74" s="4">
        <v>0.1</v>
      </c>
      <c r="G74">
        <f>D73</f>
        <v>1</v>
      </c>
      <c r="Q74">
        <f>Q65</f>
        <v>0.125</v>
      </c>
      <c r="R74">
        <f>R66</f>
        <v>0.66666666666667</v>
      </c>
      <c r="T74" s="4">
        <v>1</v>
      </c>
      <c r="U74">
        <v>0</v>
      </c>
      <c r="Z74">
        <v>4321</v>
      </c>
    </row>
    <row r="75" spans="1:30">
      <c r="C75">
        <f>D68</f>
        <v>0.375</v>
      </c>
      <c r="D75">
        <f>F66</f>
        <v>0.5</v>
      </c>
      <c r="F75" s="4">
        <v>0.2</v>
      </c>
      <c r="G75">
        <f>D74</f>
        <v>0.66666666666667</v>
      </c>
      <c r="Q75">
        <f>Q68</f>
        <v>0.25</v>
      </c>
      <c r="R75">
        <f>R67</f>
        <v>0.5</v>
      </c>
      <c r="Z75">
        <v>4321</v>
      </c>
    </row>
    <row r="76" spans="1:30">
      <c r="F76" s="4">
        <v>0.3</v>
      </c>
      <c r="G76">
        <f>D75</f>
        <v>0.5</v>
      </c>
      <c r="Q76">
        <f>Q70</f>
        <v>0.375</v>
      </c>
      <c r="R76">
        <f>R68</f>
        <v>0.4</v>
      </c>
      <c r="Z76">
        <v>4321</v>
      </c>
    </row>
    <row r="77" spans="1:30">
      <c r="F77" s="4">
        <v>0.4</v>
      </c>
      <c r="G77">
        <v>0</v>
      </c>
      <c r="Q77">
        <f>Q71</f>
        <v>0.5</v>
      </c>
      <c r="R77">
        <f>R70</f>
        <v>0.42857142857143</v>
      </c>
      <c r="Z77">
        <v>4321</v>
      </c>
    </row>
    <row r="78" spans="1:30">
      <c r="F78" s="4">
        <v>0.5</v>
      </c>
      <c r="G78">
        <v>0</v>
      </c>
      <c r="Z78">
        <v>4321</v>
      </c>
    </row>
    <row r="79" spans="1:30">
      <c r="F79" s="4">
        <v>0.6</v>
      </c>
      <c r="G79">
        <v>0</v>
      </c>
      <c r="Z79">
        <v>4321</v>
      </c>
    </row>
    <row r="80" spans="1:30">
      <c r="F80" s="4">
        <v>0.7</v>
      </c>
      <c r="G80">
        <v>0</v>
      </c>
      <c r="Z80">
        <v>4321</v>
      </c>
    </row>
    <row r="81" spans="1:30">
      <c r="F81" s="4">
        <v>0.8</v>
      </c>
      <c r="G81">
        <v>0</v>
      </c>
      <c r="Z81">
        <v>4321</v>
      </c>
    </row>
    <row r="82" spans="1:30">
      <c r="F82" s="4">
        <v>0.9</v>
      </c>
      <c r="G82">
        <v>0</v>
      </c>
      <c r="Z82">
        <v>4321</v>
      </c>
    </row>
    <row r="83" spans="1:30">
      <c r="F83" s="4">
        <v>1</v>
      </c>
      <c r="G83">
        <v>0</v>
      </c>
      <c r="Z83">
        <v>4321</v>
      </c>
    </row>
  </sheetData>
  <mergeCells>
    <mergeCell ref="B16:F16"/>
    <mergeCell ref="G40:I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basisdata</dc:creator>
  <cp:lastModifiedBy>L</cp:lastModifiedBy>
  <dcterms:created xsi:type="dcterms:W3CDTF">2023-03-27T07:54:31+07:00</dcterms:created>
  <dcterms:modified xsi:type="dcterms:W3CDTF">2023-04-03T02:42:51+07:00</dcterms:modified>
  <dc:title/>
  <dc:description/>
  <dc:subject/>
  <cp:keywords/>
  <cp:category/>
</cp:coreProperties>
</file>