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G:\Meu Drive\Mestrado\Resultados\Bioinformatica\Proteins.plus\"/>
    </mc:Choice>
  </mc:AlternateContent>
  <xr:revisionPtr revIDLastSave="0" documentId="13_ncr:1_{16D0C9A1-2CF1-4325-A3D8-AF46E41687F1}" xr6:coauthVersionLast="47" xr6:coauthVersionMax="47" xr10:uidLastSave="{00000000-0000-0000-0000-000000000000}"/>
  <bookViews>
    <workbookView xWindow="-120" yWindow="-120" windowWidth="20730" windowHeight="11160" activeTab="1" xr2:uid="{00000000-000D-0000-FFFF-FFFF00000000}"/>
  </bookViews>
  <sheets>
    <sheet name="Colagenase" sheetId="1" r:id="rId1"/>
    <sheet name="Colagenase_3AYK" sheetId="6" r:id="rId2"/>
    <sheet name="Elastase" sheetId="3" r:id="rId3"/>
    <sheet name="Elastase_Q5MLF0" sheetId="4" r:id="rId4"/>
    <sheet name="Sums" sheetId="5" r:id="rId5"/>
  </sheets>
  <definedNames>
    <definedName name="_xlnm._FilterDatabase" localSheetId="0" hidden="1">Colagenase!$D$3:$D$27</definedName>
    <definedName name="_xlnm._FilterDatabase" localSheetId="1" hidden="1">Colagenase_3AYK!$F$2:$F$27</definedName>
    <definedName name="_xlnm._FilterDatabase" localSheetId="2" hidden="1">Elastase!$G$2:$G$99</definedName>
    <definedName name="_xlnm._FilterDatabase" localSheetId="3" hidden="1">Elastase_Q5MLF0!$F$3:$F$99</definedName>
    <definedName name="_xlnm.Print_Area" localSheetId="2">Elastase!$B$2:$G$99</definedName>
    <definedName name="_xlnm.Print_Area" localSheetId="3">Elastase_Q5MLF0!$B$2:$G$99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 i="5" l="1"/>
  <c r="K16" i="5"/>
  <c r="K17" i="5"/>
  <c r="K18" i="5"/>
  <c r="K19" i="5"/>
  <c r="K20" i="5"/>
  <c r="K21" i="5"/>
  <c r="K22" i="5"/>
  <c r="K15" i="5"/>
  <c r="G16" i="5"/>
  <c r="H16" i="5" s="1"/>
  <c r="G17" i="5"/>
  <c r="H17" i="5" s="1"/>
  <c r="G18" i="5"/>
  <c r="H18" i="5" s="1"/>
  <c r="G19" i="5"/>
  <c r="H19" i="5" s="1"/>
  <c r="G20" i="5"/>
  <c r="H20" i="5" s="1"/>
  <c r="G21" i="5"/>
  <c r="H21" i="5" s="1"/>
  <c r="G22" i="5"/>
  <c r="H22" i="5" s="1"/>
  <c r="G23" i="5"/>
  <c r="H23" i="5" s="1"/>
  <c r="G15" i="5"/>
  <c r="H15" i="5" s="1"/>
  <c r="C16" i="5"/>
  <c r="C17" i="5"/>
  <c r="O21" i="5" s="1"/>
  <c r="C18" i="5"/>
  <c r="C19" i="5"/>
  <c r="C20" i="5"/>
  <c r="O28" i="5" s="1"/>
  <c r="C21" i="5"/>
  <c r="C22" i="5"/>
  <c r="C23" i="5"/>
  <c r="C24" i="5"/>
  <c r="C15" i="5"/>
  <c r="C5" i="5"/>
  <c r="D5" i="5" s="1"/>
  <c r="C6" i="5"/>
  <c r="D6" i="5" s="1"/>
  <c r="C7" i="5"/>
  <c r="D7" i="5" s="1"/>
  <c r="C8" i="5"/>
  <c r="D8" i="5" s="1"/>
  <c r="C9" i="5"/>
  <c r="D9" i="5" s="1"/>
  <c r="C4" i="5"/>
  <c r="D4" i="5" s="1"/>
  <c r="K5" i="5"/>
  <c r="L5" i="5" s="1"/>
  <c r="K6" i="5"/>
  <c r="L6" i="5" s="1"/>
  <c r="K7" i="5"/>
  <c r="L7" i="5" s="1"/>
  <c r="K8" i="5"/>
  <c r="O12" i="5" s="1"/>
  <c r="K9" i="5"/>
  <c r="O10" i="5" s="1"/>
  <c r="K4" i="5"/>
  <c r="L4" i="5" s="1"/>
  <c r="G5" i="5"/>
  <c r="H5" i="5" s="1"/>
  <c r="G6" i="5"/>
  <c r="H6" i="5" s="1"/>
  <c r="G4" i="5"/>
  <c r="H4" i="5" s="1"/>
  <c r="O29" i="5" l="1"/>
  <c r="O20" i="5"/>
  <c r="O24" i="5"/>
  <c r="O19" i="5"/>
  <c r="O25" i="5"/>
  <c r="O27" i="5"/>
  <c r="H24" i="5"/>
  <c r="C25" i="5"/>
  <c r="D16" i="5" s="1"/>
  <c r="L9" i="5"/>
  <c r="O11" i="5"/>
  <c r="O4" i="5"/>
  <c r="O7" i="5"/>
  <c r="O8" i="5"/>
  <c r="O9" i="5"/>
  <c r="G7" i="5"/>
  <c r="K10" i="5"/>
  <c r="L8" i="5"/>
  <c r="O3" i="5"/>
  <c r="O5" i="5"/>
  <c r="O6" i="5"/>
  <c r="C10" i="5"/>
  <c r="L16" i="5"/>
  <c r="L17" i="5"/>
  <c r="L18" i="5"/>
  <c r="L19" i="5"/>
  <c r="L20" i="5"/>
  <c r="L21" i="5"/>
  <c r="L22" i="5"/>
  <c r="L15" i="5"/>
  <c r="D15" i="5" l="1"/>
  <c r="O33" i="5"/>
  <c r="D23" i="5"/>
  <c r="D24" i="5"/>
  <c r="D17" i="5"/>
  <c r="D22" i="5"/>
  <c r="D19" i="5"/>
  <c r="D20" i="5"/>
  <c r="D21" i="5"/>
  <c r="D18" i="5"/>
  <c r="G24" i="5"/>
  <c r="K23" i="5"/>
  <c r="D25" i="5" l="1"/>
</calcChain>
</file>

<file path=xl/sharedStrings.xml><?xml version="1.0" encoding="utf-8"?>
<sst xmlns="http://schemas.openxmlformats.org/spreadsheetml/2006/main" count="704" uniqueCount="181">
  <si>
    <t>PDB Structure</t>
  </si>
  <si>
    <t>Ligand</t>
  </si>
  <si>
    <t>Main chain</t>
  </si>
  <si>
    <t>Side chain</t>
  </si>
  <si>
    <t>Hidrogen bond</t>
  </si>
  <si>
    <t>2TCL</t>
  </si>
  <si>
    <t>RO4_A_175</t>
  </si>
  <si>
    <t>3AYK</t>
  </si>
  <si>
    <t>CGS_A_173</t>
  </si>
  <si>
    <t>Ala82A</t>
  </si>
  <si>
    <t>Tyr140A</t>
  </si>
  <si>
    <t>Ser139A</t>
  </si>
  <si>
    <t>Pro138A</t>
  </si>
  <si>
    <t>Glu119A</t>
  </si>
  <si>
    <t>Hidrophobic
interactions</t>
  </si>
  <si>
    <t>Leu81A</t>
  </si>
  <si>
    <t>4AYK</t>
  </si>
  <si>
    <t>His118A</t>
  </si>
  <si>
    <t>Asn80A</t>
  </si>
  <si>
    <t>https://proteins.plus</t>
  </si>
  <si>
    <t>Tool: PoseView</t>
  </si>
  <si>
    <r>
      <t>PoseView automatically creates two-dimensional diagrams of complexes with known 3D structure according to chemical drawing conventions.</t>
    </r>
    <r>
      <rPr>
        <sz val="8"/>
        <color theme="1"/>
        <rFont val="Calibri"/>
        <family val="2"/>
        <scheme val="minor"/>
      </rPr>
      <t>1 </t>
    </r>
    <r>
      <rPr>
        <sz val="11"/>
        <color theme="1"/>
        <rFont val="Calibri"/>
        <family val="2"/>
        <scheme val="minor"/>
      </rPr>
      <t>Directed bonds between protein and ligand are drawn as dashed lines and the interacting protein residues and the ligand are visualized as structure diagrams. Hydrophobic contacts are represented more indirectly by means of spline sections highlighting the hydrophobic parts of the ligand and the label of the contacting amino acid. The generation of structure diagrams and their layout modifications are based on the library 2Ddraw</t>
    </r>
    <r>
      <rPr>
        <sz val="8"/>
        <color theme="1"/>
        <rFont val="Calibri"/>
        <family val="2"/>
        <scheme val="minor"/>
      </rPr>
      <t> 2</t>
    </r>
    <r>
      <rPr>
        <sz val="11"/>
        <color theme="1"/>
        <rFont val="Calibri"/>
        <family val="2"/>
        <scheme val="minor"/>
      </rPr>
      <t xml:space="preserve">. Interactions between the molecules are estimated by a builtin interaction model that is based on atom types and simple geometric criteria.
</t>
    </r>
    <r>
      <rPr>
        <sz val="8"/>
        <color theme="1"/>
        <rFont val="Calibri"/>
        <family val="2"/>
        <scheme val="minor"/>
      </rPr>
      <t xml:space="preserve">1. Stierand, K., Maaß, P., Rarey, M. (2006) Molecular Complexes at a Glance: Automated Generation of two-dimensional Complex Diagrams. Bioinformatics, 22, 1710-1716.
2. Fricker, P., Gastreich, M., and Rarey, M. (2004) Automated Generation of Structural Molecular Formulas under Constraints. Journal of Chemical Information and Computer Sciences, 44, 1065-1078.
</t>
    </r>
  </si>
  <si>
    <t>1HFC</t>
  </si>
  <si>
    <t>PLH_A_280</t>
  </si>
  <si>
    <t>Ala182A</t>
  </si>
  <si>
    <t>Leu181A</t>
  </si>
  <si>
    <t>Tyr240A</t>
  </si>
  <si>
    <t>Gly179A</t>
  </si>
  <si>
    <t>Pro238A</t>
  </si>
  <si>
    <t>His218A</t>
  </si>
  <si>
    <t>Glu219A</t>
  </si>
  <si>
    <t>1CGL</t>
  </si>
  <si>
    <t>0ED_A_1</t>
  </si>
  <si>
    <t>His183A</t>
  </si>
  <si>
    <t>Thr230B</t>
  </si>
  <si>
    <t>Pro238B</t>
  </si>
  <si>
    <t>Asn180A</t>
  </si>
  <si>
    <t>0ED_B_1</t>
  </si>
  <si>
    <t>Tyr240B</t>
  </si>
  <si>
    <t>His183B</t>
  </si>
  <si>
    <t>Glu219B</t>
  </si>
  <si>
    <t>Leu181B</t>
  </si>
  <si>
    <t>Asn180B</t>
  </si>
  <si>
    <t>Thr230A</t>
  </si>
  <si>
    <t>Ser239B</t>
  </si>
  <si>
    <t>966C</t>
  </si>
  <si>
    <t>RS2_A_1</t>
  </si>
  <si>
    <t>PDB Search: MMP1 (15 results for Homo sapiens)</t>
  </si>
  <si>
    <t>Active site zinc ligands: His218, His222, His228.</t>
  </si>
  <si>
    <t>SPURLINO (1994) - authors of 1HFC:</t>
  </si>
  <si>
    <t>The hydroxamate (inhibitor) found at the active site not only makes two bonds with Zn, but is further stabilized by six hydrogen bonds with the enzyme. Indeed, the peptide-like portion of the inhibitor can be envisioned as an extension of the b-sheet formed by strands A-E. Residues 179, 181, and 182 from strand D are H-bonded to the inhibitor. However, the active site cleft extends past the zinc along strand D and further H-bonding may play a role in the cleavage of collagen. Residues 238 and 240 also form hydrogen bonds with inhibitor. Glu-219 appears to promote the nucleophilic attack of a water molecule on the scissile peptide bond. The carbonyl oxygen of residue 182 and the side chain oxygen of Asn-180 are proposed to stabilize the protonated nitrogen of the scissile bond.</t>
  </si>
  <si>
    <t>Pocket: Gly79, Asn80, Leu81, Ala82, His83 - His118, Glu119 -  Pro138, Ser139, Tyr140</t>
  </si>
  <si>
    <t>3HGN</t>
  </si>
  <si>
    <t>FRW_A_246</t>
  </si>
  <si>
    <t>3HGP</t>
  </si>
  <si>
    <t>HVZ_A_1001</t>
  </si>
  <si>
    <t>1HAZ</t>
  </si>
  <si>
    <t>VAL_A_4_GLU_A_5_PRO_A_6_IL0_A_7 </t>
  </si>
  <si>
    <t>1GVK</t>
  </si>
  <si>
    <t>ACE_A_4_ASN_A_5_PRO_A_6_ILE_A_7_SO4_A_1248</t>
  </si>
  <si>
    <t>Pocket: His57A, Val99A, Gly193A, Ser214A, Val216A</t>
  </si>
  <si>
    <t>1ELE</t>
  </si>
  <si>
    <t>0QN_E_256 </t>
  </si>
  <si>
    <t>1EAS</t>
  </si>
  <si>
    <t>TFK_A_1 </t>
  </si>
  <si>
    <t>1EAT</t>
  </si>
  <si>
    <t>TFI_A_1 </t>
  </si>
  <si>
    <t>1EAU</t>
  </si>
  <si>
    <t>BDK_A_1</t>
  </si>
  <si>
    <t>1ELD</t>
  </si>
  <si>
    <t>0Z0_E_256</t>
  </si>
  <si>
    <t>1ELB</t>
  </si>
  <si>
    <t>0Z4_A_256</t>
  </si>
  <si>
    <t>1BMA</t>
  </si>
  <si>
    <t>0QH_A_256</t>
  </si>
  <si>
    <t>1FZZ</t>
  </si>
  <si>
    <t>681_A_395</t>
  </si>
  <si>
    <t xml:space="preserve">PDB Search: P00772 (122 results) </t>
  </si>
  <si>
    <t>5EST</t>
  </si>
  <si>
    <t>0P2_E_1</t>
  </si>
  <si>
    <t>4YM9</t>
  </si>
  <si>
    <t>4E4_A_1001</t>
  </si>
  <si>
    <t>2V35</t>
  </si>
  <si>
    <t>J54_A_1246</t>
  </si>
  <si>
    <t>1E36</t>
  </si>
  <si>
    <t>TPY_B_280</t>
  </si>
  <si>
    <t>1ELG</t>
  </si>
  <si>
    <t>BAA_A_256</t>
  </si>
  <si>
    <t>1ELF</t>
  </si>
  <si>
    <t>BAF_A_256</t>
  </si>
  <si>
    <t>1ELA</t>
  </si>
  <si>
    <t>0Z1_A_256</t>
  </si>
  <si>
    <t>FR1_N_241</t>
  </si>
  <si>
    <t>1MMJ</t>
  </si>
  <si>
    <t>1NES</t>
  </si>
  <si>
    <t>ACE_I_600_ALA_I_601_PRO_I_602_ALA_I_603</t>
  </si>
  <si>
    <t>ACE_J_605_ALA_J_606_PRO_J_607_ALA_J_608</t>
  </si>
  <si>
    <t>Resolution</t>
  </si>
  <si>
    <t>1.7</t>
  </si>
  <si>
    <t>1QGF</t>
  </si>
  <si>
    <t>TPX_A_280 </t>
  </si>
  <si>
    <t>1QIX</t>
  </si>
  <si>
    <t>VAL_A_4_GLU_A_5_PRO_A_6_ILE_A_7</t>
  </si>
  <si>
    <t>6QEN</t>
  </si>
  <si>
    <t>8EST</t>
  </si>
  <si>
    <t>GIS_E_269</t>
  </si>
  <si>
    <t>9EST</t>
  </si>
  <si>
    <t>IBR_A_600</t>
  </si>
  <si>
    <t>1B0E</t>
  </si>
  <si>
    <t>SEI_A_260</t>
  </si>
  <si>
    <t>1BTU</t>
  </si>
  <si>
    <t>2BL_A_7 </t>
  </si>
  <si>
    <t>7EST</t>
  </si>
  <si>
    <t>0Z2_E_1</t>
  </si>
  <si>
    <t>2EST</t>
  </si>
  <si>
    <t>2Z5_E_1 </t>
  </si>
  <si>
    <t>1HV7</t>
  </si>
  <si>
    <t>616_A_256</t>
  </si>
  <si>
    <t>1INC</t>
  </si>
  <si>
    <t>ICL_A_260</t>
  </si>
  <si>
    <t xml:space="preserve">Of the 122 results, some depict protein structures not complexed with inhibitors: those were excluded from analysis. Results with resolution higher than 2.5 A were also disconsidered. When multiple entries from the same protein-inhibitor complex were available, the entry with the lowest resolution in was chosen. Lastly, a few ligands were not recognized by PoseView and these results were also excluded from analysis. Therefore, PoseView analysis for elastase took into consideration 34 PDB entries. </t>
  </si>
  <si>
    <t>1H9L</t>
  </si>
  <si>
    <t>Ser225</t>
  </si>
  <si>
    <t>Val227</t>
  </si>
  <si>
    <t>Gly204</t>
  </si>
  <si>
    <t>Thr185</t>
  </si>
  <si>
    <t>Val106</t>
  </si>
  <si>
    <t>His63</t>
  </si>
  <si>
    <t>Arg/Tyr67</t>
  </si>
  <si>
    <t>Phe226</t>
  </si>
  <si>
    <t>Gln203</t>
  </si>
  <si>
    <t>Thr47</t>
  </si>
  <si>
    <t>Leu159</t>
  </si>
  <si>
    <t>Arg/Ser229</t>
  </si>
  <si>
    <t>Gly231</t>
  </si>
  <si>
    <t>Cys48</t>
  </si>
  <si>
    <t>Cys64</t>
  </si>
  <si>
    <t>Hidrophobic</t>
  </si>
  <si>
    <t>%</t>
  </si>
  <si>
    <t>ELASTASE</t>
  </si>
  <si>
    <t>COLAGENASE</t>
  </si>
  <si>
    <t>Ala82</t>
  </si>
  <si>
    <t>Tyr140</t>
  </si>
  <si>
    <t>Pro138</t>
  </si>
  <si>
    <t>Leu81</t>
  </si>
  <si>
    <t>Gly79</t>
  </si>
  <si>
    <t>Asn80</t>
  </si>
  <si>
    <t>Glu119</t>
  </si>
  <si>
    <t>His83</t>
  </si>
  <si>
    <t>Ser139</t>
  </si>
  <si>
    <t>His118</t>
  </si>
  <si>
    <t>Thr130</t>
  </si>
  <si>
    <t>Pocket: Gly79, Asn80, Leu81, Ala82, His83 - His118, Glu119 - Thr130 - Pro138, Ser139, Tyr140</t>
  </si>
  <si>
    <t xml:space="preserve">Pocket: </t>
  </si>
  <si>
    <t>Tyr38</t>
  </si>
  <si>
    <t>PDB Search: P03956 (15 results)</t>
  </si>
  <si>
    <t>PDB entry</t>
  </si>
  <si>
    <t>Val99</t>
  </si>
  <si>
    <t>Arg217</t>
  </si>
  <si>
    <t>His57</t>
  </si>
  <si>
    <t>Arg61</t>
  </si>
  <si>
    <t>Val216</t>
  </si>
  <si>
    <t>Leu151</t>
  </si>
  <si>
    <t>Ser195</t>
  </si>
  <si>
    <t>Phe215</t>
  </si>
  <si>
    <t>Gln192</t>
  </si>
  <si>
    <t>Arg218</t>
  </si>
  <si>
    <t>Ser214</t>
  </si>
  <si>
    <t>Gly193</t>
  </si>
  <si>
    <t>Thr175</t>
  </si>
  <si>
    <t>Thr41</t>
  </si>
  <si>
    <t>Gly219</t>
  </si>
  <si>
    <t>Tyr35</t>
  </si>
  <si>
    <t>Cys58</t>
  </si>
  <si>
    <t>Cys42</t>
  </si>
  <si>
    <t>Arg44</t>
  </si>
  <si>
    <t>Lys67</t>
  </si>
  <si>
    <t>Ser206</t>
  </si>
  <si>
    <t>Arg228</t>
  </si>
  <si>
    <t>Arg229</t>
  </si>
  <si>
    <t>Gly220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</si>
</sst>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
      <sz val="11"/>
      <color rgb="FFFF0066"/>
      <name val="Calibri"/>
      <family val="2"/>
      <scheme val="minor"/>
    </font>
    <font>
      <sz val="11"/>
      <name val="Calibri"/>
      <family val="2"/>
      <scheme val="minor"/>
    </font>
    <font>
      <b/>
      <sz val="14"/>
      <color theme="1"/>
      <name val="Calibri"/>
      <family val="2"/>
      <scheme val="minor"/>
    </font>
    <font>
      <sz val="11"/>
      <color rgb="FFFF0000"/>
      <name val="Calibri"/>
      <family val="2"/>
      <scheme val="minor"/>
    </font>
    <font>
      <sz val="8"/>
      <color rgb="FFFF0000"/>
      <name val="Calibri"/>
      <family val="2"/>
      <scheme val="minor"/>
    </font>
    <font>
      <sz val="8"/>
      <color theme="4" tint="-0.249977111117893"/>
      <name val="Calibri"/>
      <family val="2"/>
      <scheme val="minor"/>
    </font>
    <font>
      <sz val="11"/>
      <color theme="4" tint="-0.249977111117893"/>
      <name val="Calibri"/>
      <family val="2"/>
      <scheme val="minor"/>
    </font>
    <font>
      <sz val="12"/>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right/>
      <top style="thin">
        <color indexed="64"/>
      </top>
      <bottom/>
      <diagonal/>
    </border>
    <border>
      <left/>
      <right/>
      <top/>
      <bottom style="thin">
        <color indexed="64"/>
      </bottom>
      <diagonal/>
    </border>
    <border>
      <left/>
      <right/>
      <top/>
      <bottom style="dotted">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0" fillId="0" borderId="0" xfId="0" applyAlignment="1">
      <alignment horizontal="center"/>
    </xf>
    <xf numFmtId="0" fontId="1" fillId="2" borderId="2" xfId="0" applyFont="1" applyFill="1" applyBorder="1" applyAlignment="1">
      <alignment horizontal="center" vertical="center"/>
    </xf>
    <xf numFmtId="0" fontId="0" fillId="2" borderId="0" xfId="0"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2" fillId="0" borderId="0" xfId="1"/>
    <xf numFmtId="49" fontId="0" fillId="0" borderId="0" xfId="0" applyNumberFormat="1"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0" fontId="0" fillId="2" borderId="0" xfId="0" applyFill="1" applyBorder="1" applyAlignment="1">
      <alignment horizontal="center"/>
    </xf>
    <xf numFmtId="0" fontId="0" fillId="0" borderId="3" xfId="0" applyBorder="1" applyAlignment="1">
      <alignment horizontal="center"/>
    </xf>
    <xf numFmtId="0" fontId="0" fillId="2" borderId="3" xfId="0"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4" fillId="2" borderId="0" xfId="0" applyFont="1" applyFill="1" applyAlignment="1">
      <alignment horizontal="center"/>
    </xf>
    <xf numFmtId="0" fontId="4" fillId="0" borderId="0" xfId="0" applyFont="1" applyAlignment="1">
      <alignment horizontal="center"/>
    </xf>
    <xf numFmtId="0" fontId="4" fillId="2" borderId="2" xfId="0" applyFont="1" applyFill="1" applyBorder="1" applyAlignment="1">
      <alignment horizontal="center"/>
    </xf>
    <xf numFmtId="0" fontId="5" fillId="2" borderId="3" xfId="0" applyFont="1"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xf>
    <xf numFmtId="49" fontId="0" fillId="2" borderId="0" xfId="0" applyNumberFormat="1" applyFill="1" applyAlignment="1">
      <alignment horizontal="center"/>
    </xf>
    <xf numFmtId="0" fontId="0" fillId="2" borderId="0" xfId="0" applyFont="1" applyFill="1" applyAlignment="1">
      <alignment horizontal="center"/>
    </xf>
    <xf numFmtId="49" fontId="0" fillId="0" borderId="0" xfId="0" applyNumberFormat="1" applyAlignment="1">
      <alignment horizontal="center" vertical="center" wrapText="1"/>
    </xf>
    <xf numFmtId="2" fontId="0" fillId="0" borderId="0" xfId="0" applyNumberFormat="1" applyAlignment="1">
      <alignment horizontal="center"/>
    </xf>
    <xf numFmtId="0" fontId="0" fillId="0" borderId="0" xfId="0" applyFont="1" applyAlignment="1">
      <alignment horizontal="center"/>
    </xf>
    <xf numFmtId="0" fontId="0" fillId="0" borderId="0" xfId="0" applyFont="1" applyFill="1" applyAlignment="1">
      <alignment horizontal="center"/>
    </xf>
    <xf numFmtId="0" fontId="8" fillId="2" borderId="0" xfId="0" applyFont="1" applyFill="1" applyBorder="1" applyAlignment="1">
      <alignment horizontal="center"/>
    </xf>
    <xf numFmtId="0" fontId="7" fillId="2" borderId="0" xfId="0" applyFont="1" applyFill="1" applyAlignment="1">
      <alignment horizontal="center"/>
    </xf>
    <xf numFmtId="0" fontId="9" fillId="2" borderId="0" xfId="0" applyFont="1" applyFill="1" applyBorder="1" applyAlignment="1">
      <alignment horizontal="center"/>
    </xf>
    <xf numFmtId="0" fontId="9" fillId="2" borderId="0" xfId="0" applyFont="1" applyFill="1" applyAlignment="1">
      <alignment horizontal="center"/>
    </xf>
    <xf numFmtId="0" fontId="10" fillId="2" borderId="0" xfId="0" applyFont="1" applyFill="1" applyAlignment="1">
      <alignment horizontal="center"/>
    </xf>
    <xf numFmtId="0" fontId="5" fillId="0" borderId="0" xfId="0" applyFont="1" applyAlignment="1">
      <alignment horizontal="center"/>
    </xf>
    <xf numFmtId="2" fontId="5" fillId="0" borderId="0" xfId="0" applyNumberFormat="1" applyFont="1" applyAlignment="1">
      <alignment horizontal="center"/>
    </xf>
    <xf numFmtId="0" fontId="5" fillId="0" borderId="0" xfId="0" applyFont="1"/>
    <xf numFmtId="2" fontId="5" fillId="0" borderId="0" xfId="0" applyNumberFormat="1" applyFont="1"/>
    <xf numFmtId="0" fontId="11" fillId="2" borderId="0" xfId="0" applyFont="1" applyFill="1" applyBorder="1" applyAlignment="1">
      <alignment horizontal="center"/>
    </xf>
    <xf numFmtId="0" fontId="11" fillId="0" borderId="0" xfId="0" applyFont="1" applyBorder="1" applyAlignment="1">
      <alignment horizontal="center"/>
    </xf>
    <xf numFmtId="0" fontId="11" fillId="2" borderId="2" xfId="0" applyFont="1" applyFill="1" applyBorder="1" applyAlignment="1">
      <alignment horizontal="center" vertical="center"/>
    </xf>
    <xf numFmtId="0" fontId="11" fillId="2" borderId="2" xfId="0" applyFont="1" applyFill="1" applyBorder="1" applyAlignment="1">
      <alignment horizontal="center"/>
    </xf>
    <xf numFmtId="0" fontId="12" fillId="2" borderId="0" xfId="0" applyFont="1" applyFill="1" applyAlignment="1">
      <alignment horizontal="center"/>
    </xf>
    <xf numFmtId="0" fontId="12" fillId="2" borderId="0" xfId="0" applyFont="1" applyFill="1" applyBorder="1" applyAlignment="1">
      <alignment horizontal="center"/>
    </xf>
    <xf numFmtId="0" fontId="12" fillId="2" borderId="2" xfId="0" applyFont="1" applyFill="1" applyBorder="1" applyAlignment="1">
      <alignment horizontal="center"/>
    </xf>
    <xf numFmtId="0" fontId="12" fillId="2" borderId="1" xfId="0" applyFont="1" applyFill="1" applyBorder="1" applyAlignment="1">
      <alignment horizontal="center"/>
    </xf>
    <xf numFmtId="0" fontId="12" fillId="0" borderId="0" xfId="0" applyFont="1" applyBorder="1" applyAlignment="1">
      <alignment horizontal="center"/>
    </xf>
    <xf numFmtId="0" fontId="12" fillId="0" borderId="2" xfId="0" applyFont="1" applyBorder="1" applyAlignment="1">
      <alignment horizontal="center"/>
    </xf>
    <xf numFmtId="0" fontId="12" fillId="2" borderId="4" xfId="0" applyFont="1" applyFill="1" applyBorder="1" applyAlignment="1">
      <alignment horizontal="center"/>
    </xf>
    <xf numFmtId="49" fontId="12" fillId="2" borderId="0" xfId="0" applyNumberFormat="1" applyFont="1" applyFill="1" applyAlignment="1">
      <alignment horizontal="center"/>
    </xf>
    <xf numFmtId="0" fontId="12"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horizontal="left"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 xfId="0" applyFont="1" applyFill="1" applyBorder="1" applyAlignment="1">
      <alignment horizontal="center" vertical="center" wrapText="1"/>
    </xf>
    <xf numFmtId="0" fontId="1" fillId="0" borderId="0" xfId="0" applyFont="1" applyAlignment="1">
      <alignment horizontal="center"/>
    </xf>
    <xf numFmtId="0" fontId="6" fillId="0" borderId="0" xfId="0" applyFont="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teins.pl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roteins.plu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roteins.plu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roteins.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25"/>
  <sheetViews>
    <sheetView topLeftCell="B1" workbookViewId="0">
      <selection activeCell="B2" sqref="B2:F27"/>
    </sheetView>
  </sheetViews>
  <sheetFormatPr defaultRowHeight="15" x14ac:dyDescent="0.25"/>
  <cols>
    <col min="1" max="1" width="4.28515625" customWidth="1"/>
    <col min="2" max="6" width="15.7109375" style="1" customWidth="1"/>
    <col min="8" max="8" width="91.5703125" customWidth="1"/>
  </cols>
  <sheetData>
    <row r="2" spans="2:8" ht="15" customHeight="1" x14ac:dyDescent="0.25">
      <c r="B2" s="49" t="s">
        <v>156</v>
      </c>
      <c r="C2" s="49" t="s">
        <v>1</v>
      </c>
      <c r="D2" s="49" t="s">
        <v>4</v>
      </c>
      <c r="E2" s="49"/>
      <c r="F2" s="53" t="s">
        <v>14</v>
      </c>
      <c r="H2" t="s">
        <v>51</v>
      </c>
    </row>
    <row r="3" spans="2:8" ht="15" customHeight="1" x14ac:dyDescent="0.25">
      <c r="B3" s="50"/>
      <c r="C3" s="50"/>
      <c r="D3" s="2" t="s">
        <v>2</v>
      </c>
      <c r="E3" s="2" t="s">
        <v>3</v>
      </c>
      <c r="F3" s="50"/>
      <c r="H3" t="s">
        <v>47</v>
      </c>
    </row>
    <row r="4" spans="2:8" x14ac:dyDescent="0.25">
      <c r="B4" s="3" t="s">
        <v>5</v>
      </c>
      <c r="C4" s="3" t="s">
        <v>6</v>
      </c>
      <c r="D4" s="15" t="s">
        <v>9</v>
      </c>
      <c r="E4" s="15" t="s">
        <v>13</v>
      </c>
      <c r="F4" s="15" t="s">
        <v>11</v>
      </c>
    </row>
    <row r="5" spans="2:8" ht="15" customHeight="1" x14ac:dyDescent="0.25">
      <c r="B5" s="3"/>
      <c r="C5" s="3"/>
      <c r="D5" s="15" t="s">
        <v>15</v>
      </c>
      <c r="E5" s="15"/>
      <c r="F5" s="15"/>
      <c r="H5" s="6" t="s">
        <v>19</v>
      </c>
    </row>
    <row r="6" spans="2:8" x14ac:dyDescent="0.25">
      <c r="B6" s="3"/>
      <c r="C6" s="3"/>
      <c r="D6" s="16" t="s">
        <v>27</v>
      </c>
      <c r="E6" s="15"/>
      <c r="F6" s="15"/>
      <c r="H6" t="s">
        <v>20</v>
      </c>
    </row>
    <row r="7" spans="2:8" x14ac:dyDescent="0.25">
      <c r="B7" s="3"/>
      <c r="C7" s="3"/>
      <c r="D7" s="15" t="s">
        <v>10</v>
      </c>
      <c r="E7" s="15"/>
      <c r="F7" s="15"/>
    </row>
    <row r="8" spans="2:8" x14ac:dyDescent="0.25">
      <c r="B8" s="3"/>
      <c r="C8" s="3"/>
      <c r="D8" s="15" t="s">
        <v>12</v>
      </c>
      <c r="E8" s="15"/>
      <c r="F8" s="16"/>
      <c r="H8" s="52" t="s">
        <v>21</v>
      </c>
    </row>
    <row r="9" spans="2:8" ht="15" customHeight="1" x14ac:dyDescent="0.25">
      <c r="B9" s="4" t="s">
        <v>7</v>
      </c>
      <c r="C9" s="4" t="s">
        <v>8</v>
      </c>
      <c r="D9" s="4" t="s">
        <v>15</v>
      </c>
      <c r="E9" s="4"/>
      <c r="F9" s="4"/>
      <c r="H9" s="52"/>
    </row>
    <row r="10" spans="2:8" ht="15" customHeight="1" x14ac:dyDescent="0.25">
      <c r="B10" s="5"/>
      <c r="C10" s="5"/>
      <c r="D10" s="5" t="s">
        <v>9</v>
      </c>
      <c r="E10" s="5"/>
      <c r="F10" s="5"/>
      <c r="H10" s="52"/>
    </row>
    <row r="11" spans="2:8" ht="15" customHeight="1" x14ac:dyDescent="0.25">
      <c r="B11" s="3" t="s">
        <v>16</v>
      </c>
      <c r="C11" s="3" t="s">
        <v>8</v>
      </c>
      <c r="D11" s="3" t="s">
        <v>15</v>
      </c>
      <c r="E11" s="3"/>
      <c r="F11" s="15" t="s">
        <v>17</v>
      </c>
      <c r="H11" s="52"/>
    </row>
    <row r="12" spans="2:8" ht="15" customHeight="1" x14ac:dyDescent="0.25">
      <c r="B12" s="5"/>
      <c r="C12" s="5"/>
      <c r="D12" s="5" t="s">
        <v>9</v>
      </c>
      <c r="E12" s="10"/>
      <c r="F12" s="17" t="s">
        <v>18</v>
      </c>
      <c r="H12" s="52"/>
    </row>
    <row r="13" spans="2:8" ht="15" customHeight="1" x14ac:dyDescent="0.25">
      <c r="B13" s="3" t="s">
        <v>22</v>
      </c>
      <c r="C13" s="3" t="s">
        <v>23</v>
      </c>
      <c r="D13" s="3" t="s">
        <v>24</v>
      </c>
      <c r="E13" s="4" t="s">
        <v>30</v>
      </c>
      <c r="F13" s="3" t="s">
        <v>29</v>
      </c>
      <c r="H13" s="52"/>
    </row>
    <row r="14" spans="2:8" ht="15" customHeight="1" x14ac:dyDescent="0.25">
      <c r="B14" s="3"/>
      <c r="C14" s="3"/>
      <c r="D14" s="3" t="s">
        <v>25</v>
      </c>
      <c r="E14" s="10"/>
      <c r="F14" s="3"/>
      <c r="H14" s="52"/>
    </row>
    <row r="15" spans="2:8" ht="15" customHeight="1" x14ac:dyDescent="0.25">
      <c r="B15" s="3"/>
      <c r="C15" s="3"/>
      <c r="D15" s="3" t="s">
        <v>26</v>
      </c>
      <c r="E15" s="3"/>
      <c r="F15" s="3"/>
      <c r="H15" s="52"/>
    </row>
    <row r="16" spans="2:8" ht="15" customHeight="1" x14ac:dyDescent="0.25">
      <c r="B16" s="3"/>
      <c r="C16" s="3"/>
      <c r="D16" s="3" t="s">
        <v>27</v>
      </c>
      <c r="E16" s="3"/>
      <c r="F16" s="3"/>
      <c r="H16" s="52"/>
    </row>
    <row r="17" spans="2:8" ht="15" customHeight="1" x14ac:dyDescent="0.25">
      <c r="B17" s="5"/>
      <c r="C17" s="5"/>
      <c r="D17" s="5" t="s">
        <v>28</v>
      </c>
      <c r="E17" s="5"/>
      <c r="F17" s="5"/>
      <c r="H17" s="52"/>
    </row>
    <row r="18" spans="2:8" ht="15" customHeight="1" x14ac:dyDescent="0.25">
      <c r="B18" s="3" t="s">
        <v>31</v>
      </c>
      <c r="C18" s="3" t="s">
        <v>32</v>
      </c>
      <c r="D18" s="3" t="s">
        <v>26</v>
      </c>
      <c r="E18" s="15" t="s">
        <v>33</v>
      </c>
      <c r="F18" s="3" t="s">
        <v>29</v>
      </c>
      <c r="H18" s="52"/>
    </row>
    <row r="19" spans="2:8" ht="15" customHeight="1" x14ac:dyDescent="0.25">
      <c r="B19" s="3"/>
      <c r="C19" s="3"/>
      <c r="D19" s="3" t="s">
        <v>25</v>
      </c>
      <c r="E19" s="3" t="s">
        <v>30</v>
      </c>
      <c r="F19" s="1" t="s">
        <v>33</v>
      </c>
      <c r="H19" s="52"/>
    </row>
    <row r="20" spans="2:8" ht="15" customHeight="1" x14ac:dyDescent="0.25">
      <c r="B20" s="3"/>
      <c r="C20" s="3"/>
      <c r="D20" s="3"/>
      <c r="E20" s="3" t="s">
        <v>36</v>
      </c>
      <c r="F20" s="3" t="s">
        <v>34</v>
      </c>
      <c r="H20" s="52"/>
    </row>
    <row r="21" spans="2:8" ht="15" customHeight="1" x14ac:dyDescent="0.25">
      <c r="B21" s="10"/>
      <c r="C21" s="11"/>
      <c r="D21" s="12"/>
      <c r="E21" s="12"/>
      <c r="F21" s="18" t="s">
        <v>35</v>
      </c>
      <c r="H21" s="9"/>
    </row>
    <row r="22" spans="2:8" ht="15" customHeight="1" x14ac:dyDescent="0.25">
      <c r="B22" s="3"/>
      <c r="C22" s="3" t="s">
        <v>37</v>
      </c>
      <c r="D22" s="3" t="s">
        <v>38</v>
      </c>
      <c r="E22" s="3" t="s">
        <v>39</v>
      </c>
      <c r="F22" s="3" t="s">
        <v>39</v>
      </c>
      <c r="H22" s="8" t="s">
        <v>49</v>
      </c>
    </row>
    <row r="23" spans="2:8" ht="15" customHeight="1" x14ac:dyDescent="0.25">
      <c r="B23" s="3"/>
      <c r="C23" s="3"/>
      <c r="D23" s="3" t="s">
        <v>41</v>
      </c>
      <c r="E23" s="3" t="s">
        <v>40</v>
      </c>
      <c r="F23" s="3" t="s">
        <v>43</v>
      </c>
      <c r="H23" s="8" t="s">
        <v>48</v>
      </c>
    </row>
    <row r="24" spans="2:8" ht="15" customHeight="1" x14ac:dyDescent="0.25">
      <c r="B24" s="3"/>
      <c r="C24" s="3"/>
      <c r="D24" s="3" t="s">
        <v>42</v>
      </c>
      <c r="F24" s="3" t="s">
        <v>28</v>
      </c>
      <c r="H24" s="51" t="s">
        <v>50</v>
      </c>
    </row>
    <row r="25" spans="2:8" ht="15" customHeight="1" x14ac:dyDescent="0.25">
      <c r="B25" s="5"/>
      <c r="C25" s="5"/>
      <c r="D25" s="5"/>
      <c r="E25" s="5"/>
      <c r="F25" s="5" t="s">
        <v>44</v>
      </c>
      <c r="H25" s="51"/>
    </row>
    <row r="26" spans="2:8" ht="15" customHeight="1" x14ac:dyDescent="0.25">
      <c r="B26" s="3" t="s">
        <v>45</v>
      </c>
      <c r="C26" s="3" t="s">
        <v>46</v>
      </c>
      <c r="D26" s="3" t="s">
        <v>25</v>
      </c>
      <c r="E26" s="3" t="s">
        <v>30</v>
      </c>
      <c r="F26" s="3" t="s">
        <v>29</v>
      </c>
      <c r="H26" s="51"/>
    </row>
    <row r="27" spans="2:8" ht="15" customHeight="1" x14ac:dyDescent="0.25">
      <c r="B27" s="5"/>
      <c r="C27" s="5"/>
      <c r="D27" s="5" t="s">
        <v>24</v>
      </c>
      <c r="E27" s="5"/>
      <c r="F27" s="5" t="s">
        <v>26</v>
      </c>
      <c r="H27" s="51"/>
    </row>
    <row r="28" spans="2:8" ht="15" customHeight="1" x14ac:dyDescent="0.25">
      <c r="B28" s="14"/>
      <c r="C28" s="14"/>
      <c r="D28" s="14"/>
      <c r="E28" s="14"/>
      <c r="F28" s="14"/>
      <c r="H28" s="51"/>
    </row>
    <row r="29" spans="2:8" ht="15" customHeight="1" x14ac:dyDescent="0.25">
      <c r="B29" s="14"/>
      <c r="C29" s="14"/>
      <c r="D29" s="14"/>
      <c r="E29" s="14"/>
      <c r="F29" s="14"/>
      <c r="H29" s="51"/>
    </row>
    <row r="30" spans="2:8" ht="15" customHeight="1" x14ac:dyDescent="0.25">
      <c r="B30" s="14"/>
      <c r="C30" s="14"/>
      <c r="D30" s="14"/>
      <c r="E30" s="14"/>
      <c r="F30" s="14"/>
      <c r="H30" s="51"/>
    </row>
    <row r="31" spans="2:8" ht="15" customHeight="1" x14ac:dyDescent="0.25">
      <c r="B31" s="14"/>
      <c r="C31" s="14"/>
      <c r="D31" s="14"/>
      <c r="E31" s="14"/>
      <c r="F31" s="14"/>
      <c r="H31" s="51"/>
    </row>
    <row r="32" spans="2:8" ht="15" customHeight="1" x14ac:dyDescent="0.25">
      <c r="B32" s="14"/>
      <c r="C32" s="14"/>
      <c r="D32" s="14"/>
      <c r="E32" s="14"/>
      <c r="F32" s="14"/>
      <c r="H32" s="51"/>
    </row>
    <row r="33" spans="2:6" ht="15" customHeight="1" x14ac:dyDescent="0.25">
      <c r="B33" s="14"/>
      <c r="C33" s="14"/>
      <c r="D33" s="14"/>
      <c r="E33" s="14"/>
      <c r="F33" s="14"/>
    </row>
    <row r="34" spans="2:6" ht="15" customHeight="1" x14ac:dyDescent="0.25">
      <c r="B34" s="14"/>
      <c r="C34" s="14"/>
      <c r="D34" s="14"/>
      <c r="E34" s="14"/>
      <c r="F34" s="14"/>
    </row>
    <row r="35" spans="2:6" ht="15" customHeight="1" x14ac:dyDescent="0.25">
      <c r="B35" s="14"/>
      <c r="C35" s="14"/>
      <c r="D35" s="14"/>
      <c r="E35" s="14"/>
      <c r="F35" s="14"/>
    </row>
    <row r="36" spans="2:6" ht="15" customHeight="1" x14ac:dyDescent="0.25">
      <c r="B36" s="14"/>
      <c r="C36" s="14"/>
      <c r="D36" s="14"/>
      <c r="E36" s="14"/>
      <c r="F36" s="14"/>
    </row>
    <row r="37" spans="2:6" ht="15" customHeight="1" x14ac:dyDescent="0.25">
      <c r="B37" s="14"/>
      <c r="C37" s="14"/>
      <c r="D37" s="14"/>
      <c r="E37" s="14"/>
      <c r="F37" s="14"/>
    </row>
    <row r="38" spans="2:6" ht="15" customHeight="1" x14ac:dyDescent="0.25">
      <c r="B38" s="14"/>
      <c r="C38" s="14"/>
      <c r="D38" s="14"/>
      <c r="E38" s="14"/>
      <c r="F38" s="14"/>
    </row>
    <row r="39" spans="2:6" ht="15" customHeight="1" x14ac:dyDescent="0.25">
      <c r="B39" s="14"/>
      <c r="C39" s="14"/>
      <c r="D39" s="14"/>
      <c r="E39" s="14"/>
      <c r="F39" s="14"/>
    </row>
    <row r="40" spans="2:6" ht="15" customHeight="1" x14ac:dyDescent="0.25">
      <c r="B40" s="14"/>
      <c r="C40" s="14"/>
      <c r="D40" s="14"/>
      <c r="E40" s="14"/>
      <c r="F40" s="14"/>
    </row>
    <row r="41" spans="2:6" ht="15" customHeight="1" x14ac:dyDescent="0.25">
      <c r="B41" s="14"/>
      <c r="C41" s="14"/>
      <c r="D41" s="14"/>
      <c r="E41" s="14"/>
      <c r="F41" s="14"/>
    </row>
    <row r="42" spans="2:6" ht="15" customHeight="1" x14ac:dyDescent="0.25">
      <c r="B42" s="14"/>
      <c r="C42" s="14"/>
      <c r="D42" s="14"/>
      <c r="E42" s="14"/>
      <c r="F42" s="14"/>
    </row>
    <row r="43" spans="2:6" ht="15" customHeight="1" x14ac:dyDescent="0.25">
      <c r="B43" s="14"/>
      <c r="C43" s="14"/>
      <c r="D43" s="14"/>
      <c r="E43" s="14"/>
      <c r="F43" s="14"/>
    </row>
    <row r="44" spans="2:6" ht="15" customHeight="1" x14ac:dyDescent="0.25">
      <c r="B44" s="14"/>
      <c r="C44" s="14"/>
      <c r="D44" s="14"/>
      <c r="E44" s="14"/>
      <c r="F44" s="14"/>
    </row>
    <row r="45" spans="2:6" ht="15" customHeight="1" x14ac:dyDescent="0.25">
      <c r="B45" s="14"/>
      <c r="C45" s="14"/>
      <c r="D45" s="14"/>
      <c r="E45" s="14"/>
      <c r="F45" s="14"/>
    </row>
    <row r="46" spans="2:6" ht="15" customHeight="1" x14ac:dyDescent="0.25">
      <c r="B46" s="14"/>
      <c r="C46" s="14"/>
      <c r="D46" s="14"/>
      <c r="E46" s="14"/>
      <c r="F46" s="14"/>
    </row>
    <row r="47" spans="2:6" ht="15" customHeight="1" x14ac:dyDescent="0.25">
      <c r="B47" s="14"/>
      <c r="C47" s="14"/>
      <c r="D47" s="14"/>
      <c r="E47" s="14"/>
      <c r="F47" s="14"/>
    </row>
    <row r="48" spans="2:6" ht="15" customHeight="1" x14ac:dyDescent="0.25">
      <c r="B48" s="14"/>
      <c r="C48" s="14"/>
      <c r="D48" s="14"/>
      <c r="E48" s="14"/>
      <c r="F48" s="14"/>
    </row>
    <row r="49" spans="2:6" ht="15" customHeight="1" x14ac:dyDescent="0.25">
      <c r="B49" s="14"/>
      <c r="C49" s="14"/>
      <c r="D49" s="14"/>
      <c r="E49" s="14"/>
      <c r="F49" s="14"/>
    </row>
    <row r="50" spans="2:6" ht="15" customHeight="1" x14ac:dyDescent="0.25">
      <c r="B50" s="14"/>
      <c r="C50" s="14"/>
      <c r="D50" s="14"/>
      <c r="E50" s="14"/>
      <c r="F50" s="14"/>
    </row>
    <row r="51" spans="2:6" ht="15" customHeight="1" x14ac:dyDescent="0.25">
      <c r="B51" s="14"/>
      <c r="C51" s="14"/>
      <c r="D51" s="14"/>
      <c r="E51" s="14"/>
      <c r="F51" s="14"/>
    </row>
    <row r="52" spans="2:6" ht="15" customHeight="1" x14ac:dyDescent="0.25">
      <c r="B52" s="14"/>
      <c r="C52" s="14"/>
      <c r="D52" s="14"/>
      <c r="E52" s="14"/>
      <c r="F52" s="14"/>
    </row>
    <row r="53" spans="2:6" ht="15" customHeight="1" x14ac:dyDescent="0.25">
      <c r="B53" s="14"/>
      <c r="C53" s="14"/>
      <c r="D53" s="14"/>
      <c r="E53" s="14"/>
      <c r="F53" s="14"/>
    </row>
    <row r="54" spans="2:6" ht="15" customHeight="1" x14ac:dyDescent="0.25">
      <c r="B54" s="14"/>
      <c r="C54" s="14"/>
      <c r="D54" s="14"/>
      <c r="E54" s="14"/>
      <c r="F54" s="14"/>
    </row>
    <row r="55" spans="2:6" ht="15" customHeight="1" x14ac:dyDescent="0.25">
      <c r="B55" s="14"/>
      <c r="C55" s="14"/>
      <c r="D55" s="14"/>
      <c r="E55" s="14"/>
      <c r="F55" s="14"/>
    </row>
    <row r="56" spans="2:6" ht="15" customHeight="1" x14ac:dyDescent="0.25">
      <c r="B56" s="14"/>
      <c r="C56" s="14"/>
      <c r="D56" s="14"/>
      <c r="E56" s="14"/>
      <c r="F56" s="14"/>
    </row>
    <row r="57" spans="2:6" ht="15" customHeight="1" x14ac:dyDescent="0.25">
      <c r="B57" s="14"/>
      <c r="C57" s="14"/>
      <c r="D57" s="14"/>
      <c r="E57" s="14"/>
      <c r="F57" s="14"/>
    </row>
    <row r="58" spans="2:6" ht="15" customHeight="1" x14ac:dyDescent="0.25">
      <c r="B58" s="14"/>
      <c r="C58" s="14"/>
      <c r="D58" s="14"/>
      <c r="E58" s="14"/>
      <c r="F58" s="14"/>
    </row>
    <row r="59" spans="2:6" ht="15" customHeight="1" x14ac:dyDescent="0.25">
      <c r="B59" s="14"/>
      <c r="C59" s="14"/>
      <c r="D59" s="14"/>
      <c r="E59" s="14"/>
      <c r="F59" s="14"/>
    </row>
    <row r="60" spans="2:6" ht="15" customHeight="1" x14ac:dyDescent="0.25">
      <c r="B60" s="14"/>
      <c r="C60" s="14"/>
      <c r="D60" s="14"/>
      <c r="E60" s="14"/>
      <c r="F60" s="14"/>
    </row>
    <row r="61" spans="2:6" ht="15" customHeight="1" x14ac:dyDescent="0.25">
      <c r="B61" s="14"/>
      <c r="C61" s="14"/>
      <c r="D61" s="14"/>
      <c r="E61" s="14"/>
      <c r="F61" s="14"/>
    </row>
    <row r="62" spans="2:6" ht="15" customHeight="1" x14ac:dyDescent="0.25">
      <c r="B62" s="14"/>
      <c r="C62" s="14"/>
      <c r="D62" s="14"/>
      <c r="E62" s="14"/>
      <c r="F62" s="14"/>
    </row>
    <row r="63" spans="2:6" ht="15" customHeight="1" x14ac:dyDescent="0.25">
      <c r="B63" s="14"/>
      <c r="C63" s="14"/>
      <c r="D63" s="14"/>
      <c r="E63" s="14"/>
      <c r="F63" s="14"/>
    </row>
    <row r="64" spans="2:6" ht="15" customHeight="1" x14ac:dyDescent="0.25">
      <c r="B64" s="14"/>
      <c r="C64" s="14"/>
      <c r="D64" s="14"/>
      <c r="E64" s="14"/>
      <c r="F64" s="14"/>
    </row>
    <row r="65" spans="2:6" ht="15" customHeight="1" x14ac:dyDescent="0.25">
      <c r="B65" s="14"/>
      <c r="C65" s="14"/>
      <c r="D65" s="14"/>
      <c r="E65" s="14"/>
      <c r="F65" s="14"/>
    </row>
    <row r="66" spans="2:6" ht="15" customHeight="1" x14ac:dyDescent="0.25">
      <c r="B66" s="14"/>
      <c r="C66" s="14"/>
      <c r="D66" s="14"/>
      <c r="E66" s="14"/>
      <c r="F66" s="14"/>
    </row>
    <row r="67" spans="2:6" ht="15" customHeight="1" x14ac:dyDescent="0.25">
      <c r="B67" s="14"/>
      <c r="C67" s="14"/>
      <c r="D67" s="14"/>
      <c r="E67" s="14"/>
      <c r="F67" s="14"/>
    </row>
    <row r="68" spans="2:6" ht="15" customHeight="1" x14ac:dyDescent="0.25">
      <c r="B68" s="14"/>
      <c r="C68" s="14"/>
      <c r="D68" s="14"/>
      <c r="E68" s="14"/>
      <c r="F68" s="14"/>
    </row>
    <row r="69" spans="2:6" ht="15" customHeight="1" x14ac:dyDescent="0.25">
      <c r="B69" s="14"/>
      <c r="C69" s="14"/>
      <c r="D69" s="14"/>
      <c r="E69" s="14"/>
      <c r="F69" s="14"/>
    </row>
    <row r="70" spans="2:6" ht="15" customHeight="1" x14ac:dyDescent="0.25">
      <c r="B70" s="14"/>
      <c r="C70" s="14"/>
      <c r="D70" s="14"/>
      <c r="E70" s="14"/>
      <c r="F70" s="14"/>
    </row>
    <row r="71" spans="2:6" ht="15" customHeight="1" x14ac:dyDescent="0.25">
      <c r="B71" s="14"/>
      <c r="C71" s="14"/>
      <c r="D71" s="14"/>
      <c r="E71" s="14"/>
      <c r="F71" s="14"/>
    </row>
    <row r="72" spans="2:6" ht="15" customHeight="1" x14ac:dyDescent="0.25">
      <c r="B72" s="14"/>
      <c r="C72" s="14"/>
      <c r="D72" s="14"/>
      <c r="E72" s="14"/>
      <c r="F72" s="14"/>
    </row>
    <row r="73" spans="2:6" ht="15" customHeight="1" x14ac:dyDescent="0.25">
      <c r="B73" s="14"/>
      <c r="C73" s="14"/>
      <c r="D73" s="14"/>
      <c r="E73" s="14"/>
      <c r="F73" s="14"/>
    </row>
    <row r="74" spans="2:6" ht="15" customHeight="1" x14ac:dyDescent="0.25">
      <c r="B74" s="14"/>
      <c r="C74" s="14"/>
      <c r="D74" s="14"/>
      <c r="E74" s="14"/>
      <c r="F74" s="14"/>
    </row>
    <row r="75" spans="2:6" ht="15" customHeight="1" x14ac:dyDescent="0.25">
      <c r="B75" s="14"/>
      <c r="C75" s="14"/>
      <c r="D75" s="14"/>
      <c r="E75" s="14"/>
      <c r="F75" s="14"/>
    </row>
    <row r="76" spans="2:6" ht="15" customHeight="1" x14ac:dyDescent="0.25">
      <c r="B76" s="14"/>
      <c r="C76" s="14"/>
      <c r="D76" s="14"/>
      <c r="E76" s="14"/>
      <c r="F76" s="14"/>
    </row>
    <row r="77" spans="2:6" ht="15" customHeight="1" x14ac:dyDescent="0.25">
      <c r="B77" s="14"/>
      <c r="C77" s="14"/>
      <c r="D77" s="14"/>
      <c r="E77" s="14"/>
      <c r="F77" s="14"/>
    </row>
    <row r="78" spans="2:6" ht="15" customHeight="1" x14ac:dyDescent="0.25">
      <c r="B78" s="14"/>
      <c r="C78" s="14"/>
      <c r="D78" s="14"/>
      <c r="E78" s="14"/>
      <c r="F78" s="14"/>
    </row>
    <row r="79" spans="2:6" ht="15" customHeight="1" x14ac:dyDescent="0.25">
      <c r="B79" s="14"/>
      <c r="C79" s="14"/>
      <c r="D79" s="14"/>
      <c r="E79" s="14"/>
      <c r="F79" s="14"/>
    </row>
    <row r="80" spans="2:6" ht="15" customHeight="1" x14ac:dyDescent="0.25">
      <c r="B80" s="14"/>
      <c r="C80" s="14"/>
      <c r="D80" s="14"/>
      <c r="E80" s="14"/>
      <c r="F80" s="14"/>
    </row>
    <row r="81" spans="2:6" ht="15" customHeight="1" x14ac:dyDescent="0.25">
      <c r="B81" s="14"/>
      <c r="C81" s="14"/>
      <c r="D81" s="14"/>
      <c r="E81" s="14"/>
      <c r="F81" s="14"/>
    </row>
    <row r="82" spans="2:6" ht="15" customHeight="1" x14ac:dyDescent="0.25">
      <c r="B82" s="14"/>
      <c r="C82" s="14"/>
      <c r="D82" s="14"/>
      <c r="E82" s="14"/>
      <c r="F82" s="14"/>
    </row>
    <row r="83" spans="2:6" ht="15" customHeight="1" x14ac:dyDescent="0.25">
      <c r="B83" s="14"/>
      <c r="C83" s="14"/>
      <c r="D83" s="14"/>
      <c r="E83" s="14"/>
      <c r="F83" s="14"/>
    </row>
    <row r="84" spans="2:6" ht="15" customHeight="1" x14ac:dyDescent="0.25">
      <c r="B84" s="14"/>
      <c r="C84" s="14"/>
      <c r="D84" s="14"/>
      <c r="E84" s="14"/>
      <c r="F84" s="14"/>
    </row>
    <row r="85" spans="2:6" ht="15" customHeight="1" x14ac:dyDescent="0.25">
      <c r="B85" s="14"/>
      <c r="C85" s="14"/>
      <c r="D85" s="14"/>
      <c r="E85" s="14"/>
      <c r="F85" s="14"/>
    </row>
    <row r="86" spans="2:6" ht="15" customHeight="1" x14ac:dyDescent="0.25">
      <c r="B86" s="14"/>
      <c r="C86" s="14"/>
      <c r="D86" s="14"/>
      <c r="E86" s="14"/>
      <c r="F86" s="14"/>
    </row>
    <row r="87" spans="2:6" ht="15" customHeight="1" x14ac:dyDescent="0.25">
      <c r="B87" s="14"/>
      <c r="C87" s="14"/>
      <c r="D87" s="14"/>
      <c r="E87" s="14"/>
      <c r="F87" s="14"/>
    </row>
    <row r="88" spans="2:6" ht="15" customHeight="1" x14ac:dyDescent="0.25">
      <c r="B88" s="14"/>
      <c r="C88" s="14"/>
      <c r="D88" s="14"/>
      <c r="E88" s="14"/>
      <c r="F88" s="14"/>
    </row>
    <row r="89" spans="2:6" ht="15" customHeight="1" x14ac:dyDescent="0.25">
      <c r="B89" s="14"/>
      <c r="C89" s="14"/>
      <c r="D89" s="14"/>
      <c r="E89" s="14"/>
      <c r="F89" s="14"/>
    </row>
    <row r="90" spans="2:6" ht="15" customHeight="1" x14ac:dyDescent="0.25">
      <c r="B90" s="14"/>
      <c r="C90" s="14"/>
      <c r="D90" s="14"/>
      <c r="E90" s="14"/>
      <c r="F90" s="14"/>
    </row>
    <row r="91" spans="2:6" ht="15" customHeight="1" x14ac:dyDescent="0.25">
      <c r="B91" s="14"/>
      <c r="C91" s="14"/>
      <c r="D91" s="14"/>
      <c r="E91" s="14"/>
      <c r="F91" s="14"/>
    </row>
    <row r="92" spans="2:6" ht="15" customHeight="1" x14ac:dyDescent="0.25">
      <c r="B92" s="14"/>
      <c r="C92" s="14"/>
      <c r="D92" s="14"/>
      <c r="E92" s="14"/>
      <c r="F92" s="14"/>
    </row>
    <row r="93" spans="2:6" ht="15" customHeight="1" x14ac:dyDescent="0.25">
      <c r="B93" s="14"/>
      <c r="C93" s="14"/>
      <c r="D93" s="14"/>
      <c r="E93" s="14"/>
      <c r="F93" s="14"/>
    </row>
    <row r="94" spans="2:6" ht="15" customHeight="1" x14ac:dyDescent="0.25">
      <c r="B94" s="14"/>
      <c r="C94" s="14"/>
      <c r="D94" s="14"/>
      <c r="E94" s="14"/>
      <c r="F94" s="14"/>
    </row>
    <row r="95" spans="2:6" ht="15" customHeight="1" x14ac:dyDescent="0.25">
      <c r="B95" s="14"/>
      <c r="C95" s="14"/>
      <c r="D95" s="14"/>
      <c r="E95" s="14"/>
      <c r="F95" s="14"/>
    </row>
    <row r="96" spans="2:6" ht="15" customHeight="1" x14ac:dyDescent="0.25">
      <c r="B96" s="14"/>
      <c r="C96" s="14"/>
      <c r="D96" s="14"/>
      <c r="E96" s="14"/>
      <c r="F96" s="14"/>
    </row>
    <row r="97" spans="2:6" ht="15" customHeight="1" x14ac:dyDescent="0.25">
      <c r="B97" s="14"/>
      <c r="C97" s="14"/>
      <c r="D97" s="14"/>
      <c r="E97" s="14"/>
      <c r="F97" s="14"/>
    </row>
    <row r="98" spans="2:6" ht="15" customHeight="1" x14ac:dyDescent="0.25">
      <c r="B98" s="14"/>
      <c r="C98" s="14"/>
      <c r="D98" s="14"/>
      <c r="E98" s="14"/>
      <c r="F98" s="14"/>
    </row>
    <row r="99" spans="2:6" ht="15" customHeight="1" x14ac:dyDescent="0.25">
      <c r="B99" s="14"/>
      <c r="C99" s="14"/>
      <c r="D99" s="14"/>
      <c r="E99" s="14"/>
      <c r="F99" s="14"/>
    </row>
    <row r="100" spans="2:6" ht="15" customHeight="1" x14ac:dyDescent="0.25">
      <c r="B100" s="14"/>
      <c r="C100" s="14"/>
      <c r="D100" s="14"/>
      <c r="E100" s="14"/>
      <c r="F100" s="14"/>
    </row>
    <row r="101" spans="2:6" ht="15" customHeight="1" x14ac:dyDescent="0.25">
      <c r="B101" s="14"/>
      <c r="C101" s="14"/>
      <c r="D101" s="14"/>
      <c r="E101" s="14"/>
      <c r="F101" s="14"/>
    </row>
    <row r="102" spans="2:6" ht="15" customHeight="1" x14ac:dyDescent="0.25">
      <c r="B102" s="14"/>
      <c r="C102" s="14"/>
      <c r="D102" s="14"/>
      <c r="E102" s="14"/>
      <c r="F102" s="14"/>
    </row>
    <row r="103" spans="2:6" ht="15" customHeight="1" x14ac:dyDescent="0.25">
      <c r="B103" s="14"/>
      <c r="C103" s="14"/>
      <c r="D103" s="14"/>
      <c r="E103" s="14"/>
      <c r="F103" s="14"/>
    </row>
    <row r="104" spans="2:6" ht="15" customHeight="1" x14ac:dyDescent="0.25">
      <c r="B104" s="14"/>
      <c r="C104" s="14"/>
      <c r="D104" s="14"/>
      <c r="E104" s="14"/>
      <c r="F104" s="14"/>
    </row>
    <row r="105" spans="2:6" ht="15" customHeight="1" x14ac:dyDescent="0.25">
      <c r="B105" s="14"/>
      <c r="C105" s="14"/>
      <c r="D105" s="14"/>
      <c r="E105" s="14"/>
      <c r="F105" s="14"/>
    </row>
    <row r="106" spans="2:6" ht="15" customHeight="1" x14ac:dyDescent="0.25">
      <c r="B106" s="14"/>
      <c r="C106" s="14"/>
      <c r="D106" s="14"/>
      <c r="E106" s="14"/>
      <c r="F106" s="14"/>
    </row>
    <row r="107" spans="2:6" ht="15" customHeight="1" x14ac:dyDescent="0.25">
      <c r="B107" s="14"/>
      <c r="C107" s="14"/>
      <c r="D107" s="14"/>
      <c r="E107" s="14"/>
      <c r="F107" s="14"/>
    </row>
    <row r="108" spans="2:6" ht="15" customHeight="1" x14ac:dyDescent="0.25">
      <c r="B108" s="14"/>
      <c r="C108" s="14"/>
      <c r="D108" s="14"/>
      <c r="E108" s="14"/>
      <c r="F108" s="14"/>
    </row>
    <row r="109" spans="2:6" ht="15" customHeight="1" x14ac:dyDescent="0.25">
      <c r="B109" s="14"/>
      <c r="C109" s="14"/>
      <c r="D109" s="14"/>
      <c r="E109" s="14"/>
      <c r="F109" s="14"/>
    </row>
    <row r="110" spans="2:6" ht="15" customHeight="1" x14ac:dyDescent="0.25">
      <c r="B110" s="14"/>
      <c r="C110" s="14"/>
      <c r="D110" s="14"/>
      <c r="E110" s="14"/>
      <c r="F110" s="14"/>
    </row>
    <row r="111" spans="2:6" ht="15" customHeight="1" x14ac:dyDescent="0.25">
      <c r="B111" s="14"/>
      <c r="C111" s="14"/>
      <c r="D111" s="14"/>
      <c r="E111" s="14"/>
      <c r="F111" s="14"/>
    </row>
    <row r="112" spans="2:6" ht="15" customHeight="1" x14ac:dyDescent="0.25">
      <c r="B112" s="14"/>
      <c r="C112" s="14"/>
      <c r="D112" s="14"/>
      <c r="E112" s="14"/>
      <c r="F112" s="14"/>
    </row>
    <row r="113" spans="2:6" ht="15" customHeight="1" x14ac:dyDescent="0.25">
      <c r="B113" s="14"/>
      <c r="C113" s="14"/>
      <c r="D113" s="14"/>
      <c r="E113" s="14"/>
      <c r="F113" s="14"/>
    </row>
    <row r="114" spans="2:6" ht="15" customHeight="1" x14ac:dyDescent="0.25">
      <c r="B114" s="14"/>
      <c r="C114" s="14"/>
      <c r="D114" s="14"/>
      <c r="E114" s="14"/>
      <c r="F114" s="14"/>
    </row>
    <row r="115" spans="2:6" ht="15" customHeight="1" x14ac:dyDescent="0.25">
      <c r="B115" s="14"/>
      <c r="C115" s="14"/>
      <c r="D115" s="14"/>
      <c r="E115" s="14"/>
      <c r="F115" s="14"/>
    </row>
    <row r="116" spans="2:6" ht="15" customHeight="1" x14ac:dyDescent="0.25">
      <c r="B116" s="14"/>
      <c r="C116" s="14"/>
      <c r="D116" s="14"/>
      <c r="E116" s="14"/>
      <c r="F116" s="14"/>
    </row>
    <row r="117" spans="2:6" ht="15" customHeight="1" x14ac:dyDescent="0.25">
      <c r="B117" s="14"/>
      <c r="C117" s="14"/>
      <c r="D117" s="14"/>
      <c r="E117" s="14"/>
      <c r="F117" s="14"/>
    </row>
    <row r="118" spans="2:6" ht="15" customHeight="1" x14ac:dyDescent="0.25">
      <c r="B118" s="14"/>
      <c r="C118" s="14"/>
      <c r="D118" s="14"/>
      <c r="E118" s="14"/>
      <c r="F118" s="14"/>
    </row>
    <row r="119" spans="2:6" ht="15" customHeight="1" x14ac:dyDescent="0.25">
      <c r="B119" s="14"/>
      <c r="C119" s="14"/>
      <c r="D119" s="14"/>
      <c r="E119" s="14"/>
      <c r="F119" s="14"/>
    </row>
    <row r="120" spans="2:6" ht="15" customHeight="1" x14ac:dyDescent="0.25">
      <c r="B120" s="14"/>
      <c r="C120" s="14"/>
      <c r="D120" s="14"/>
      <c r="E120" s="14"/>
      <c r="F120" s="14"/>
    </row>
    <row r="121" spans="2:6" ht="15" customHeight="1" x14ac:dyDescent="0.25">
      <c r="B121" s="14"/>
      <c r="C121" s="14"/>
      <c r="D121" s="14"/>
      <c r="E121" s="14"/>
      <c r="F121" s="14"/>
    </row>
    <row r="122" spans="2:6" ht="15" customHeight="1" x14ac:dyDescent="0.25">
      <c r="B122" s="14"/>
      <c r="C122" s="14"/>
      <c r="D122" s="14"/>
      <c r="E122" s="14"/>
      <c r="F122" s="14"/>
    </row>
    <row r="123" spans="2:6" ht="15" customHeight="1" x14ac:dyDescent="0.25">
      <c r="B123" s="14"/>
      <c r="C123" s="14"/>
      <c r="D123" s="14"/>
      <c r="E123" s="14"/>
      <c r="F123" s="14"/>
    </row>
    <row r="124" spans="2:6" x14ac:dyDescent="0.25">
      <c r="B124" s="14"/>
      <c r="C124" s="14"/>
      <c r="D124" s="14"/>
      <c r="E124" s="14"/>
      <c r="F124" s="14"/>
    </row>
    <row r="125" spans="2:6" x14ac:dyDescent="0.25">
      <c r="B125" s="14"/>
      <c r="C125" s="14"/>
      <c r="D125" s="14"/>
      <c r="E125" s="14"/>
      <c r="F125" s="14"/>
    </row>
  </sheetData>
  <autoFilter ref="D3:D27" xr:uid="{00000000-0001-0000-0000-000000000000}"/>
  <mergeCells count="6">
    <mergeCell ref="B2:B3"/>
    <mergeCell ref="H24:H32"/>
    <mergeCell ref="H8:H20"/>
    <mergeCell ref="D2:E2"/>
    <mergeCell ref="F2:F3"/>
    <mergeCell ref="C2:C3"/>
  </mergeCells>
  <hyperlinks>
    <hyperlink ref="H5" r:id="rId1" xr:uid="{30D4CD3C-469D-4224-8575-0C96EF2593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D35F9-F0C7-4E33-9B05-19CD35C48712}">
  <dimension ref="B2:H125"/>
  <sheetViews>
    <sheetView tabSelected="1" workbookViewId="0">
      <selection activeCell="B11" sqref="B11"/>
    </sheetView>
  </sheetViews>
  <sheetFormatPr defaultRowHeight="15" x14ac:dyDescent="0.25"/>
  <cols>
    <col min="1" max="1" width="4.28515625" customWidth="1"/>
    <col min="2" max="6" width="15.7109375" style="1" customWidth="1"/>
    <col min="8" max="8" width="91.5703125" customWidth="1"/>
  </cols>
  <sheetData>
    <row r="2" spans="2:8" ht="15" customHeight="1" x14ac:dyDescent="0.25">
      <c r="B2" s="54" t="s">
        <v>0</v>
      </c>
      <c r="C2" s="54" t="s">
        <v>1</v>
      </c>
      <c r="D2" s="54" t="s">
        <v>4</v>
      </c>
      <c r="E2" s="54"/>
      <c r="F2" s="56" t="s">
        <v>14</v>
      </c>
      <c r="H2" t="s">
        <v>152</v>
      </c>
    </row>
    <row r="3" spans="2:8" ht="15" customHeight="1" x14ac:dyDescent="0.25">
      <c r="B3" s="55"/>
      <c r="C3" s="55"/>
      <c r="D3" s="38" t="s">
        <v>2</v>
      </c>
      <c r="E3" s="38" t="s">
        <v>3</v>
      </c>
      <c r="F3" s="55"/>
      <c r="H3" t="s">
        <v>155</v>
      </c>
    </row>
    <row r="4" spans="2:8" ht="15.75" x14ac:dyDescent="0.25">
      <c r="B4" s="36" t="s">
        <v>5</v>
      </c>
      <c r="C4" s="36" t="s">
        <v>6</v>
      </c>
      <c r="D4" s="36" t="s">
        <v>141</v>
      </c>
      <c r="E4" s="36" t="s">
        <v>147</v>
      </c>
      <c r="F4" s="36" t="s">
        <v>149</v>
      </c>
    </row>
    <row r="5" spans="2:8" ht="15" customHeight="1" x14ac:dyDescent="0.25">
      <c r="B5" s="36"/>
      <c r="C5" s="36"/>
      <c r="D5" s="36" t="s">
        <v>144</v>
      </c>
      <c r="E5" s="36"/>
      <c r="F5" s="36"/>
      <c r="H5" s="6" t="s">
        <v>19</v>
      </c>
    </row>
    <row r="6" spans="2:8" ht="15.75" x14ac:dyDescent="0.25">
      <c r="B6" s="36"/>
      <c r="C6" s="36"/>
      <c r="D6" s="37" t="s">
        <v>145</v>
      </c>
      <c r="E6" s="36"/>
      <c r="F6" s="36"/>
      <c r="H6" t="s">
        <v>20</v>
      </c>
    </row>
    <row r="7" spans="2:8" ht="15.75" x14ac:dyDescent="0.25">
      <c r="B7" s="36"/>
      <c r="C7" s="36"/>
      <c r="D7" s="36" t="s">
        <v>142</v>
      </c>
      <c r="E7" s="36"/>
      <c r="F7" s="36"/>
    </row>
    <row r="8" spans="2:8" ht="15.75" x14ac:dyDescent="0.25">
      <c r="B8" s="36"/>
      <c r="C8" s="36"/>
      <c r="D8" s="36" t="s">
        <v>143</v>
      </c>
      <c r="E8" s="36"/>
      <c r="F8" s="37"/>
      <c r="H8" s="52" t="s">
        <v>21</v>
      </c>
    </row>
    <row r="9" spans="2:8" ht="15" customHeight="1" x14ac:dyDescent="0.25">
      <c r="B9" s="36" t="s">
        <v>7</v>
      </c>
      <c r="C9" s="36" t="s">
        <v>8</v>
      </c>
      <c r="D9" s="36" t="s">
        <v>144</v>
      </c>
      <c r="E9" s="36"/>
      <c r="F9" s="36"/>
      <c r="H9" s="52"/>
    </row>
    <row r="10" spans="2:8" ht="15" customHeight="1" x14ac:dyDescent="0.25">
      <c r="B10" s="36"/>
      <c r="C10" s="36"/>
      <c r="D10" s="36" t="s">
        <v>141</v>
      </c>
      <c r="E10" s="36"/>
      <c r="F10" s="36"/>
      <c r="H10" s="52"/>
    </row>
    <row r="11" spans="2:8" ht="15" customHeight="1" x14ac:dyDescent="0.25">
      <c r="B11" s="36" t="s">
        <v>16</v>
      </c>
      <c r="C11" s="36" t="s">
        <v>8</v>
      </c>
      <c r="D11" s="36" t="s">
        <v>144</v>
      </c>
      <c r="E11" s="36"/>
      <c r="F11" s="36" t="s">
        <v>150</v>
      </c>
      <c r="H11" s="52"/>
    </row>
    <row r="12" spans="2:8" ht="15" customHeight="1" x14ac:dyDescent="0.25">
      <c r="B12" s="36"/>
      <c r="C12" s="36"/>
      <c r="D12" s="36" t="s">
        <v>141</v>
      </c>
      <c r="E12" s="36"/>
      <c r="F12" s="36" t="s">
        <v>146</v>
      </c>
      <c r="H12" s="52"/>
    </row>
    <row r="13" spans="2:8" ht="15" customHeight="1" x14ac:dyDescent="0.25">
      <c r="B13" s="36" t="s">
        <v>22</v>
      </c>
      <c r="C13" s="36" t="s">
        <v>23</v>
      </c>
      <c r="D13" s="36" t="s">
        <v>141</v>
      </c>
      <c r="E13" s="36" t="s">
        <v>147</v>
      </c>
      <c r="F13" s="36" t="s">
        <v>150</v>
      </c>
      <c r="H13" s="52"/>
    </row>
    <row r="14" spans="2:8" ht="15" customHeight="1" x14ac:dyDescent="0.25">
      <c r="B14" s="36"/>
      <c r="C14" s="36"/>
      <c r="D14" s="36" t="s">
        <v>144</v>
      </c>
      <c r="E14" s="36"/>
      <c r="F14" s="36"/>
      <c r="H14" s="52"/>
    </row>
    <row r="15" spans="2:8" ht="15" customHeight="1" x14ac:dyDescent="0.25">
      <c r="B15" s="36"/>
      <c r="C15" s="36"/>
      <c r="D15" s="36" t="s">
        <v>142</v>
      </c>
      <c r="E15" s="36"/>
      <c r="F15" s="36"/>
      <c r="H15" s="52"/>
    </row>
    <row r="16" spans="2:8" ht="15" customHeight="1" x14ac:dyDescent="0.25">
      <c r="B16" s="36"/>
      <c r="C16" s="36"/>
      <c r="D16" s="36" t="s">
        <v>145</v>
      </c>
      <c r="E16" s="36"/>
      <c r="F16" s="36"/>
      <c r="H16" s="52"/>
    </row>
    <row r="17" spans="2:8" ht="15" customHeight="1" x14ac:dyDescent="0.25">
      <c r="B17" s="36"/>
      <c r="C17" s="36"/>
      <c r="D17" s="36" t="s">
        <v>143</v>
      </c>
      <c r="E17" s="36"/>
      <c r="F17" s="36"/>
      <c r="H17" s="52"/>
    </row>
    <row r="18" spans="2:8" ht="15" customHeight="1" x14ac:dyDescent="0.25">
      <c r="B18" s="36" t="s">
        <v>31</v>
      </c>
      <c r="C18" s="36" t="s">
        <v>32</v>
      </c>
      <c r="D18" s="36" t="s">
        <v>142</v>
      </c>
      <c r="E18" s="36" t="s">
        <v>148</v>
      </c>
      <c r="F18" s="36" t="s">
        <v>150</v>
      </c>
      <c r="H18" s="52"/>
    </row>
    <row r="19" spans="2:8" ht="15" customHeight="1" x14ac:dyDescent="0.25">
      <c r="B19" s="36"/>
      <c r="C19" s="36"/>
      <c r="D19" s="36" t="s">
        <v>144</v>
      </c>
      <c r="E19" s="36" t="s">
        <v>147</v>
      </c>
      <c r="F19" s="37" t="s">
        <v>148</v>
      </c>
      <c r="H19" s="52"/>
    </row>
    <row r="20" spans="2:8" ht="15" customHeight="1" x14ac:dyDescent="0.25">
      <c r="B20" s="36"/>
      <c r="C20" s="36"/>
      <c r="D20" s="36"/>
      <c r="E20" s="36" t="s">
        <v>146</v>
      </c>
      <c r="F20" s="36" t="s">
        <v>151</v>
      </c>
      <c r="H20" s="52"/>
    </row>
    <row r="21" spans="2:8" ht="15" customHeight="1" x14ac:dyDescent="0.25">
      <c r="B21" s="36"/>
      <c r="C21" s="37"/>
      <c r="D21" s="36"/>
      <c r="E21" s="36"/>
      <c r="F21" s="36" t="s">
        <v>143</v>
      </c>
      <c r="H21" s="23"/>
    </row>
    <row r="22" spans="2:8" ht="15" customHeight="1" x14ac:dyDescent="0.25">
      <c r="B22" s="36"/>
      <c r="C22" s="36" t="s">
        <v>37</v>
      </c>
      <c r="D22" s="36" t="s">
        <v>142</v>
      </c>
      <c r="E22" s="36" t="s">
        <v>148</v>
      </c>
      <c r="F22" s="36" t="s">
        <v>148</v>
      </c>
      <c r="H22" s="8" t="s">
        <v>49</v>
      </c>
    </row>
    <row r="23" spans="2:8" ht="15" customHeight="1" x14ac:dyDescent="0.25">
      <c r="B23" s="36"/>
      <c r="C23" s="36"/>
      <c r="D23" s="36" t="s">
        <v>144</v>
      </c>
      <c r="E23" s="36" t="s">
        <v>147</v>
      </c>
      <c r="F23" s="36" t="s">
        <v>151</v>
      </c>
      <c r="H23" s="8" t="s">
        <v>48</v>
      </c>
    </row>
    <row r="24" spans="2:8" ht="15" customHeight="1" x14ac:dyDescent="0.25">
      <c r="B24" s="36"/>
      <c r="C24" s="36"/>
      <c r="D24" s="36" t="s">
        <v>146</v>
      </c>
      <c r="E24" s="37"/>
      <c r="F24" s="36" t="s">
        <v>143</v>
      </c>
      <c r="H24" s="51" t="s">
        <v>50</v>
      </c>
    </row>
    <row r="25" spans="2:8" ht="15" customHeight="1" x14ac:dyDescent="0.25">
      <c r="B25" s="36"/>
      <c r="C25" s="36"/>
      <c r="D25" s="36"/>
      <c r="E25" s="36"/>
      <c r="F25" s="36" t="s">
        <v>149</v>
      </c>
      <c r="H25" s="51"/>
    </row>
    <row r="26" spans="2:8" ht="15" customHeight="1" x14ac:dyDescent="0.25">
      <c r="B26" s="36" t="s">
        <v>45</v>
      </c>
      <c r="C26" s="36" t="s">
        <v>46</v>
      </c>
      <c r="D26" s="36" t="s">
        <v>144</v>
      </c>
      <c r="E26" s="36" t="s">
        <v>147</v>
      </c>
      <c r="F26" s="36" t="s">
        <v>150</v>
      </c>
      <c r="H26" s="51"/>
    </row>
    <row r="27" spans="2:8" ht="15" customHeight="1" x14ac:dyDescent="0.25">
      <c r="B27" s="39"/>
      <c r="C27" s="39"/>
      <c r="D27" s="39" t="s">
        <v>141</v>
      </c>
      <c r="E27" s="39"/>
      <c r="F27" s="39" t="s">
        <v>142</v>
      </c>
      <c r="H27" s="51"/>
    </row>
    <row r="28" spans="2:8" ht="15" customHeight="1" x14ac:dyDescent="0.25">
      <c r="B28" s="14"/>
      <c r="C28" s="14"/>
      <c r="D28" s="14"/>
      <c r="E28" s="14"/>
      <c r="F28" s="14"/>
      <c r="H28" s="51"/>
    </row>
    <row r="29" spans="2:8" ht="15" customHeight="1" x14ac:dyDescent="0.25">
      <c r="B29" s="14"/>
      <c r="C29" s="14"/>
      <c r="D29" s="14"/>
      <c r="E29" s="14"/>
      <c r="F29" s="14"/>
      <c r="H29" s="51"/>
    </row>
    <row r="30" spans="2:8" ht="15" customHeight="1" x14ac:dyDescent="0.25">
      <c r="B30" s="14"/>
      <c r="C30" s="14"/>
      <c r="D30" s="14"/>
      <c r="E30" s="14"/>
      <c r="F30" s="14"/>
      <c r="H30" s="51"/>
    </row>
    <row r="31" spans="2:8" ht="15" customHeight="1" x14ac:dyDescent="0.25">
      <c r="B31" s="14"/>
      <c r="C31" s="14"/>
      <c r="D31" s="14"/>
      <c r="E31" s="14"/>
      <c r="F31" s="14"/>
      <c r="H31" s="51"/>
    </row>
    <row r="32" spans="2:8" ht="15" customHeight="1" x14ac:dyDescent="0.25">
      <c r="B32" s="14"/>
      <c r="C32" s="14"/>
      <c r="D32" s="14"/>
      <c r="E32" s="14"/>
      <c r="F32" s="14"/>
      <c r="H32" s="51"/>
    </row>
    <row r="33" spans="2:6" ht="15" customHeight="1" x14ac:dyDescent="0.25">
      <c r="B33" s="14"/>
      <c r="C33" s="14"/>
      <c r="D33" s="14"/>
      <c r="E33" s="14"/>
      <c r="F33" s="14"/>
    </row>
    <row r="34" spans="2:6" ht="15" customHeight="1" x14ac:dyDescent="0.25">
      <c r="B34" s="14"/>
      <c r="C34" s="14"/>
      <c r="D34" s="14"/>
      <c r="E34" s="14"/>
      <c r="F34" s="14"/>
    </row>
    <row r="35" spans="2:6" ht="15" customHeight="1" x14ac:dyDescent="0.25">
      <c r="B35" s="14"/>
      <c r="C35" s="14"/>
      <c r="D35" s="14"/>
      <c r="E35" s="14"/>
      <c r="F35" s="14"/>
    </row>
    <row r="36" spans="2:6" ht="15" customHeight="1" x14ac:dyDescent="0.25">
      <c r="B36" s="14"/>
      <c r="C36" s="14"/>
      <c r="D36" s="14"/>
      <c r="E36" s="14"/>
      <c r="F36" s="14"/>
    </row>
    <row r="37" spans="2:6" ht="15" customHeight="1" x14ac:dyDescent="0.25">
      <c r="B37" s="14"/>
      <c r="C37" s="14"/>
      <c r="D37" s="14"/>
      <c r="E37" s="14"/>
      <c r="F37" s="14"/>
    </row>
    <row r="38" spans="2:6" ht="15" customHeight="1" x14ac:dyDescent="0.25">
      <c r="B38" s="14"/>
      <c r="C38" s="14"/>
      <c r="D38" s="14"/>
      <c r="E38" s="14"/>
      <c r="F38" s="14"/>
    </row>
    <row r="39" spans="2:6" ht="15" customHeight="1" x14ac:dyDescent="0.25">
      <c r="B39" s="14"/>
      <c r="C39" s="14"/>
      <c r="D39" s="14"/>
      <c r="E39" s="14"/>
      <c r="F39" s="14"/>
    </row>
    <row r="40" spans="2:6" ht="15" customHeight="1" x14ac:dyDescent="0.25">
      <c r="B40" s="14"/>
      <c r="C40" s="14"/>
      <c r="D40" s="14"/>
      <c r="E40" s="14"/>
      <c r="F40" s="14"/>
    </row>
    <row r="41" spans="2:6" ht="15" customHeight="1" x14ac:dyDescent="0.25">
      <c r="B41" s="14"/>
      <c r="C41" s="14"/>
      <c r="D41" s="14"/>
      <c r="E41" s="14"/>
      <c r="F41" s="14"/>
    </row>
    <row r="42" spans="2:6" ht="15" customHeight="1" x14ac:dyDescent="0.25">
      <c r="B42" s="14"/>
      <c r="C42" s="14"/>
      <c r="D42" s="14"/>
      <c r="E42" s="14"/>
      <c r="F42" s="14"/>
    </row>
    <row r="43" spans="2:6" ht="15" customHeight="1" x14ac:dyDescent="0.25">
      <c r="B43" s="14"/>
      <c r="C43" s="14"/>
      <c r="D43" s="14"/>
      <c r="E43" s="14"/>
      <c r="F43" s="14"/>
    </row>
    <row r="44" spans="2:6" ht="15" customHeight="1" x14ac:dyDescent="0.25">
      <c r="B44" s="14"/>
      <c r="C44" s="14"/>
      <c r="D44" s="14"/>
      <c r="E44" s="14"/>
      <c r="F44" s="14"/>
    </row>
    <row r="45" spans="2:6" ht="15" customHeight="1" x14ac:dyDescent="0.25">
      <c r="B45" s="14"/>
      <c r="C45" s="14"/>
      <c r="D45" s="14"/>
      <c r="E45" s="14"/>
      <c r="F45" s="14"/>
    </row>
    <row r="46" spans="2:6" ht="15" customHeight="1" x14ac:dyDescent="0.25">
      <c r="B46" s="14"/>
      <c r="C46" s="14"/>
      <c r="D46" s="14"/>
      <c r="E46" s="14"/>
      <c r="F46" s="14"/>
    </row>
    <row r="47" spans="2:6" ht="15" customHeight="1" x14ac:dyDescent="0.25">
      <c r="B47" s="14"/>
      <c r="C47" s="14"/>
      <c r="D47" s="14"/>
      <c r="E47" s="14"/>
      <c r="F47" s="14"/>
    </row>
    <row r="48" spans="2:6" ht="15" customHeight="1" x14ac:dyDescent="0.25">
      <c r="B48" s="14"/>
      <c r="C48" s="14"/>
      <c r="D48" s="14"/>
      <c r="E48" s="14"/>
      <c r="F48" s="14"/>
    </row>
    <row r="49" spans="2:6" ht="15" customHeight="1" x14ac:dyDescent="0.25">
      <c r="B49" s="14"/>
      <c r="C49" s="14"/>
      <c r="D49" s="14"/>
      <c r="E49" s="14"/>
      <c r="F49" s="14"/>
    </row>
    <row r="50" spans="2:6" ht="15" customHeight="1" x14ac:dyDescent="0.25">
      <c r="B50" s="14"/>
      <c r="C50" s="14"/>
      <c r="D50" s="14"/>
      <c r="E50" s="14"/>
      <c r="F50" s="14"/>
    </row>
    <row r="51" spans="2:6" ht="15" customHeight="1" x14ac:dyDescent="0.25">
      <c r="B51" s="14"/>
      <c r="C51" s="14"/>
      <c r="D51" s="14"/>
      <c r="E51" s="14"/>
      <c r="F51" s="14"/>
    </row>
    <row r="52" spans="2:6" ht="15" customHeight="1" x14ac:dyDescent="0.25">
      <c r="B52" s="14"/>
      <c r="C52" s="14"/>
      <c r="D52" s="14"/>
      <c r="E52" s="14"/>
      <c r="F52" s="14"/>
    </row>
    <row r="53" spans="2:6" ht="15" customHeight="1" x14ac:dyDescent="0.25">
      <c r="B53" s="14"/>
      <c r="C53" s="14"/>
      <c r="D53" s="14"/>
      <c r="E53" s="14"/>
      <c r="F53" s="14"/>
    </row>
    <row r="54" spans="2:6" ht="15" customHeight="1" x14ac:dyDescent="0.25">
      <c r="B54" s="14"/>
      <c r="C54" s="14"/>
      <c r="D54" s="14"/>
      <c r="E54" s="14"/>
      <c r="F54" s="14"/>
    </row>
    <row r="55" spans="2:6" ht="15" customHeight="1" x14ac:dyDescent="0.25">
      <c r="B55" s="14"/>
      <c r="C55" s="14"/>
      <c r="D55" s="14"/>
      <c r="E55" s="14"/>
      <c r="F55" s="14"/>
    </row>
    <row r="56" spans="2:6" ht="15" customHeight="1" x14ac:dyDescent="0.25">
      <c r="B56" s="14"/>
      <c r="C56" s="14"/>
      <c r="D56" s="14"/>
      <c r="E56" s="14"/>
      <c r="F56" s="14"/>
    </row>
    <row r="57" spans="2:6" ht="15" customHeight="1" x14ac:dyDescent="0.25">
      <c r="B57" s="14"/>
      <c r="C57" s="14"/>
      <c r="D57" s="14"/>
      <c r="E57" s="14"/>
      <c r="F57" s="14"/>
    </row>
    <row r="58" spans="2:6" ht="15" customHeight="1" x14ac:dyDescent="0.25">
      <c r="B58" s="14"/>
      <c r="C58" s="14"/>
      <c r="D58" s="14"/>
      <c r="E58" s="14"/>
      <c r="F58" s="14"/>
    </row>
    <row r="59" spans="2:6" ht="15" customHeight="1" x14ac:dyDescent="0.25">
      <c r="B59" s="14"/>
      <c r="C59" s="14"/>
      <c r="D59" s="14"/>
      <c r="E59" s="14"/>
      <c r="F59" s="14"/>
    </row>
    <row r="60" spans="2:6" ht="15" customHeight="1" x14ac:dyDescent="0.25">
      <c r="B60" s="14"/>
      <c r="C60" s="14"/>
      <c r="D60" s="14"/>
      <c r="E60" s="14"/>
      <c r="F60" s="14"/>
    </row>
    <row r="61" spans="2:6" ht="15" customHeight="1" x14ac:dyDescent="0.25">
      <c r="B61" s="14"/>
      <c r="C61" s="14"/>
      <c r="D61" s="14"/>
      <c r="E61" s="14"/>
      <c r="F61" s="14"/>
    </row>
    <row r="62" spans="2:6" ht="15" customHeight="1" x14ac:dyDescent="0.25">
      <c r="B62" s="14"/>
      <c r="C62" s="14"/>
      <c r="D62" s="14"/>
      <c r="E62" s="14"/>
      <c r="F62" s="14"/>
    </row>
    <row r="63" spans="2:6" ht="15" customHeight="1" x14ac:dyDescent="0.25">
      <c r="B63" s="14"/>
      <c r="C63" s="14"/>
      <c r="D63" s="14"/>
      <c r="E63" s="14"/>
      <c r="F63" s="14"/>
    </row>
    <row r="64" spans="2:6" ht="15" customHeight="1" x14ac:dyDescent="0.25">
      <c r="B64" s="14"/>
      <c r="C64" s="14"/>
      <c r="D64" s="14"/>
      <c r="E64" s="14"/>
      <c r="F64" s="14"/>
    </row>
    <row r="65" spans="2:6" ht="15" customHeight="1" x14ac:dyDescent="0.25">
      <c r="B65" s="14"/>
      <c r="C65" s="14"/>
      <c r="D65" s="14"/>
      <c r="E65" s="14"/>
      <c r="F65" s="14"/>
    </row>
    <row r="66" spans="2:6" ht="15" customHeight="1" x14ac:dyDescent="0.25">
      <c r="B66" s="14"/>
      <c r="C66" s="14"/>
      <c r="D66" s="14"/>
      <c r="E66" s="14"/>
      <c r="F66" s="14"/>
    </row>
    <row r="67" spans="2:6" ht="15" customHeight="1" x14ac:dyDescent="0.25">
      <c r="B67" s="14"/>
      <c r="C67" s="14"/>
      <c r="D67" s="14"/>
      <c r="E67" s="14"/>
      <c r="F67" s="14"/>
    </row>
    <row r="68" spans="2:6" ht="15" customHeight="1" x14ac:dyDescent="0.25">
      <c r="B68" s="14"/>
      <c r="C68" s="14"/>
      <c r="D68" s="14"/>
      <c r="E68" s="14"/>
      <c r="F68" s="14"/>
    </row>
    <row r="69" spans="2:6" ht="15" customHeight="1" x14ac:dyDescent="0.25">
      <c r="B69" s="14"/>
      <c r="C69" s="14"/>
      <c r="D69" s="14"/>
      <c r="E69" s="14"/>
      <c r="F69" s="14"/>
    </row>
    <row r="70" spans="2:6" ht="15" customHeight="1" x14ac:dyDescent="0.25">
      <c r="B70" s="14"/>
      <c r="C70" s="14"/>
      <c r="D70" s="14"/>
      <c r="E70" s="14"/>
      <c r="F70" s="14"/>
    </row>
    <row r="71" spans="2:6" ht="15" customHeight="1" x14ac:dyDescent="0.25">
      <c r="B71" s="14"/>
      <c r="C71" s="14"/>
      <c r="D71" s="14"/>
      <c r="E71" s="14"/>
      <c r="F71" s="14"/>
    </row>
    <row r="72" spans="2:6" ht="15" customHeight="1" x14ac:dyDescent="0.25">
      <c r="B72" s="14"/>
      <c r="C72" s="14"/>
      <c r="D72" s="14"/>
      <c r="E72" s="14"/>
      <c r="F72" s="14"/>
    </row>
    <row r="73" spans="2:6" ht="15" customHeight="1" x14ac:dyDescent="0.25">
      <c r="B73" s="14"/>
      <c r="C73" s="14"/>
      <c r="D73" s="14"/>
      <c r="E73" s="14"/>
      <c r="F73" s="14"/>
    </row>
    <row r="74" spans="2:6" ht="15" customHeight="1" x14ac:dyDescent="0.25">
      <c r="B74" s="14"/>
      <c r="C74" s="14"/>
      <c r="D74" s="14"/>
      <c r="E74" s="14"/>
      <c r="F74" s="14"/>
    </row>
    <row r="75" spans="2:6" ht="15" customHeight="1" x14ac:dyDescent="0.25">
      <c r="B75" s="14"/>
      <c r="C75" s="14"/>
      <c r="D75" s="14"/>
      <c r="E75" s="14"/>
      <c r="F75" s="14"/>
    </row>
    <row r="76" spans="2:6" ht="15" customHeight="1" x14ac:dyDescent="0.25">
      <c r="B76" s="14"/>
      <c r="C76" s="14"/>
      <c r="D76" s="14"/>
      <c r="E76" s="14"/>
      <c r="F76" s="14"/>
    </row>
    <row r="77" spans="2:6" ht="15" customHeight="1" x14ac:dyDescent="0.25">
      <c r="B77" s="14"/>
      <c r="C77" s="14"/>
      <c r="D77" s="14"/>
      <c r="E77" s="14"/>
      <c r="F77" s="14"/>
    </row>
    <row r="78" spans="2:6" ht="15" customHeight="1" x14ac:dyDescent="0.25">
      <c r="B78" s="14"/>
      <c r="C78" s="14"/>
      <c r="D78" s="14"/>
      <c r="E78" s="14"/>
      <c r="F78" s="14"/>
    </row>
    <row r="79" spans="2:6" ht="15" customHeight="1" x14ac:dyDescent="0.25">
      <c r="B79" s="14"/>
      <c r="C79" s="14"/>
      <c r="D79" s="14"/>
      <c r="E79" s="14"/>
      <c r="F79" s="14"/>
    </row>
    <row r="80" spans="2:6" ht="15" customHeight="1" x14ac:dyDescent="0.25">
      <c r="B80" s="14"/>
      <c r="C80" s="14"/>
      <c r="D80" s="14"/>
      <c r="E80" s="14"/>
      <c r="F80" s="14"/>
    </row>
    <row r="81" spans="2:6" ht="15" customHeight="1" x14ac:dyDescent="0.25">
      <c r="B81" s="14"/>
      <c r="C81" s="14"/>
      <c r="D81" s="14"/>
      <c r="E81" s="14"/>
      <c r="F81" s="14"/>
    </row>
    <row r="82" spans="2:6" ht="15" customHeight="1" x14ac:dyDescent="0.25">
      <c r="B82" s="14"/>
      <c r="C82" s="14"/>
      <c r="D82" s="14"/>
      <c r="E82" s="14"/>
      <c r="F82" s="14"/>
    </row>
    <row r="83" spans="2:6" ht="15" customHeight="1" x14ac:dyDescent="0.25">
      <c r="B83" s="14"/>
      <c r="C83" s="14"/>
      <c r="D83" s="14"/>
      <c r="E83" s="14"/>
      <c r="F83" s="14"/>
    </row>
    <row r="84" spans="2:6" ht="15" customHeight="1" x14ac:dyDescent="0.25">
      <c r="B84" s="14"/>
      <c r="C84" s="14"/>
      <c r="D84" s="14"/>
      <c r="E84" s="14"/>
      <c r="F84" s="14"/>
    </row>
    <row r="85" spans="2:6" ht="15" customHeight="1" x14ac:dyDescent="0.25">
      <c r="B85" s="14"/>
      <c r="C85" s="14"/>
      <c r="D85" s="14"/>
      <c r="E85" s="14"/>
      <c r="F85" s="14"/>
    </row>
    <row r="86" spans="2:6" ht="15" customHeight="1" x14ac:dyDescent="0.25">
      <c r="B86" s="14"/>
      <c r="C86" s="14"/>
      <c r="D86" s="14"/>
      <c r="E86" s="14"/>
      <c r="F86" s="14"/>
    </row>
    <row r="87" spans="2:6" ht="15" customHeight="1" x14ac:dyDescent="0.25">
      <c r="B87" s="14"/>
      <c r="C87" s="14"/>
      <c r="D87" s="14"/>
      <c r="E87" s="14"/>
      <c r="F87" s="14"/>
    </row>
    <row r="88" spans="2:6" ht="15" customHeight="1" x14ac:dyDescent="0.25">
      <c r="B88" s="14"/>
      <c r="C88" s="14"/>
      <c r="D88" s="14"/>
      <c r="E88" s="14"/>
      <c r="F88" s="14"/>
    </row>
    <row r="89" spans="2:6" ht="15" customHeight="1" x14ac:dyDescent="0.25">
      <c r="B89" s="14"/>
      <c r="C89" s="14"/>
      <c r="D89" s="14"/>
      <c r="E89" s="14"/>
      <c r="F89" s="14"/>
    </row>
    <row r="90" spans="2:6" ht="15" customHeight="1" x14ac:dyDescent="0.25">
      <c r="B90" s="14"/>
      <c r="C90" s="14"/>
      <c r="D90" s="14"/>
      <c r="E90" s="14"/>
      <c r="F90" s="14"/>
    </row>
    <row r="91" spans="2:6" ht="15" customHeight="1" x14ac:dyDescent="0.25">
      <c r="B91" s="14"/>
      <c r="C91" s="14"/>
      <c r="D91" s="14"/>
      <c r="E91" s="14"/>
      <c r="F91" s="14"/>
    </row>
    <row r="92" spans="2:6" ht="15" customHeight="1" x14ac:dyDescent="0.25">
      <c r="B92" s="14"/>
      <c r="C92" s="14"/>
      <c r="D92" s="14"/>
      <c r="E92" s="14"/>
      <c r="F92" s="14"/>
    </row>
    <row r="93" spans="2:6" ht="15" customHeight="1" x14ac:dyDescent="0.25">
      <c r="B93" s="14"/>
      <c r="C93" s="14"/>
      <c r="D93" s="14"/>
      <c r="E93" s="14"/>
      <c r="F93" s="14"/>
    </row>
    <row r="94" spans="2:6" ht="15" customHeight="1" x14ac:dyDescent="0.25">
      <c r="B94" s="14"/>
      <c r="C94" s="14"/>
      <c r="D94" s="14"/>
      <c r="E94" s="14"/>
      <c r="F94" s="14"/>
    </row>
    <row r="95" spans="2:6" ht="15" customHeight="1" x14ac:dyDescent="0.25">
      <c r="B95" s="14"/>
      <c r="C95" s="14"/>
      <c r="D95" s="14"/>
      <c r="E95" s="14"/>
      <c r="F95" s="14"/>
    </row>
    <row r="96" spans="2:6" ht="15" customHeight="1" x14ac:dyDescent="0.25">
      <c r="B96" s="14"/>
      <c r="C96" s="14"/>
      <c r="D96" s="14"/>
      <c r="E96" s="14"/>
      <c r="F96" s="14"/>
    </row>
    <row r="97" spans="2:6" ht="15" customHeight="1" x14ac:dyDescent="0.25">
      <c r="B97" s="14"/>
      <c r="C97" s="14"/>
      <c r="D97" s="14"/>
      <c r="E97" s="14"/>
      <c r="F97" s="14"/>
    </row>
    <row r="98" spans="2:6" ht="15" customHeight="1" x14ac:dyDescent="0.25">
      <c r="B98" s="14"/>
      <c r="C98" s="14"/>
      <c r="D98" s="14"/>
      <c r="E98" s="14"/>
      <c r="F98" s="14"/>
    </row>
    <row r="99" spans="2:6" ht="15" customHeight="1" x14ac:dyDescent="0.25">
      <c r="B99" s="14"/>
      <c r="C99" s="14"/>
      <c r="D99" s="14"/>
      <c r="E99" s="14"/>
      <c r="F99" s="14"/>
    </row>
    <row r="100" spans="2:6" ht="15" customHeight="1" x14ac:dyDescent="0.25">
      <c r="B100" s="14"/>
      <c r="C100" s="14"/>
      <c r="D100" s="14"/>
      <c r="E100" s="14"/>
      <c r="F100" s="14"/>
    </row>
    <row r="101" spans="2:6" ht="15" customHeight="1" x14ac:dyDescent="0.25">
      <c r="B101" s="14"/>
      <c r="C101" s="14"/>
      <c r="D101" s="14"/>
      <c r="E101" s="14"/>
      <c r="F101" s="14"/>
    </row>
    <row r="102" spans="2:6" ht="15" customHeight="1" x14ac:dyDescent="0.25">
      <c r="B102" s="14"/>
      <c r="C102" s="14"/>
      <c r="D102" s="14"/>
      <c r="E102" s="14"/>
      <c r="F102" s="14"/>
    </row>
    <row r="103" spans="2:6" ht="15" customHeight="1" x14ac:dyDescent="0.25">
      <c r="B103" s="14"/>
      <c r="C103" s="14"/>
      <c r="D103" s="14"/>
      <c r="E103" s="14"/>
      <c r="F103" s="14"/>
    </row>
    <row r="104" spans="2:6" ht="15" customHeight="1" x14ac:dyDescent="0.25">
      <c r="B104" s="14"/>
      <c r="C104" s="14"/>
      <c r="D104" s="14"/>
      <c r="E104" s="14"/>
      <c r="F104" s="14"/>
    </row>
    <row r="105" spans="2:6" ht="15" customHeight="1" x14ac:dyDescent="0.25">
      <c r="B105" s="14"/>
      <c r="C105" s="14"/>
      <c r="D105" s="14"/>
      <c r="E105" s="14"/>
      <c r="F105" s="14"/>
    </row>
    <row r="106" spans="2:6" ht="15" customHeight="1" x14ac:dyDescent="0.25">
      <c r="B106" s="14"/>
      <c r="C106" s="14"/>
      <c r="D106" s="14"/>
      <c r="E106" s="14"/>
      <c r="F106" s="14"/>
    </row>
    <row r="107" spans="2:6" ht="15" customHeight="1" x14ac:dyDescent="0.25">
      <c r="B107" s="14"/>
      <c r="C107" s="14"/>
      <c r="D107" s="14"/>
      <c r="E107" s="14"/>
      <c r="F107" s="14"/>
    </row>
    <row r="108" spans="2:6" ht="15" customHeight="1" x14ac:dyDescent="0.25">
      <c r="B108" s="14"/>
      <c r="C108" s="14"/>
      <c r="D108" s="14"/>
      <c r="E108" s="14"/>
      <c r="F108" s="14"/>
    </row>
    <row r="109" spans="2:6" ht="15" customHeight="1" x14ac:dyDescent="0.25">
      <c r="B109" s="14"/>
      <c r="C109" s="14"/>
      <c r="D109" s="14"/>
      <c r="E109" s="14"/>
      <c r="F109" s="14"/>
    </row>
    <row r="110" spans="2:6" ht="15" customHeight="1" x14ac:dyDescent="0.25">
      <c r="B110" s="14"/>
      <c r="C110" s="14"/>
      <c r="D110" s="14"/>
      <c r="E110" s="14"/>
      <c r="F110" s="14"/>
    </row>
    <row r="111" spans="2:6" ht="15" customHeight="1" x14ac:dyDescent="0.25">
      <c r="B111" s="14"/>
      <c r="C111" s="14"/>
      <c r="D111" s="14"/>
      <c r="E111" s="14"/>
      <c r="F111" s="14"/>
    </row>
    <row r="112" spans="2:6" ht="15" customHeight="1" x14ac:dyDescent="0.25">
      <c r="B112" s="14"/>
      <c r="C112" s="14"/>
      <c r="D112" s="14"/>
      <c r="E112" s="14"/>
      <c r="F112" s="14"/>
    </row>
    <row r="113" spans="2:6" ht="15" customHeight="1" x14ac:dyDescent="0.25">
      <c r="B113" s="14"/>
      <c r="C113" s="14"/>
      <c r="D113" s="14"/>
      <c r="E113" s="14"/>
      <c r="F113" s="14"/>
    </row>
    <row r="114" spans="2:6" ht="15" customHeight="1" x14ac:dyDescent="0.25">
      <c r="B114" s="14"/>
      <c r="C114" s="14"/>
      <c r="D114" s="14"/>
      <c r="E114" s="14"/>
      <c r="F114" s="14"/>
    </row>
    <row r="115" spans="2:6" ht="15" customHeight="1" x14ac:dyDescent="0.25">
      <c r="B115" s="14"/>
      <c r="C115" s="14"/>
      <c r="D115" s="14"/>
      <c r="E115" s="14"/>
      <c r="F115" s="14"/>
    </row>
    <row r="116" spans="2:6" ht="15" customHeight="1" x14ac:dyDescent="0.25">
      <c r="B116" s="14"/>
      <c r="C116" s="14"/>
      <c r="D116" s="14"/>
      <c r="E116" s="14"/>
      <c r="F116" s="14"/>
    </row>
    <row r="117" spans="2:6" ht="15" customHeight="1" x14ac:dyDescent="0.25">
      <c r="B117" s="14"/>
      <c r="C117" s="14"/>
      <c r="D117" s="14"/>
      <c r="E117" s="14"/>
      <c r="F117" s="14"/>
    </row>
    <row r="118" spans="2:6" ht="15" customHeight="1" x14ac:dyDescent="0.25">
      <c r="B118" s="14"/>
      <c r="C118" s="14"/>
      <c r="D118" s="14"/>
      <c r="E118" s="14"/>
      <c r="F118" s="14"/>
    </row>
    <row r="119" spans="2:6" ht="15" customHeight="1" x14ac:dyDescent="0.25">
      <c r="B119" s="14"/>
      <c r="C119" s="14"/>
      <c r="D119" s="14"/>
      <c r="E119" s="14"/>
      <c r="F119" s="14"/>
    </row>
    <row r="120" spans="2:6" ht="15" customHeight="1" x14ac:dyDescent="0.25">
      <c r="B120" s="14"/>
      <c r="C120" s="14"/>
      <c r="D120" s="14"/>
      <c r="E120" s="14"/>
      <c r="F120" s="14"/>
    </row>
    <row r="121" spans="2:6" ht="15" customHeight="1" x14ac:dyDescent="0.25">
      <c r="B121" s="14"/>
      <c r="C121" s="14"/>
      <c r="D121" s="14"/>
      <c r="E121" s="14"/>
      <c r="F121" s="14"/>
    </row>
    <row r="122" spans="2:6" ht="15" customHeight="1" x14ac:dyDescent="0.25">
      <c r="B122" s="14"/>
      <c r="C122" s="14"/>
      <c r="D122" s="14"/>
      <c r="E122" s="14"/>
      <c r="F122" s="14"/>
    </row>
    <row r="123" spans="2:6" ht="15" customHeight="1" x14ac:dyDescent="0.25">
      <c r="B123" s="14"/>
      <c r="C123" s="14"/>
      <c r="D123" s="14"/>
      <c r="E123" s="14"/>
      <c r="F123" s="14"/>
    </row>
    <row r="124" spans="2:6" x14ac:dyDescent="0.25">
      <c r="B124" s="14"/>
      <c r="C124" s="14"/>
      <c r="D124" s="14"/>
      <c r="E124" s="14"/>
      <c r="F124" s="14"/>
    </row>
    <row r="125" spans="2:6" x14ac:dyDescent="0.25">
      <c r="B125" s="14"/>
      <c r="C125" s="14"/>
      <c r="D125" s="14"/>
      <c r="E125" s="14"/>
      <c r="F125" s="14"/>
    </row>
  </sheetData>
  <mergeCells count="6">
    <mergeCell ref="H24:H32"/>
    <mergeCell ref="B2:B3"/>
    <mergeCell ref="C2:C3"/>
    <mergeCell ref="D2:E2"/>
    <mergeCell ref="F2:F3"/>
    <mergeCell ref="H8:H20"/>
  </mergeCells>
  <hyperlinks>
    <hyperlink ref="H5" r:id="rId1" xr:uid="{69056FEB-DA31-4696-AF91-ADDA1110455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7DD10-9467-4065-840C-9ABAA6D287AA}">
  <sheetPr>
    <pageSetUpPr fitToPage="1"/>
  </sheetPr>
  <dimension ref="B2:I118"/>
  <sheetViews>
    <sheetView topLeftCell="A19" zoomScale="60" zoomScaleNormal="60" workbookViewId="0">
      <selection activeCell="I23" sqref="I23:I28"/>
    </sheetView>
  </sheetViews>
  <sheetFormatPr defaultRowHeight="15" x14ac:dyDescent="0.25"/>
  <cols>
    <col min="1" max="1" width="4.28515625" customWidth="1"/>
    <col min="2" max="3" width="15.7109375" style="1" customWidth="1"/>
    <col min="4" max="4" width="39.85546875" style="1" customWidth="1"/>
    <col min="5" max="7" width="15.7109375" style="1" customWidth="1"/>
    <col min="9" max="9" width="91.5703125" customWidth="1"/>
  </cols>
  <sheetData>
    <row r="2" spans="2:9" ht="15" customHeight="1" x14ac:dyDescent="0.25">
      <c r="B2" s="49" t="s">
        <v>0</v>
      </c>
      <c r="C2" s="49" t="s">
        <v>97</v>
      </c>
      <c r="D2" s="49" t="s">
        <v>1</v>
      </c>
      <c r="E2" s="49" t="s">
        <v>4</v>
      </c>
      <c r="F2" s="49"/>
      <c r="G2" s="53" t="s">
        <v>14</v>
      </c>
      <c r="I2" t="s">
        <v>60</v>
      </c>
    </row>
    <row r="3" spans="2:9" ht="15" customHeight="1" x14ac:dyDescent="0.25">
      <c r="B3" s="50"/>
      <c r="C3" s="50"/>
      <c r="D3" s="50"/>
      <c r="E3" s="2" t="s">
        <v>2</v>
      </c>
      <c r="F3" s="2" t="s">
        <v>3</v>
      </c>
      <c r="G3" s="50"/>
      <c r="I3" t="s">
        <v>77</v>
      </c>
    </row>
    <row r="4" spans="2:9" x14ac:dyDescent="0.25">
      <c r="B4" s="3" t="s">
        <v>52</v>
      </c>
      <c r="C4" s="3">
        <v>1.65</v>
      </c>
      <c r="D4" s="3" t="s">
        <v>53</v>
      </c>
      <c r="E4" s="3" t="s">
        <v>167</v>
      </c>
      <c r="F4" s="3" t="s">
        <v>169</v>
      </c>
      <c r="G4" s="3" t="s">
        <v>157</v>
      </c>
    </row>
    <row r="5" spans="2:9" ht="15" customHeight="1" x14ac:dyDescent="0.25">
      <c r="B5" s="10"/>
      <c r="C5" s="10"/>
      <c r="D5" s="10"/>
      <c r="E5" s="10" t="s">
        <v>161</v>
      </c>
      <c r="F5" s="10"/>
      <c r="G5" s="10" t="s">
        <v>158</v>
      </c>
      <c r="I5" s="6" t="s">
        <v>19</v>
      </c>
    </row>
    <row r="6" spans="2:9" x14ac:dyDescent="0.25">
      <c r="B6" s="5"/>
      <c r="C6" s="5"/>
      <c r="D6" s="5"/>
      <c r="E6" s="5" t="s">
        <v>168</v>
      </c>
      <c r="F6" s="5"/>
      <c r="G6" s="5"/>
      <c r="I6" t="s">
        <v>20</v>
      </c>
    </row>
    <row r="7" spans="2:9" x14ac:dyDescent="0.25">
      <c r="B7" s="10" t="s">
        <v>54</v>
      </c>
      <c r="C7" s="10">
        <v>0.94</v>
      </c>
      <c r="D7" s="10" t="s">
        <v>53</v>
      </c>
      <c r="E7" s="3" t="s">
        <v>167</v>
      </c>
      <c r="F7" s="3" t="s">
        <v>169</v>
      </c>
      <c r="G7" s="3" t="s">
        <v>157</v>
      </c>
    </row>
    <row r="8" spans="2:9" x14ac:dyDescent="0.25">
      <c r="B8" s="10"/>
      <c r="C8" s="10"/>
      <c r="D8" s="10"/>
      <c r="E8" s="10" t="s">
        <v>161</v>
      </c>
      <c r="F8" s="10"/>
      <c r="G8" s="10" t="s">
        <v>158</v>
      </c>
      <c r="I8" s="52" t="s">
        <v>21</v>
      </c>
    </row>
    <row r="9" spans="2:9" ht="15" customHeight="1" x14ac:dyDescent="0.25">
      <c r="B9" s="5"/>
      <c r="C9" s="5"/>
      <c r="D9" s="5"/>
      <c r="E9" s="5" t="s">
        <v>168</v>
      </c>
      <c r="F9" s="5"/>
      <c r="G9" s="5"/>
      <c r="I9" s="52"/>
    </row>
    <row r="10" spans="2:9" ht="15" customHeight="1" x14ac:dyDescent="0.25">
      <c r="B10" s="4" t="s">
        <v>103</v>
      </c>
      <c r="C10" s="4">
        <v>1.38</v>
      </c>
      <c r="D10" s="4" t="s">
        <v>55</v>
      </c>
      <c r="E10" s="4" t="s">
        <v>168</v>
      </c>
      <c r="F10" s="4" t="s">
        <v>159</v>
      </c>
      <c r="G10" s="4" t="s">
        <v>159</v>
      </c>
      <c r="I10" s="52"/>
    </row>
    <row r="11" spans="2:9" ht="15" customHeight="1" x14ac:dyDescent="0.25">
      <c r="B11" s="5"/>
      <c r="C11" s="5"/>
      <c r="D11" s="5"/>
      <c r="E11" s="5"/>
      <c r="F11" s="5"/>
      <c r="G11" s="5" t="s">
        <v>160</v>
      </c>
      <c r="I11" s="52"/>
    </row>
    <row r="12" spans="2:9" ht="15" customHeight="1" x14ac:dyDescent="0.25">
      <c r="B12" s="10" t="s">
        <v>56</v>
      </c>
      <c r="C12" s="10">
        <v>1.4</v>
      </c>
      <c r="D12" s="27" t="s">
        <v>57</v>
      </c>
      <c r="E12" s="10" t="s">
        <v>167</v>
      </c>
      <c r="F12" s="10"/>
      <c r="G12" s="10" t="s">
        <v>157</v>
      </c>
      <c r="I12" s="52"/>
    </row>
    <row r="13" spans="2:9" ht="15" customHeight="1" x14ac:dyDescent="0.25">
      <c r="B13" s="10"/>
      <c r="C13" s="10"/>
      <c r="D13" s="10"/>
      <c r="E13" s="10" t="s">
        <v>168</v>
      </c>
      <c r="F13" s="10"/>
      <c r="G13" s="10" t="s">
        <v>161</v>
      </c>
      <c r="I13" s="52"/>
    </row>
    <row r="14" spans="2:9" ht="15" customHeight="1" x14ac:dyDescent="0.25">
      <c r="B14" s="5"/>
      <c r="C14" s="5"/>
      <c r="D14" s="5"/>
      <c r="E14" s="5" t="s">
        <v>161</v>
      </c>
      <c r="F14" s="5"/>
      <c r="G14" s="5"/>
      <c r="I14" s="52"/>
    </row>
    <row r="15" spans="2:9" ht="15" customHeight="1" x14ac:dyDescent="0.25">
      <c r="B15" s="10" t="s">
        <v>58</v>
      </c>
      <c r="C15" s="10">
        <v>0.94</v>
      </c>
      <c r="D15" s="29" t="s">
        <v>59</v>
      </c>
      <c r="E15" s="10" t="s">
        <v>167</v>
      </c>
      <c r="F15" s="10" t="s">
        <v>159</v>
      </c>
      <c r="G15" s="10" t="s">
        <v>161</v>
      </c>
      <c r="I15" s="52"/>
    </row>
    <row r="16" spans="2:9" ht="15" customHeight="1" x14ac:dyDescent="0.25">
      <c r="B16" s="5"/>
      <c r="C16" s="5"/>
      <c r="D16" s="5"/>
      <c r="E16" s="5" t="s">
        <v>168</v>
      </c>
      <c r="F16" s="5"/>
      <c r="G16" s="5"/>
      <c r="I16" s="52"/>
    </row>
    <row r="17" spans="2:9" ht="15" customHeight="1" x14ac:dyDescent="0.25">
      <c r="B17" s="10" t="s">
        <v>61</v>
      </c>
      <c r="C17" s="10">
        <v>2</v>
      </c>
      <c r="D17" s="10" t="s">
        <v>62</v>
      </c>
      <c r="E17" s="10" t="s">
        <v>167</v>
      </c>
      <c r="F17" s="10"/>
      <c r="G17" s="10" t="s">
        <v>164</v>
      </c>
      <c r="I17" s="52"/>
    </row>
    <row r="18" spans="2:9" ht="15" customHeight="1" x14ac:dyDescent="0.25">
      <c r="B18" s="5"/>
      <c r="C18" s="5"/>
      <c r="D18" s="5"/>
      <c r="E18" s="5" t="s">
        <v>161</v>
      </c>
      <c r="F18" s="5"/>
      <c r="G18" s="5" t="s">
        <v>158</v>
      </c>
      <c r="I18" s="52"/>
    </row>
    <row r="19" spans="2:9" ht="15" customHeight="1" x14ac:dyDescent="0.25">
      <c r="B19" s="10" t="s">
        <v>63</v>
      </c>
      <c r="C19" s="10">
        <v>1.8</v>
      </c>
      <c r="D19" s="10" t="s">
        <v>64</v>
      </c>
      <c r="E19" s="10" t="s">
        <v>168</v>
      </c>
      <c r="F19" s="10"/>
      <c r="G19" s="10" t="s">
        <v>159</v>
      </c>
      <c r="I19" s="52"/>
    </row>
    <row r="20" spans="2:9" ht="15" customHeight="1" x14ac:dyDescent="0.25">
      <c r="B20" s="10"/>
      <c r="C20" s="10"/>
      <c r="D20" s="10"/>
      <c r="E20" s="10" t="s">
        <v>167</v>
      </c>
      <c r="F20" s="10"/>
      <c r="G20" s="13" t="s">
        <v>157</v>
      </c>
      <c r="I20" s="52"/>
    </row>
    <row r="21" spans="2:9" ht="15" customHeight="1" x14ac:dyDescent="0.25">
      <c r="B21" s="10"/>
      <c r="C21" s="10"/>
      <c r="D21" s="10"/>
      <c r="E21" s="10" t="s">
        <v>161</v>
      </c>
      <c r="F21" s="10"/>
      <c r="G21" s="10"/>
      <c r="I21" s="52"/>
    </row>
    <row r="22" spans="2:9" ht="15" customHeight="1" x14ac:dyDescent="0.25">
      <c r="B22" s="5"/>
      <c r="C22" s="5"/>
      <c r="D22" s="20"/>
      <c r="E22" s="5" t="s">
        <v>158</v>
      </c>
      <c r="F22" s="5"/>
      <c r="G22" s="5"/>
      <c r="I22" s="8"/>
    </row>
    <row r="23" spans="2:9" ht="15" customHeight="1" x14ac:dyDescent="0.25">
      <c r="B23" s="10" t="s">
        <v>65</v>
      </c>
      <c r="C23" s="10">
        <v>2</v>
      </c>
      <c r="D23" s="10" t="s">
        <v>66</v>
      </c>
      <c r="E23" s="10" t="s">
        <v>159</v>
      </c>
      <c r="F23" s="10"/>
      <c r="G23" s="10" t="s">
        <v>159</v>
      </c>
      <c r="I23" s="52" t="s">
        <v>120</v>
      </c>
    </row>
    <row r="24" spans="2:9" ht="15" customHeight="1" x14ac:dyDescent="0.25">
      <c r="B24" s="10"/>
      <c r="C24" s="10"/>
      <c r="D24" s="10"/>
      <c r="E24" s="10" t="s">
        <v>165</v>
      </c>
      <c r="F24" s="10"/>
      <c r="G24" s="13" t="s">
        <v>157</v>
      </c>
      <c r="I24" s="52"/>
    </row>
    <row r="25" spans="2:9" ht="15" customHeight="1" x14ac:dyDescent="0.25">
      <c r="B25" s="10"/>
      <c r="C25" s="10"/>
      <c r="D25" s="10"/>
      <c r="E25" s="10" t="s">
        <v>168</v>
      </c>
      <c r="F25" s="13"/>
      <c r="G25" s="10"/>
      <c r="I25" s="52"/>
    </row>
    <row r="26" spans="2:9" ht="15" customHeight="1" x14ac:dyDescent="0.25">
      <c r="B26" s="10"/>
      <c r="C26" s="10"/>
      <c r="D26" s="10"/>
      <c r="E26" s="10" t="s">
        <v>167</v>
      </c>
      <c r="F26" s="10"/>
      <c r="G26" s="10"/>
      <c r="I26" s="52"/>
    </row>
    <row r="27" spans="2:9" ht="15" customHeight="1" x14ac:dyDescent="0.25">
      <c r="B27" s="10"/>
      <c r="C27" s="10"/>
      <c r="D27" s="10"/>
      <c r="E27" s="10" t="s">
        <v>161</v>
      </c>
      <c r="F27" s="10"/>
      <c r="G27" s="10"/>
      <c r="I27" s="52"/>
    </row>
    <row r="28" spans="2:9" ht="15" customHeight="1" x14ac:dyDescent="0.25">
      <c r="B28" s="5"/>
      <c r="C28" s="5"/>
      <c r="D28" s="5"/>
      <c r="E28" s="5" t="s">
        <v>158</v>
      </c>
      <c r="F28" s="5"/>
      <c r="G28" s="5"/>
      <c r="I28" s="52"/>
    </row>
    <row r="29" spans="2:9" ht="15" customHeight="1" x14ac:dyDescent="0.25">
      <c r="B29" s="3" t="s">
        <v>67</v>
      </c>
      <c r="C29" s="3">
        <v>2</v>
      </c>
      <c r="D29" s="3" t="s">
        <v>68</v>
      </c>
      <c r="E29" s="3" t="s">
        <v>170</v>
      </c>
      <c r="F29" s="3"/>
      <c r="G29" s="3" t="s">
        <v>162</v>
      </c>
      <c r="I29" s="7"/>
    </row>
    <row r="30" spans="2:9" ht="15" customHeight="1" x14ac:dyDescent="0.25">
      <c r="B30" s="3"/>
      <c r="C30" s="3"/>
      <c r="D30" s="3"/>
      <c r="E30" s="3" t="s">
        <v>165</v>
      </c>
      <c r="F30" s="3"/>
      <c r="G30" s="3"/>
      <c r="I30" s="7"/>
    </row>
    <row r="31" spans="2:9" ht="15" customHeight="1" x14ac:dyDescent="0.25">
      <c r="B31" s="3"/>
      <c r="C31" s="3"/>
      <c r="D31" s="3"/>
      <c r="E31" s="3" t="s">
        <v>168</v>
      </c>
      <c r="F31" s="3"/>
      <c r="G31" s="3"/>
      <c r="I31" s="7"/>
    </row>
    <row r="32" spans="2:9" ht="15" customHeight="1" x14ac:dyDescent="0.25">
      <c r="B32" s="3"/>
      <c r="C32" s="3"/>
      <c r="D32" s="3"/>
      <c r="E32" s="3" t="s">
        <v>167</v>
      </c>
      <c r="F32" s="3"/>
      <c r="G32" s="3"/>
    </row>
    <row r="33" spans="2:7" ht="15" customHeight="1" x14ac:dyDescent="0.25">
      <c r="B33" s="5"/>
      <c r="C33" s="5"/>
      <c r="D33" s="5"/>
      <c r="E33" s="5" t="s">
        <v>161</v>
      </c>
      <c r="F33" s="5"/>
      <c r="G33" s="5"/>
    </row>
    <row r="34" spans="2:7" ht="15" customHeight="1" x14ac:dyDescent="0.25">
      <c r="B34" s="3" t="s">
        <v>69</v>
      </c>
      <c r="C34" s="3">
        <v>2</v>
      </c>
      <c r="D34" s="3" t="s">
        <v>70</v>
      </c>
      <c r="E34" s="3" t="s">
        <v>159</v>
      </c>
      <c r="F34" s="3" t="s">
        <v>163</v>
      </c>
      <c r="G34" s="3" t="s">
        <v>159</v>
      </c>
    </row>
    <row r="35" spans="2:7" ht="15" customHeight="1" x14ac:dyDescent="0.25">
      <c r="B35" s="3"/>
      <c r="C35" s="3"/>
      <c r="D35" s="3"/>
      <c r="E35" s="3" t="s">
        <v>161</v>
      </c>
      <c r="F35" s="3"/>
      <c r="G35" s="3" t="s">
        <v>157</v>
      </c>
    </row>
    <row r="36" spans="2:7" ht="15" customHeight="1" x14ac:dyDescent="0.25">
      <c r="B36" s="5"/>
      <c r="C36" s="5"/>
      <c r="D36" s="5"/>
      <c r="E36" s="5"/>
      <c r="F36" s="5"/>
      <c r="G36" s="5" t="s">
        <v>164</v>
      </c>
    </row>
    <row r="37" spans="2:7" ht="15" customHeight="1" x14ac:dyDescent="0.25">
      <c r="B37" s="3" t="s">
        <v>71</v>
      </c>
      <c r="C37" s="3">
        <v>2.1</v>
      </c>
      <c r="D37" s="3" t="s">
        <v>72</v>
      </c>
      <c r="E37" s="3" t="s">
        <v>165</v>
      </c>
      <c r="F37" s="3" t="s">
        <v>159</v>
      </c>
      <c r="G37" s="3" t="s">
        <v>157</v>
      </c>
    </row>
    <row r="38" spans="2:7" ht="15" customHeight="1" x14ac:dyDescent="0.25">
      <c r="B38" s="3"/>
      <c r="C38" s="3"/>
      <c r="D38" s="3"/>
      <c r="E38" s="3"/>
      <c r="F38" s="3"/>
      <c r="G38" s="3" t="s">
        <v>164</v>
      </c>
    </row>
    <row r="39" spans="2:7" ht="15" customHeight="1" x14ac:dyDescent="0.25">
      <c r="B39" s="5"/>
      <c r="C39" s="5"/>
      <c r="D39" s="5"/>
      <c r="E39" s="5"/>
      <c r="F39" s="5"/>
      <c r="G39" s="5" t="s">
        <v>166</v>
      </c>
    </row>
    <row r="40" spans="2:7" ht="15" customHeight="1" x14ac:dyDescent="0.25">
      <c r="B40" s="3" t="s">
        <v>73</v>
      </c>
      <c r="C40" s="3">
        <v>1.8</v>
      </c>
      <c r="D40" s="3" t="s">
        <v>74</v>
      </c>
      <c r="E40" s="3" t="s">
        <v>161</v>
      </c>
      <c r="F40" s="3"/>
      <c r="G40" s="3" t="s">
        <v>159</v>
      </c>
    </row>
    <row r="41" spans="2:7" ht="15" customHeight="1" x14ac:dyDescent="0.25">
      <c r="B41" s="3"/>
      <c r="C41" s="3"/>
      <c r="D41" s="3"/>
      <c r="E41" s="3"/>
      <c r="F41" s="3"/>
      <c r="G41" s="3" t="s">
        <v>157</v>
      </c>
    </row>
    <row r="42" spans="2:7" ht="15" customHeight="1" x14ac:dyDescent="0.25">
      <c r="B42" s="3"/>
      <c r="C42" s="3"/>
      <c r="D42" s="3"/>
      <c r="E42" s="3"/>
      <c r="F42" s="3"/>
      <c r="G42" s="3" t="s">
        <v>165</v>
      </c>
    </row>
    <row r="43" spans="2:7" ht="15" customHeight="1" x14ac:dyDescent="0.25">
      <c r="B43" s="3"/>
      <c r="C43" s="3"/>
      <c r="D43" s="3"/>
      <c r="E43" s="3"/>
      <c r="F43" s="3"/>
      <c r="G43" s="3" t="s">
        <v>164</v>
      </c>
    </row>
    <row r="44" spans="2:7" ht="15" customHeight="1" x14ac:dyDescent="0.25">
      <c r="B44" s="3"/>
      <c r="C44" s="3"/>
      <c r="D44" s="3"/>
      <c r="E44" s="3"/>
      <c r="F44" s="3"/>
      <c r="G44" s="3" t="s">
        <v>161</v>
      </c>
    </row>
    <row r="45" spans="2:7" ht="15" customHeight="1" x14ac:dyDescent="0.25">
      <c r="B45" s="5"/>
      <c r="C45" s="5"/>
      <c r="D45" s="5"/>
      <c r="E45" s="5"/>
      <c r="F45" s="5"/>
      <c r="G45" s="5" t="s">
        <v>171</v>
      </c>
    </row>
    <row r="46" spans="2:7" ht="15" customHeight="1" x14ac:dyDescent="0.25">
      <c r="B46" s="3" t="s">
        <v>78</v>
      </c>
      <c r="C46" s="3">
        <v>2.09</v>
      </c>
      <c r="D46" s="3" t="s">
        <v>79</v>
      </c>
      <c r="E46" s="3" t="s">
        <v>167</v>
      </c>
      <c r="F46" s="3"/>
      <c r="G46" s="3" t="s">
        <v>157</v>
      </c>
    </row>
    <row r="47" spans="2:7" ht="15" customHeight="1" x14ac:dyDescent="0.25">
      <c r="B47" s="5"/>
      <c r="C47" s="5"/>
      <c r="D47" s="5"/>
      <c r="E47" s="5"/>
      <c r="F47" s="5"/>
      <c r="G47" s="5" t="s">
        <v>164</v>
      </c>
    </row>
    <row r="48" spans="2:7" ht="15" customHeight="1" x14ac:dyDescent="0.25">
      <c r="B48" s="3" t="s">
        <v>80</v>
      </c>
      <c r="C48" s="3">
        <v>1.8</v>
      </c>
      <c r="D48" s="3" t="s">
        <v>81</v>
      </c>
      <c r="E48" s="3" t="s">
        <v>168</v>
      </c>
      <c r="F48" s="3"/>
      <c r="G48" s="3" t="s">
        <v>159</v>
      </c>
    </row>
    <row r="49" spans="2:7" ht="15" customHeight="1" x14ac:dyDescent="0.25">
      <c r="B49" s="5"/>
      <c r="C49" s="5"/>
      <c r="D49" s="5"/>
      <c r="E49" s="5" t="s">
        <v>167</v>
      </c>
      <c r="F49" s="5"/>
      <c r="G49" s="5" t="s">
        <v>161</v>
      </c>
    </row>
    <row r="50" spans="2:7" ht="15" customHeight="1" x14ac:dyDescent="0.25">
      <c r="B50" s="19" t="s">
        <v>82</v>
      </c>
      <c r="C50" s="19">
        <v>1.67</v>
      </c>
      <c r="D50" s="19" t="s">
        <v>83</v>
      </c>
      <c r="E50" s="19" t="s">
        <v>168</v>
      </c>
      <c r="F50" s="19"/>
      <c r="G50" s="19"/>
    </row>
    <row r="51" spans="2:7" ht="15" customHeight="1" x14ac:dyDescent="0.25">
      <c r="B51" s="21" t="s">
        <v>84</v>
      </c>
      <c r="C51" s="21" t="s">
        <v>98</v>
      </c>
      <c r="D51" s="3" t="s">
        <v>85</v>
      </c>
      <c r="E51" s="3" t="s">
        <v>160</v>
      </c>
      <c r="F51" s="3"/>
      <c r="G51" s="3" t="s">
        <v>159</v>
      </c>
    </row>
    <row r="52" spans="2:7" ht="15" customHeight="1" x14ac:dyDescent="0.25">
      <c r="B52" s="3"/>
      <c r="C52" s="3"/>
      <c r="D52" s="3"/>
      <c r="E52" s="3" t="s">
        <v>165</v>
      </c>
      <c r="F52" s="3"/>
      <c r="G52" s="3"/>
    </row>
    <row r="53" spans="2:7" ht="15" customHeight="1" x14ac:dyDescent="0.25">
      <c r="B53" s="3"/>
      <c r="C53" s="3"/>
      <c r="D53" s="3"/>
      <c r="E53" s="3" t="s">
        <v>168</v>
      </c>
      <c r="F53" s="3"/>
      <c r="G53" s="3"/>
    </row>
    <row r="54" spans="2:7" ht="15" customHeight="1" x14ac:dyDescent="0.25">
      <c r="B54" s="5"/>
      <c r="C54" s="5"/>
      <c r="D54" s="5"/>
      <c r="E54" s="5" t="s">
        <v>161</v>
      </c>
      <c r="F54" s="5"/>
      <c r="G54" s="5"/>
    </row>
    <row r="55" spans="2:7" ht="15" customHeight="1" x14ac:dyDescent="0.25">
      <c r="B55" s="3" t="s">
        <v>86</v>
      </c>
      <c r="C55" s="3">
        <v>1.65</v>
      </c>
      <c r="D55" s="3" t="s">
        <v>87</v>
      </c>
      <c r="E55" s="3" t="s">
        <v>170</v>
      </c>
      <c r="F55" s="3"/>
      <c r="G55" s="3"/>
    </row>
    <row r="56" spans="2:7" ht="15" customHeight="1" x14ac:dyDescent="0.25">
      <c r="B56" s="3"/>
      <c r="C56" s="3"/>
      <c r="D56" s="3"/>
      <c r="E56" s="5" t="s">
        <v>168</v>
      </c>
      <c r="F56" s="3"/>
      <c r="G56" s="3"/>
    </row>
    <row r="57" spans="2:7" ht="15" customHeight="1" x14ac:dyDescent="0.25">
      <c r="B57" s="4" t="s">
        <v>88</v>
      </c>
      <c r="C57" s="4">
        <v>1.7</v>
      </c>
      <c r="D57" s="4" t="s">
        <v>89</v>
      </c>
      <c r="E57" s="3" t="s">
        <v>170</v>
      </c>
      <c r="F57" s="4"/>
      <c r="G57" s="4"/>
    </row>
    <row r="58" spans="2:7" ht="15" customHeight="1" x14ac:dyDescent="0.25">
      <c r="B58" s="5"/>
      <c r="C58" s="5"/>
      <c r="D58" s="5"/>
      <c r="E58" s="5" t="s">
        <v>168</v>
      </c>
      <c r="F58" s="5"/>
      <c r="G58" s="5"/>
    </row>
    <row r="59" spans="2:7" ht="15" customHeight="1" x14ac:dyDescent="0.25">
      <c r="B59" s="3" t="s">
        <v>90</v>
      </c>
      <c r="C59" s="3">
        <v>2</v>
      </c>
      <c r="D59" s="3" t="s">
        <v>91</v>
      </c>
      <c r="E59" s="3" t="s">
        <v>165</v>
      </c>
      <c r="F59" s="3"/>
      <c r="G59" s="3" t="s">
        <v>157</v>
      </c>
    </row>
    <row r="60" spans="2:7" ht="15" customHeight="1" x14ac:dyDescent="0.25">
      <c r="B60" s="3"/>
      <c r="C60" s="3"/>
      <c r="D60" s="3"/>
      <c r="E60" s="3" t="s">
        <v>167</v>
      </c>
      <c r="F60" s="3"/>
      <c r="G60" s="3" t="s">
        <v>164</v>
      </c>
    </row>
    <row r="61" spans="2:7" ht="15" customHeight="1" x14ac:dyDescent="0.25">
      <c r="B61" s="5"/>
      <c r="C61" s="5"/>
      <c r="D61" s="5"/>
      <c r="E61" s="5" t="s">
        <v>161</v>
      </c>
      <c r="F61" s="5"/>
      <c r="G61" s="5"/>
    </row>
    <row r="62" spans="2:7" ht="15" customHeight="1" x14ac:dyDescent="0.25">
      <c r="B62" s="3" t="s">
        <v>93</v>
      </c>
      <c r="C62" s="3">
        <v>2.2000000000000002</v>
      </c>
      <c r="D62" s="3" t="s">
        <v>92</v>
      </c>
      <c r="E62" s="3" t="s">
        <v>169</v>
      </c>
      <c r="F62" s="3"/>
      <c r="G62" s="3" t="s">
        <v>157</v>
      </c>
    </row>
    <row r="63" spans="2:7" ht="15" customHeight="1" x14ac:dyDescent="0.25">
      <c r="B63" s="3"/>
      <c r="C63" s="3"/>
      <c r="D63" s="3"/>
      <c r="E63" s="3" t="s">
        <v>168</v>
      </c>
      <c r="F63" s="3"/>
      <c r="G63" s="3" t="s">
        <v>164</v>
      </c>
    </row>
    <row r="64" spans="2:7" ht="15" customHeight="1" x14ac:dyDescent="0.25">
      <c r="B64" s="3"/>
      <c r="C64" s="3"/>
      <c r="D64" s="3"/>
      <c r="E64" s="3" t="s">
        <v>167</v>
      </c>
      <c r="F64" s="3"/>
      <c r="G64" s="3"/>
    </row>
    <row r="65" spans="2:7" ht="15" customHeight="1" x14ac:dyDescent="0.25">
      <c r="B65" s="5"/>
      <c r="C65" s="5"/>
      <c r="D65" s="5"/>
      <c r="E65" s="5" t="s">
        <v>161</v>
      </c>
      <c r="F65" s="5"/>
      <c r="G65" s="5"/>
    </row>
    <row r="66" spans="2:7" ht="15" customHeight="1" x14ac:dyDescent="0.25">
      <c r="B66" s="3" t="s">
        <v>94</v>
      </c>
      <c r="C66" s="3">
        <v>1.65</v>
      </c>
      <c r="D66" s="30" t="s">
        <v>95</v>
      </c>
      <c r="E66" s="3" t="s">
        <v>165</v>
      </c>
      <c r="F66" s="3"/>
      <c r="G66" s="3"/>
    </row>
    <row r="67" spans="2:7" ht="15" customHeight="1" x14ac:dyDescent="0.25">
      <c r="B67" s="3"/>
      <c r="C67" s="3"/>
      <c r="D67" s="31"/>
      <c r="E67" s="3" t="s">
        <v>167</v>
      </c>
      <c r="F67" s="3"/>
      <c r="G67" s="3"/>
    </row>
    <row r="68" spans="2:7" ht="15" customHeight="1" x14ac:dyDescent="0.25">
      <c r="B68" s="3"/>
      <c r="C68" s="3"/>
      <c r="D68" s="31"/>
      <c r="E68" s="3" t="s">
        <v>161</v>
      </c>
      <c r="F68" s="3"/>
      <c r="G68" s="3"/>
    </row>
    <row r="69" spans="2:7" ht="15" customHeight="1" x14ac:dyDescent="0.25">
      <c r="B69" s="3"/>
      <c r="C69" s="3"/>
      <c r="D69" s="30" t="s">
        <v>96</v>
      </c>
      <c r="E69" s="3" t="s">
        <v>170</v>
      </c>
      <c r="F69" s="3" t="s">
        <v>172</v>
      </c>
      <c r="G69" s="3"/>
    </row>
    <row r="70" spans="2:7" ht="15" customHeight="1" x14ac:dyDescent="0.25">
      <c r="B70" s="5"/>
      <c r="C70" s="5"/>
      <c r="D70" s="5"/>
      <c r="E70" s="5" t="s">
        <v>168</v>
      </c>
      <c r="F70" s="5" t="s">
        <v>159</v>
      </c>
      <c r="G70" s="5"/>
    </row>
    <row r="71" spans="2:7" ht="15" customHeight="1" x14ac:dyDescent="0.25">
      <c r="B71" s="3" t="s">
        <v>99</v>
      </c>
      <c r="C71" s="3">
        <v>1.7</v>
      </c>
      <c r="D71" s="22" t="s">
        <v>100</v>
      </c>
      <c r="E71" s="3" t="s">
        <v>165</v>
      </c>
      <c r="F71" s="3"/>
      <c r="G71" s="3"/>
    </row>
    <row r="72" spans="2:7" ht="15" customHeight="1" x14ac:dyDescent="0.25">
      <c r="B72" s="3"/>
      <c r="C72" s="3"/>
      <c r="D72" s="3"/>
      <c r="E72" s="3" t="s">
        <v>168</v>
      </c>
      <c r="F72" s="3"/>
      <c r="G72" s="3"/>
    </row>
    <row r="73" spans="2:7" ht="15" customHeight="1" x14ac:dyDescent="0.25">
      <c r="B73" s="5"/>
      <c r="C73" s="5"/>
      <c r="D73" s="5"/>
      <c r="E73" s="5" t="s">
        <v>161</v>
      </c>
      <c r="F73" s="5"/>
      <c r="G73" s="5"/>
    </row>
    <row r="74" spans="2:7" ht="15" customHeight="1" x14ac:dyDescent="0.25">
      <c r="B74" s="3" t="s">
        <v>101</v>
      </c>
      <c r="C74" s="3">
        <v>1.9</v>
      </c>
      <c r="D74" s="28" t="s">
        <v>102</v>
      </c>
      <c r="E74" s="3" t="s">
        <v>165</v>
      </c>
      <c r="F74" s="3"/>
      <c r="G74" s="3" t="s">
        <v>164</v>
      </c>
    </row>
    <row r="75" spans="2:7" ht="15" customHeight="1" x14ac:dyDescent="0.25">
      <c r="B75" s="3"/>
      <c r="C75" s="3"/>
      <c r="D75" s="3"/>
      <c r="E75" s="3" t="s">
        <v>168</v>
      </c>
      <c r="F75" s="3"/>
      <c r="G75" s="3" t="s">
        <v>161</v>
      </c>
    </row>
    <row r="76" spans="2:7" ht="15" customHeight="1" x14ac:dyDescent="0.25">
      <c r="B76" s="3"/>
      <c r="C76" s="3"/>
      <c r="D76" s="3"/>
      <c r="E76" s="3" t="s">
        <v>167</v>
      </c>
      <c r="F76" s="3"/>
      <c r="G76" s="3"/>
    </row>
    <row r="77" spans="2:7" ht="15" customHeight="1" x14ac:dyDescent="0.25">
      <c r="B77" s="5"/>
      <c r="C77" s="5"/>
      <c r="D77" s="5"/>
      <c r="E77" s="5" t="s">
        <v>161</v>
      </c>
      <c r="F77" s="5"/>
      <c r="G77" s="5"/>
    </row>
    <row r="78" spans="2:7" ht="15" customHeight="1" x14ac:dyDescent="0.25">
      <c r="B78" s="19" t="s">
        <v>104</v>
      </c>
      <c r="C78" s="19">
        <v>1.78</v>
      </c>
      <c r="D78" s="19" t="s">
        <v>105</v>
      </c>
      <c r="E78" s="19" t="s">
        <v>170</v>
      </c>
      <c r="F78" s="19" t="s">
        <v>173</v>
      </c>
      <c r="G78" s="19" t="s">
        <v>159</v>
      </c>
    </row>
    <row r="79" spans="2:7" ht="15" customHeight="1" x14ac:dyDescent="0.25">
      <c r="B79" s="3" t="s">
        <v>106</v>
      </c>
      <c r="C79" s="3">
        <v>1.9</v>
      </c>
      <c r="D79" s="3" t="s">
        <v>107</v>
      </c>
      <c r="E79" s="3" t="s">
        <v>170</v>
      </c>
      <c r="F79" s="3" t="s">
        <v>174</v>
      </c>
      <c r="G79" s="3"/>
    </row>
    <row r="80" spans="2:7" ht="15" customHeight="1" x14ac:dyDescent="0.25">
      <c r="B80" s="5"/>
      <c r="C80" s="5"/>
      <c r="D80" s="5"/>
      <c r="E80" s="5"/>
      <c r="F80" s="5" t="s">
        <v>173</v>
      </c>
      <c r="G80" s="5"/>
    </row>
    <row r="81" spans="2:7" ht="15" customHeight="1" x14ac:dyDescent="0.25">
      <c r="B81" s="3" t="s">
        <v>108</v>
      </c>
      <c r="C81" s="3">
        <v>1.8</v>
      </c>
      <c r="D81" s="3" t="s">
        <v>109</v>
      </c>
      <c r="E81" s="3" t="s">
        <v>168</v>
      </c>
      <c r="F81" s="3"/>
      <c r="G81" s="3" t="s">
        <v>157</v>
      </c>
    </row>
    <row r="82" spans="2:7" ht="15" customHeight="1" x14ac:dyDescent="0.25">
      <c r="B82" s="3"/>
      <c r="C82" s="3"/>
      <c r="D82" s="3"/>
      <c r="E82" s="3" t="s">
        <v>167</v>
      </c>
      <c r="F82" s="3"/>
      <c r="G82" s="3" t="s">
        <v>158</v>
      </c>
    </row>
    <row r="83" spans="2:7" ht="15" customHeight="1" x14ac:dyDescent="0.25">
      <c r="B83" s="5"/>
      <c r="C83" s="5"/>
      <c r="D83" s="5"/>
      <c r="E83" s="5" t="s">
        <v>161</v>
      </c>
      <c r="F83" s="5"/>
      <c r="G83" s="5"/>
    </row>
    <row r="84" spans="2:7" ht="15" customHeight="1" x14ac:dyDescent="0.25">
      <c r="B84" s="3" t="s">
        <v>110</v>
      </c>
      <c r="C84" s="3">
        <v>1.6</v>
      </c>
      <c r="D84" s="3" t="s">
        <v>111</v>
      </c>
      <c r="E84" s="3" t="s">
        <v>168</v>
      </c>
      <c r="F84" s="3" t="s">
        <v>159</v>
      </c>
      <c r="G84" s="3" t="s">
        <v>159</v>
      </c>
    </row>
    <row r="85" spans="2:7" ht="15" customHeight="1" x14ac:dyDescent="0.25">
      <c r="B85" s="5"/>
      <c r="C85" s="5"/>
      <c r="D85" s="5"/>
      <c r="E85" s="5" t="s">
        <v>161</v>
      </c>
      <c r="F85" s="5"/>
      <c r="G85" s="5"/>
    </row>
    <row r="86" spans="2:7" ht="15" customHeight="1" x14ac:dyDescent="0.25">
      <c r="B86" s="3" t="s">
        <v>112</v>
      </c>
      <c r="C86" s="3">
        <v>1.8</v>
      </c>
      <c r="D86" s="3" t="s">
        <v>113</v>
      </c>
      <c r="E86" s="3" t="s">
        <v>167</v>
      </c>
      <c r="F86" s="3"/>
      <c r="G86" s="3" t="s">
        <v>157</v>
      </c>
    </row>
    <row r="87" spans="2:7" ht="15" customHeight="1" x14ac:dyDescent="0.25">
      <c r="B87" s="5"/>
      <c r="C87" s="5"/>
      <c r="D87" s="5"/>
      <c r="E87" s="5" t="s">
        <v>161</v>
      </c>
      <c r="F87" s="5"/>
      <c r="G87" s="5" t="s">
        <v>164</v>
      </c>
    </row>
    <row r="88" spans="2:7" ht="15" customHeight="1" x14ac:dyDescent="0.25">
      <c r="B88" s="3" t="s">
        <v>114</v>
      </c>
      <c r="C88" s="3">
        <v>2.5</v>
      </c>
      <c r="D88" s="3" t="s">
        <v>115</v>
      </c>
      <c r="E88" s="3" t="s">
        <v>161</v>
      </c>
      <c r="F88" s="3"/>
      <c r="G88" s="3" t="s">
        <v>157</v>
      </c>
    </row>
    <row r="89" spans="2:7" ht="15" customHeight="1" x14ac:dyDescent="0.25">
      <c r="B89" s="5"/>
      <c r="C89" s="5"/>
      <c r="D89" s="5"/>
      <c r="E89" s="5"/>
      <c r="F89" s="5"/>
      <c r="G89" s="5" t="s">
        <v>164</v>
      </c>
    </row>
    <row r="90" spans="2:7" ht="15" customHeight="1" x14ac:dyDescent="0.25">
      <c r="B90" s="3" t="s">
        <v>75</v>
      </c>
      <c r="C90" s="3">
        <v>1.86</v>
      </c>
      <c r="D90" s="3" t="s">
        <v>76</v>
      </c>
      <c r="E90" s="3" t="s">
        <v>168</v>
      </c>
      <c r="F90" s="3" t="s">
        <v>159</v>
      </c>
      <c r="G90" s="3" t="s">
        <v>159</v>
      </c>
    </row>
    <row r="91" spans="2:7" ht="15" customHeight="1" x14ac:dyDescent="0.25">
      <c r="B91" s="3"/>
      <c r="C91" s="3"/>
      <c r="D91" s="3"/>
      <c r="E91" s="3" t="s">
        <v>167</v>
      </c>
      <c r="F91" s="3"/>
      <c r="G91" s="3"/>
    </row>
    <row r="92" spans="2:7" ht="15" customHeight="1" x14ac:dyDescent="0.25">
      <c r="B92" s="5"/>
      <c r="C92" s="5"/>
      <c r="D92" s="5"/>
      <c r="E92" s="5" t="s">
        <v>161</v>
      </c>
      <c r="F92" s="5"/>
      <c r="G92" s="5"/>
    </row>
    <row r="93" spans="2:7" ht="15" customHeight="1" x14ac:dyDescent="0.25">
      <c r="B93" s="3" t="s">
        <v>121</v>
      </c>
      <c r="C93" s="3">
        <v>1.67</v>
      </c>
      <c r="D93" s="28" t="s">
        <v>102</v>
      </c>
      <c r="E93" s="3" t="s">
        <v>168</v>
      </c>
      <c r="F93" s="3" t="s">
        <v>161</v>
      </c>
      <c r="G93" s="3"/>
    </row>
    <row r="94" spans="2:7" ht="15" customHeight="1" x14ac:dyDescent="0.25">
      <c r="B94" s="3"/>
      <c r="C94" s="3"/>
      <c r="D94" s="3"/>
      <c r="E94" s="3" t="s">
        <v>167</v>
      </c>
      <c r="F94" s="3"/>
      <c r="G94" s="3"/>
    </row>
    <row r="95" spans="2:7" ht="15" customHeight="1" x14ac:dyDescent="0.25">
      <c r="B95" s="5"/>
      <c r="C95" s="5"/>
      <c r="D95" s="5"/>
      <c r="E95" s="5" t="s">
        <v>161</v>
      </c>
      <c r="F95" s="5"/>
      <c r="G95" s="5"/>
    </row>
    <row r="96" spans="2:7" ht="15" customHeight="1" x14ac:dyDescent="0.25">
      <c r="B96" s="3" t="s">
        <v>116</v>
      </c>
      <c r="C96" s="3">
        <v>1.7</v>
      </c>
      <c r="D96" s="3" t="s">
        <v>117</v>
      </c>
      <c r="E96" s="3" t="s">
        <v>161</v>
      </c>
      <c r="F96" s="3"/>
      <c r="G96" s="3" t="s">
        <v>157</v>
      </c>
    </row>
    <row r="97" spans="2:7" ht="15" customHeight="1" x14ac:dyDescent="0.25">
      <c r="B97" s="5"/>
      <c r="C97" s="5"/>
      <c r="D97" s="5"/>
      <c r="E97" s="5"/>
      <c r="F97" s="5"/>
      <c r="G97" s="5" t="s">
        <v>164</v>
      </c>
    </row>
    <row r="98" spans="2:7" ht="15" customHeight="1" x14ac:dyDescent="0.25">
      <c r="B98" s="3" t="s">
        <v>118</v>
      </c>
      <c r="C98" s="3">
        <v>1.94</v>
      </c>
      <c r="D98" s="3" t="s">
        <v>119</v>
      </c>
      <c r="E98" s="3" t="s">
        <v>170</v>
      </c>
      <c r="F98" s="3" t="s">
        <v>159</v>
      </c>
      <c r="G98" s="3" t="s">
        <v>165</v>
      </c>
    </row>
    <row r="99" spans="2:7" ht="15" customHeight="1" x14ac:dyDescent="0.25">
      <c r="B99" s="5"/>
      <c r="C99" s="5"/>
      <c r="D99" s="5"/>
      <c r="E99" s="5" t="s">
        <v>168</v>
      </c>
      <c r="F99" s="5" t="s">
        <v>165</v>
      </c>
      <c r="G99" s="5"/>
    </row>
    <row r="100" spans="2:7" ht="15" customHeight="1" x14ac:dyDescent="0.25">
      <c r="B100" s="3"/>
      <c r="C100" s="3"/>
      <c r="D100" s="3"/>
      <c r="E100" s="3"/>
      <c r="F100" s="3"/>
      <c r="G100" s="3"/>
    </row>
    <row r="101" spans="2:7" ht="15" customHeight="1" x14ac:dyDescent="0.25">
      <c r="B101" s="3"/>
      <c r="C101" s="3"/>
      <c r="D101" s="3"/>
      <c r="E101" s="3"/>
      <c r="F101" s="3"/>
      <c r="G101" s="3"/>
    </row>
    <row r="102" spans="2:7" ht="15" customHeight="1" x14ac:dyDescent="0.25">
      <c r="B102" s="3"/>
      <c r="C102" s="3"/>
      <c r="D102" s="3"/>
      <c r="E102" s="3"/>
      <c r="F102" s="3"/>
      <c r="G102" s="3"/>
    </row>
    <row r="103" spans="2:7" ht="15" customHeight="1" x14ac:dyDescent="0.25">
      <c r="B103" s="3"/>
      <c r="C103" s="3"/>
      <c r="D103" s="3"/>
      <c r="E103" s="3"/>
      <c r="F103" s="3"/>
      <c r="G103" s="3"/>
    </row>
    <row r="104" spans="2:7" ht="15" customHeight="1" x14ac:dyDescent="0.25">
      <c r="B104" s="3"/>
      <c r="C104" s="3"/>
      <c r="D104" s="3"/>
      <c r="E104" s="3"/>
      <c r="F104" s="3"/>
      <c r="G104" s="3"/>
    </row>
    <row r="105" spans="2:7" ht="15" customHeight="1" x14ac:dyDescent="0.25">
      <c r="B105" s="3"/>
      <c r="C105" s="3"/>
      <c r="D105" s="3"/>
      <c r="E105" s="3"/>
      <c r="F105" s="3"/>
      <c r="G105" s="3"/>
    </row>
    <row r="106" spans="2:7" ht="15" customHeight="1" x14ac:dyDescent="0.25">
      <c r="B106" s="3"/>
      <c r="C106" s="3"/>
      <c r="D106" s="3"/>
      <c r="E106" s="3"/>
      <c r="F106" s="3"/>
      <c r="G106" s="3"/>
    </row>
    <row r="107" spans="2:7" ht="15" customHeight="1" x14ac:dyDescent="0.25">
      <c r="B107" s="3"/>
      <c r="C107" s="3"/>
      <c r="D107" s="3"/>
      <c r="E107" s="3"/>
      <c r="F107" s="3"/>
      <c r="G107" s="3"/>
    </row>
    <row r="108" spans="2:7" ht="15" customHeight="1" x14ac:dyDescent="0.25">
      <c r="B108" s="3"/>
      <c r="C108" s="3"/>
      <c r="D108" s="3"/>
      <c r="E108" s="3"/>
      <c r="F108" s="3"/>
      <c r="G108" s="3"/>
    </row>
    <row r="109" spans="2:7" ht="15" customHeight="1" x14ac:dyDescent="0.25">
      <c r="B109" s="3"/>
      <c r="C109" s="3"/>
      <c r="D109" s="3"/>
      <c r="E109" s="3"/>
      <c r="F109" s="3"/>
      <c r="G109" s="3"/>
    </row>
    <row r="110" spans="2:7" ht="15" customHeight="1" x14ac:dyDescent="0.25">
      <c r="B110" s="3"/>
      <c r="C110" s="3"/>
      <c r="D110" s="3"/>
      <c r="E110" s="3"/>
      <c r="F110" s="3"/>
      <c r="G110" s="3"/>
    </row>
    <row r="111" spans="2:7" ht="15" customHeight="1" x14ac:dyDescent="0.25">
      <c r="B111" s="3"/>
      <c r="C111" s="3"/>
      <c r="D111" s="3"/>
      <c r="E111" s="3"/>
      <c r="F111" s="3"/>
      <c r="G111" s="3"/>
    </row>
    <row r="112" spans="2:7" ht="15" customHeight="1" x14ac:dyDescent="0.25">
      <c r="B112" s="3"/>
      <c r="C112" s="3"/>
      <c r="D112" s="3"/>
      <c r="E112" s="3"/>
      <c r="F112" s="3"/>
      <c r="G112" s="3"/>
    </row>
    <row r="113" spans="2:7" ht="15" customHeight="1" x14ac:dyDescent="0.25">
      <c r="B113" s="3"/>
      <c r="C113" s="3"/>
      <c r="D113" s="3"/>
      <c r="E113" s="3"/>
      <c r="F113" s="3"/>
      <c r="G113" s="3"/>
    </row>
    <row r="114" spans="2:7" ht="15" customHeight="1" x14ac:dyDescent="0.25">
      <c r="B114" s="3"/>
      <c r="C114" s="3"/>
      <c r="D114" s="3"/>
      <c r="E114" s="3"/>
      <c r="F114" s="3"/>
      <c r="G114" s="3"/>
    </row>
    <row r="115" spans="2:7" ht="15" customHeight="1" x14ac:dyDescent="0.25">
      <c r="B115" s="3"/>
      <c r="C115" s="3"/>
      <c r="D115" s="3"/>
      <c r="E115" s="3"/>
      <c r="F115" s="3"/>
      <c r="G115" s="3"/>
    </row>
    <row r="116" spans="2:7" ht="15" customHeight="1" x14ac:dyDescent="0.25">
      <c r="B116" s="3"/>
      <c r="C116" s="3"/>
      <c r="D116" s="3"/>
      <c r="E116" s="3"/>
      <c r="F116" s="3"/>
      <c r="G116" s="3"/>
    </row>
    <row r="117" spans="2:7" ht="15" customHeight="1" x14ac:dyDescent="0.25">
      <c r="B117" s="3"/>
      <c r="C117" s="3"/>
      <c r="D117" s="3"/>
      <c r="E117" s="3"/>
      <c r="F117" s="3"/>
      <c r="G117" s="3"/>
    </row>
    <row r="118" spans="2:7" ht="15" customHeight="1" x14ac:dyDescent="0.25">
      <c r="B118" s="3"/>
      <c r="C118" s="3"/>
      <c r="D118" s="3"/>
      <c r="E118" s="3"/>
      <c r="F118" s="3"/>
      <c r="G118" s="3"/>
    </row>
  </sheetData>
  <mergeCells count="7">
    <mergeCell ref="I23:I28"/>
    <mergeCell ref="B2:B3"/>
    <mergeCell ref="D2:D3"/>
    <mergeCell ref="E2:F2"/>
    <mergeCell ref="G2:G3"/>
    <mergeCell ref="I8:I21"/>
    <mergeCell ref="C2:C3"/>
  </mergeCells>
  <hyperlinks>
    <hyperlink ref="I5" r:id="rId1" xr:uid="{55AF45EC-CB61-4E3F-A182-A9E3481915B9}"/>
  </hyperlinks>
  <pageMargins left="0.25" right="0.25" top="0.75" bottom="0.75" header="0.3" footer="0.3"/>
  <pageSetup paperSize="9" fitToHeight="0" orientation="landscape" r:id="rId2"/>
  <ignoredErrors>
    <ignoredError sqref="B5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3D91-E5E9-4ADC-9E82-311F3639D538}">
  <sheetPr>
    <pageSetUpPr fitToPage="1"/>
  </sheetPr>
  <dimension ref="B2:I118"/>
  <sheetViews>
    <sheetView zoomScaleNormal="100" workbookViewId="0">
      <selection activeCell="B2" sqref="B2:G99"/>
    </sheetView>
  </sheetViews>
  <sheetFormatPr defaultRowHeight="15" x14ac:dyDescent="0.25"/>
  <cols>
    <col min="1" max="1" width="4.28515625" customWidth="1"/>
    <col min="2" max="3" width="15.7109375" style="1" customWidth="1"/>
    <col min="4" max="4" width="39.85546875" style="1" customWidth="1"/>
    <col min="5" max="7" width="15.7109375" style="1" customWidth="1"/>
    <col min="9" max="9" width="91.5703125" customWidth="1"/>
  </cols>
  <sheetData>
    <row r="2" spans="2:9" ht="15" customHeight="1" x14ac:dyDescent="0.25">
      <c r="B2" s="57" t="s">
        <v>0</v>
      </c>
      <c r="C2" s="57" t="s">
        <v>97</v>
      </c>
      <c r="D2" s="57" t="s">
        <v>1</v>
      </c>
      <c r="E2" s="57" t="s">
        <v>4</v>
      </c>
      <c r="F2" s="57"/>
      <c r="G2" s="59" t="s">
        <v>14</v>
      </c>
      <c r="I2" t="s">
        <v>153</v>
      </c>
    </row>
    <row r="3" spans="2:9" ht="15" customHeight="1" x14ac:dyDescent="0.25">
      <c r="B3" s="58"/>
      <c r="C3" s="58"/>
      <c r="D3" s="58"/>
      <c r="E3" s="48" t="s">
        <v>2</v>
      </c>
      <c r="F3" s="48" t="s">
        <v>3</v>
      </c>
      <c r="G3" s="58"/>
      <c r="I3" t="s">
        <v>77</v>
      </c>
    </row>
    <row r="4" spans="2:9" ht="15.75" x14ac:dyDescent="0.25">
      <c r="B4" s="40" t="s">
        <v>52</v>
      </c>
      <c r="C4" s="40">
        <v>1.65</v>
      </c>
      <c r="D4" s="40" t="s">
        <v>53</v>
      </c>
      <c r="E4" s="40" t="s">
        <v>122</v>
      </c>
      <c r="F4" s="40" t="s">
        <v>125</v>
      </c>
      <c r="G4" s="40" t="s">
        <v>126</v>
      </c>
    </row>
    <row r="5" spans="2:9" ht="15" customHeight="1" x14ac:dyDescent="0.25">
      <c r="B5" s="41"/>
      <c r="C5" s="41"/>
      <c r="D5" s="41"/>
      <c r="E5" s="41" t="s">
        <v>123</v>
      </c>
      <c r="F5" s="41"/>
      <c r="G5" s="41" t="s">
        <v>179</v>
      </c>
      <c r="I5" s="6" t="s">
        <v>19</v>
      </c>
    </row>
    <row r="6" spans="2:9" ht="15.75" x14ac:dyDescent="0.25">
      <c r="B6" s="42"/>
      <c r="C6" s="42"/>
      <c r="D6" s="42"/>
      <c r="E6" s="42" t="s">
        <v>124</v>
      </c>
      <c r="F6" s="42"/>
      <c r="G6" s="42"/>
      <c r="I6" t="s">
        <v>20</v>
      </c>
    </row>
    <row r="7" spans="2:9" ht="15.75" x14ac:dyDescent="0.25">
      <c r="B7" s="41" t="s">
        <v>54</v>
      </c>
      <c r="C7" s="41">
        <v>0.94</v>
      </c>
      <c r="D7" s="41" t="s">
        <v>53</v>
      </c>
      <c r="E7" s="40" t="s">
        <v>122</v>
      </c>
      <c r="F7" s="40" t="s">
        <v>125</v>
      </c>
      <c r="G7" s="40" t="s">
        <v>126</v>
      </c>
    </row>
    <row r="8" spans="2:9" ht="15.75" x14ac:dyDescent="0.25">
      <c r="B8" s="41"/>
      <c r="C8" s="41"/>
      <c r="D8" s="41"/>
      <c r="E8" s="41" t="s">
        <v>123</v>
      </c>
      <c r="F8" s="41"/>
      <c r="G8" s="41" t="s">
        <v>179</v>
      </c>
      <c r="I8" s="52" t="s">
        <v>21</v>
      </c>
    </row>
    <row r="9" spans="2:9" ht="15" customHeight="1" x14ac:dyDescent="0.25">
      <c r="B9" s="42"/>
      <c r="C9" s="42"/>
      <c r="D9" s="42"/>
      <c r="E9" s="42" t="s">
        <v>124</v>
      </c>
      <c r="F9" s="42"/>
      <c r="G9" s="42"/>
      <c r="I9" s="52"/>
    </row>
    <row r="10" spans="2:9" ht="15" customHeight="1" x14ac:dyDescent="0.25">
      <c r="B10" s="43" t="s">
        <v>103</v>
      </c>
      <c r="C10" s="43">
        <v>1.38</v>
      </c>
      <c r="D10" s="43" t="s">
        <v>55</v>
      </c>
      <c r="E10" s="43" t="s">
        <v>124</v>
      </c>
      <c r="F10" s="43" t="s">
        <v>127</v>
      </c>
      <c r="G10" s="43" t="s">
        <v>127</v>
      </c>
      <c r="I10" s="52"/>
    </row>
    <row r="11" spans="2:9" ht="15" customHeight="1" x14ac:dyDescent="0.25">
      <c r="B11" s="42"/>
      <c r="C11" s="42"/>
      <c r="D11" s="42"/>
      <c r="E11" s="42"/>
      <c r="F11" s="42"/>
      <c r="G11" s="42" t="s">
        <v>128</v>
      </c>
      <c r="I11" s="52"/>
    </row>
    <row r="12" spans="2:9" ht="15" customHeight="1" x14ac:dyDescent="0.25">
      <c r="B12" s="41" t="s">
        <v>56</v>
      </c>
      <c r="C12" s="41">
        <v>1.4</v>
      </c>
      <c r="D12" s="41" t="s">
        <v>57</v>
      </c>
      <c r="E12" s="41" t="s">
        <v>122</v>
      </c>
      <c r="F12" s="41"/>
      <c r="G12" s="41" t="s">
        <v>126</v>
      </c>
      <c r="I12" s="52"/>
    </row>
    <row r="13" spans="2:9" ht="15" customHeight="1" x14ac:dyDescent="0.25">
      <c r="B13" s="41"/>
      <c r="C13" s="41"/>
      <c r="D13" s="41"/>
      <c r="E13" s="41" t="s">
        <v>124</v>
      </c>
      <c r="F13" s="41"/>
      <c r="G13" s="41" t="s">
        <v>123</v>
      </c>
      <c r="I13" s="52"/>
    </row>
    <row r="14" spans="2:9" ht="15" customHeight="1" x14ac:dyDescent="0.25">
      <c r="B14" s="42"/>
      <c r="C14" s="42"/>
      <c r="D14" s="42"/>
      <c r="E14" s="42" t="s">
        <v>123</v>
      </c>
      <c r="F14" s="42"/>
      <c r="G14" s="42"/>
      <c r="I14" s="52"/>
    </row>
    <row r="15" spans="2:9" ht="15" customHeight="1" x14ac:dyDescent="0.25">
      <c r="B15" s="41" t="s">
        <v>58</v>
      </c>
      <c r="C15" s="41">
        <v>0.94</v>
      </c>
      <c r="D15" s="41" t="s">
        <v>59</v>
      </c>
      <c r="E15" s="41" t="s">
        <v>122</v>
      </c>
      <c r="F15" s="41" t="s">
        <v>127</v>
      </c>
      <c r="G15" s="41" t="s">
        <v>123</v>
      </c>
      <c r="I15" s="52"/>
    </row>
    <row r="16" spans="2:9" ht="15" customHeight="1" x14ac:dyDescent="0.25">
      <c r="B16" s="42"/>
      <c r="C16" s="42"/>
      <c r="D16" s="42"/>
      <c r="E16" s="42" t="s">
        <v>124</v>
      </c>
      <c r="F16" s="42"/>
      <c r="G16" s="42"/>
      <c r="I16" s="52"/>
    </row>
    <row r="17" spans="2:9" ht="15" customHeight="1" x14ac:dyDescent="0.25">
      <c r="B17" s="41" t="s">
        <v>61</v>
      </c>
      <c r="C17" s="41">
        <v>2</v>
      </c>
      <c r="D17" s="41" t="s">
        <v>62</v>
      </c>
      <c r="E17" s="41" t="s">
        <v>122</v>
      </c>
      <c r="F17" s="41"/>
      <c r="G17" s="41" t="s">
        <v>129</v>
      </c>
      <c r="I17" s="52"/>
    </row>
    <row r="18" spans="2:9" ht="15" customHeight="1" x14ac:dyDescent="0.25">
      <c r="B18" s="42"/>
      <c r="C18" s="42"/>
      <c r="D18" s="42"/>
      <c r="E18" s="42" t="s">
        <v>123</v>
      </c>
      <c r="F18" s="42"/>
      <c r="G18" s="42" t="s">
        <v>179</v>
      </c>
      <c r="I18" s="52"/>
    </row>
    <row r="19" spans="2:9" ht="15" customHeight="1" x14ac:dyDescent="0.25">
      <c r="B19" s="41" t="s">
        <v>63</v>
      </c>
      <c r="C19" s="41">
        <v>1.8</v>
      </c>
      <c r="D19" s="41" t="s">
        <v>64</v>
      </c>
      <c r="E19" s="41" t="s">
        <v>124</v>
      </c>
      <c r="F19" s="41"/>
      <c r="G19" s="41" t="s">
        <v>127</v>
      </c>
      <c r="I19" s="52"/>
    </row>
    <row r="20" spans="2:9" ht="15" customHeight="1" x14ac:dyDescent="0.25">
      <c r="B20" s="41"/>
      <c r="C20" s="41"/>
      <c r="D20" s="41"/>
      <c r="E20" s="41" t="s">
        <v>122</v>
      </c>
      <c r="F20" s="41"/>
      <c r="G20" s="44" t="s">
        <v>126</v>
      </c>
      <c r="I20" s="52"/>
    </row>
    <row r="21" spans="2:9" ht="15" customHeight="1" x14ac:dyDescent="0.25">
      <c r="B21" s="41"/>
      <c r="C21" s="41"/>
      <c r="D21" s="41"/>
      <c r="E21" s="41" t="s">
        <v>123</v>
      </c>
      <c r="F21" s="41"/>
      <c r="G21" s="41"/>
      <c r="I21" s="52"/>
    </row>
    <row r="22" spans="2:9" ht="15" customHeight="1" x14ac:dyDescent="0.25">
      <c r="B22" s="42"/>
      <c r="C22" s="42"/>
      <c r="D22" s="45"/>
      <c r="E22" s="42" t="s">
        <v>179</v>
      </c>
      <c r="F22" s="42"/>
      <c r="G22" s="42"/>
      <c r="I22" s="8"/>
    </row>
    <row r="23" spans="2:9" ht="15" customHeight="1" x14ac:dyDescent="0.25">
      <c r="B23" s="41" t="s">
        <v>65</v>
      </c>
      <c r="C23" s="41">
        <v>2</v>
      </c>
      <c r="D23" s="41" t="s">
        <v>66</v>
      </c>
      <c r="E23" s="41" t="s">
        <v>127</v>
      </c>
      <c r="F23" s="41"/>
      <c r="G23" s="41" t="s">
        <v>127</v>
      </c>
      <c r="I23" s="52" t="s">
        <v>120</v>
      </c>
    </row>
    <row r="24" spans="2:9" ht="15" customHeight="1" x14ac:dyDescent="0.25">
      <c r="B24" s="41"/>
      <c r="C24" s="41"/>
      <c r="D24" s="41"/>
      <c r="E24" s="41" t="s">
        <v>130</v>
      </c>
      <c r="F24" s="41"/>
      <c r="G24" s="44" t="s">
        <v>126</v>
      </c>
      <c r="I24" s="52"/>
    </row>
    <row r="25" spans="2:9" ht="15" customHeight="1" x14ac:dyDescent="0.25">
      <c r="B25" s="41"/>
      <c r="C25" s="41"/>
      <c r="D25" s="41"/>
      <c r="E25" s="41" t="s">
        <v>124</v>
      </c>
      <c r="F25" s="44"/>
      <c r="G25" s="41"/>
      <c r="I25" s="52"/>
    </row>
    <row r="26" spans="2:9" ht="15" customHeight="1" x14ac:dyDescent="0.25">
      <c r="B26" s="41"/>
      <c r="C26" s="41"/>
      <c r="D26" s="41"/>
      <c r="E26" s="41" t="s">
        <v>122</v>
      </c>
      <c r="F26" s="41"/>
      <c r="G26" s="41"/>
      <c r="I26" s="52"/>
    </row>
    <row r="27" spans="2:9" ht="15" customHeight="1" x14ac:dyDescent="0.25">
      <c r="B27" s="41"/>
      <c r="C27" s="41"/>
      <c r="D27" s="41"/>
      <c r="E27" s="41" t="s">
        <v>123</v>
      </c>
      <c r="F27" s="41"/>
      <c r="G27" s="41"/>
      <c r="I27" s="52"/>
    </row>
    <row r="28" spans="2:9" ht="15" customHeight="1" x14ac:dyDescent="0.25">
      <c r="B28" s="42"/>
      <c r="C28" s="42"/>
      <c r="D28" s="42"/>
      <c r="E28" s="42" t="s">
        <v>179</v>
      </c>
      <c r="F28" s="42"/>
      <c r="G28" s="42"/>
      <c r="I28" s="52"/>
    </row>
    <row r="29" spans="2:9" ht="15" customHeight="1" x14ac:dyDescent="0.25">
      <c r="B29" s="40" t="s">
        <v>67</v>
      </c>
      <c r="C29" s="40">
        <v>2</v>
      </c>
      <c r="D29" s="40" t="s">
        <v>68</v>
      </c>
      <c r="E29" s="40" t="s">
        <v>131</v>
      </c>
      <c r="F29" s="40"/>
      <c r="G29" s="40" t="s">
        <v>132</v>
      </c>
      <c r="I29" s="7"/>
    </row>
    <row r="30" spans="2:9" ht="15" customHeight="1" x14ac:dyDescent="0.25">
      <c r="B30" s="40"/>
      <c r="C30" s="40"/>
      <c r="D30" s="40"/>
      <c r="E30" s="40" t="s">
        <v>130</v>
      </c>
      <c r="F30" s="40"/>
      <c r="G30" s="40"/>
      <c r="I30" s="7"/>
    </row>
    <row r="31" spans="2:9" ht="15" customHeight="1" x14ac:dyDescent="0.25">
      <c r="B31" s="40"/>
      <c r="C31" s="40"/>
      <c r="D31" s="40"/>
      <c r="E31" s="40" t="s">
        <v>124</v>
      </c>
      <c r="F31" s="40"/>
      <c r="G31" s="40"/>
      <c r="I31" s="7"/>
    </row>
    <row r="32" spans="2:9" ht="15" customHeight="1" x14ac:dyDescent="0.25">
      <c r="B32" s="40"/>
      <c r="C32" s="40"/>
      <c r="D32" s="40"/>
      <c r="E32" s="40" t="s">
        <v>122</v>
      </c>
      <c r="F32" s="40"/>
      <c r="G32" s="40"/>
    </row>
    <row r="33" spans="2:7" ht="15" customHeight="1" x14ac:dyDescent="0.25">
      <c r="B33" s="42"/>
      <c r="C33" s="42"/>
      <c r="D33" s="42"/>
      <c r="E33" s="42" t="s">
        <v>123</v>
      </c>
      <c r="F33" s="42"/>
      <c r="G33" s="42"/>
    </row>
    <row r="34" spans="2:7" ht="15" customHeight="1" x14ac:dyDescent="0.25">
      <c r="B34" s="40" t="s">
        <v>69</v>
      </c>
      <c r="C34" s="40">
        <v>2</v>
      </c>
      <c r="D34" s="40" t="s">
        <v>70</v>
      </c>
      <c r="E34" s="40" t="s">
        <v>127</v>
      </c>
      <c r="F34" s="40" t="s">
        <v>122</v>
      </c>
      <c r="G34" s="40" t="s">
        <v>127</v>
      </c>
    </row>
    <row r="35" spans="2:7" ht="15" customHeight="1" x14ac:dyDescent="0.25">
      <c r="B35" s="40"/>
      <c r="C35" s="40"/>
      <c r="D35" s="40"/>
      <c r="E35" s="40" t="s">
        <v>123</v>
      </c>
      <c r="F35" s="40"/>
      <c r="G35" s="40" t="s">
        <v>126</v>
      </c>
    </row>
    <row r="36" spans="2:7" ht="15" customHeight="1" x14ac:dyDescent="0.25">
      <c r="B36" s="42"/>
      <c r="C36" s="42"/>
      <c r="D36" s="42"/>
      <c r="E36" s="42"/>
      <c r="F36" s="42"/>
      <c r="G36" s="42" t="s">
        <v>129</v>
      </c>
    </row>
    <row r="37" spans="2:7" ht="15" customHeight="1" x14ac:dyDescent="0.25">
      <c r="B37" s="40" t="s">
        <v>71</v>
      </c>
      <c r="C37" s="40">
        <v>2.1</v>
      </c>
      <c r="D37" s="40" t="s">
        <v>72</v>
      </c>
      <c r="E37" s="40" t="s">
        <v>130</v>
      </c>
      <c r="F37" s="40" t="s">
        <v>127</v>
      </c>
      <c r="G37" s="40" t="s">
        <v>126</v>
      </c>
    </row>
    <row r="38" spans="2:7" ht="15" customHeight="1" x14ac:dyDescent="0.25">
      <c r="B38" s="40"/>
      <c r="C38" s="40"/>
      <c r="D38" s="40"/>
      <c r="E38" s="40"/>
      <c r="F38" s="40"/>
      <c r="G38" s="40" t="s">
        <v>129</v>
      </c>
    </row>
    <row r="39" spans="2:7" ht="15" customHeight="1" x14ac:dyDescent="0.25">
      <c r="B39" s="42"/>
      <c r="C39" s="42"/>
      <c r="D39" s="42"/>
      <c r="E39" s="42"/>
      <c r="F39" s="42"/>
      <c r="G39" s="42" t="s">
        <v>179</v>
      </c>
    </row>
    <row r="40" spans="2:7" ht="15" customHeight="1" x14ac:dyDescent="0.25">
      <c r="B40" s="40" t="s">
        <v>73</v>
      </c>
      <c r="C40" s="40">
        <v>1.8</v>
      </c>
      <c r="D40" s="40" t="s">
        <v>74</v>
      </c>
      <c r="E40" s="40" t="s">
        <v>123</v>
      </c>
      <c r="F40" s="40"/>
      <c r="G40" s="40" t="s">
        <v>127</v>
      </c>
    </row>
    <row r="41" spans="2:7" ht="15" customHeight="1" x14ac:dyDescent="0.25">
      <c r="B41" s="40"/>
      <c r="C41" s="40"/>
      <c r="D41" s="40"/>
      <c r="E41" s="40"/>
      <c r="F41" s="40"/>
      <c r="G41" s="40" t="s">
        <v>126</v>
      </c>
    </row>
    <row r="42" spans="2:7" ht="15" customHeight="1" x14ac:dyDescent="0.25">
      <c r="B42" s="40"/>
      <c r="C42" s="40"/>
      <c r="D42" s="40"/>
      <c r="E42" s="40"/>
      <c r="F42" s="40"/>
      <c r="G42" s="40" t="s">
        <v>130</v>
      </c>
    </row>
    <row r="43" spans="2:7" ht="15" customHeight="1" x14ac:dyDescent="0.25">
      <c r="B43" s="40"/>
      <c r="C43" s="40"/>
      <c r="D43" s="40"/>
      <c r="E43" s="40"/>
      <c r="F43" s="40"/>
      <c r="G43" s="40" t="s">
        <v>129</v>
      </c>
    </row>
    <row r="44" spans="2:7" ht="15" customHeight="1" x14ac:dyDescent="0.25">
      <c r="B44" s="40"/>
      <c r="C44" s="40"/>
      <c r="D44" s="40"/>
      <c r="E44" s="40"/>
      <c r="F44" s="40"/>
      <c r="G44" s="40" t="s">
        <v>123</v>
      </c>
    </row>
    <row r="45" spans="2:7" ht="15" customHeight="1" x14ac:dyDescent="0.25">
      <c r="B45" s="42"/>
      <c r="C45" s="42"/>
      <c r="D45" s="42"/>
      <c r="E45" s="42"/>
      <c r="F45" s="42"/>
      <c r="G45" s="42" t="s">
        <v>134</v>
      </c>
    </row>
    <row r="46" spans="2:7" ht="15" customHeight="1" x14ac:dyDescent="0.25">
      <c r="B46" s="40" t="s">
        <v>78</v>
      </c>
      <c r="C46" s="40">
        <v>2.09</v>
      </c>
      <c r="D46" s="40" t="s">
        <v>79</v>
      </c>
      <c r="E46" s="40" t="s">
        <v>122</v>
      </c>
      <c r="F46" s="40"/>
      <c r="G46" s="40" t="s">
        <v>126</v>
      </c>
    </row>
    <row r="47" spans="2:7" ht="15" customHeight="1" x14ac:dyDescent="0.25">
      <c r="B47" s="42"/>
      <c r="C47" s="42"/>
      <c r="D47" s="42"/>
      <c r="E47" s="42"/>
      <c r="F47" s="42"/>
      <c r="G47" s="42" t="s">
        <v>129</v>
      </c>
    </row>
    <row r="48" spans="2:7" ht="15" customHeight="1" x14ac:dyDescent="0.25">
      <c r="B48" s="40" t="s">
        <v>80</v>
      </c>
      <c r="C48" s="40">
        <v>1.8</v>
      </c>
      <c r="D48" s="40" t="s">
        <v>81</v>
      </c>
      <c r="E48" s="40" t="s">
        <v>124</v>
      </c>
      <c r="F48" s="40"/>
      <c r="G48" s="40" t="s">
        <v>127</v>
      </c>
    </row>
    <row r="49" spans="2:7" ht="15" customHeight="1" x14ac:dyDescent="0.25">
      <c r="B49" s="42"/>
      <c r="C49" s="42"/>
      <c r="D49" s="42"/>
      <c r="E49" s="42" t="s">
        <v>122</v>
      </c>
      <c r="F49" s="42"/>
      <c r="G49" s="42" t="s">
        <v>123</v>
      </c>
    </row>
    <row r="50" spans="2:7" ht="15" customHeight="1" x14ac:dyDescent="0.25">
      <c r="B50" s="46" t="s">
        <v>82</v>
      </c>
      <c r="C50" s="46">
        <v>1.67</v>
      </c>
      <c r="D50" s="46" t="s">
        <v>83</v>
      </c>
      <c r="E50" s="46" t="s">
        <v>124</v>
      </c>
      <c r="F50" s="46"/>
      <c r="G50" s="46"/>
    </row>
    <row r="51" spans="2:7" ht="15" customHeight="1" x14ac:dyDescent="0.25">
      <c r="B51" s="47" t="s">
        <v>84</v>
      </c>
      <c r="C51" s="47" t="s">
        <v>98</v>
      </c>
      <c r="D51" s="40" t="s">
        <v>85</v>
      </c>
      <c r="E51" s="40" t="s">
        <v>128</v>
      </c>
      <c r="F51" s="40"/>
      <c r="G51" s="40" t="s">
        <v>127</v>
      </c>
    </row>
    <row r="52" spans="2:7" ht="15" customHeight="1" x14ac:dyDescent="0.25">
      <c r="B52" s="40"/>
      <c r="C52" s="40"/>
      <c r="D52" s="40"/>
      <c r="E52" s="40" t="s">
        <v>130</v>
      </c>
      <c r="F52" s="40"/>
      <c r="G52" s="40"/>
    </row>
    <row r="53" spans="2:7" ht="15" customHeight="1" x14ac:dyDescent="0.25">
      <c r="B53" s="40"/>
      <c r="C53" s="40"/>
      <c r="D53" s="40"/>
      <c r="E53" s="40" t="s">
        <v>124</v>
      </c>
      <c r="F53" s="40"/>
      <c r="G53" s="40"/>
    </row>
    <row r="54" spans="2:7" ht="15" customHeight="1" x14ac:dyDescent="0.25">
      <c r="B54" s="42"/>
      <c r="C54" s="42"/>
      <c r="D54" s="42"/>
      <c r="E54" s="42" t="s">
        <v>123</v>
      </c>
      <c r="F54" s="42"/>
      <c r="G54" s="42"/>
    </row>
    <row r="55" spans="2:7" ht="15" customHeight="1" x14ac:dyDescent="0.25">
      <c r="B55" s="40" t="s">
        <v>86</v>
      </c>
      <c r="C55" s="40">
        <v>1.65</v>
      </c>
      <c r="D55" s="40" t="s">
        <v>87</v>
      </c>
      <c r="E55" s="40" t="s">
        <v>131</v>
      </c>
      <c r="F55" s="40"/>
      <c r="G55" s="40"/>
    </row>
    <row r="56" spans="2:7" ht="15" customHeight="1" x14ac:dyDescent="0.25">
      <c r="B56" s="40"/>
      <c r="C56" s="40"/>
      <c r="D56" s="40"/>
      <c r="E56" s="42" t="s">
        <v>124</v>
      </c>
      <c r="F56" s="40"/>
      <c r="G56" s="40"/>
    </row>
    <row r="57" spans="2:7" ht="15" customHeight="1" x14ac:dyDescent="0.25">
      <c r="B57" s="43" t="s">
        <v>88</v>
      </c>
      <c r="C57" s="43">
        <v>1.7</v>
      </c>
      <c r="D57" s="43" t="s">
        <v>89</v>
      </c>
      <c r="E57" s="40" t="s">
        <v>131</v>
      </c>
      <c r="F57" s="43"/>
      <c r="G57" s="43"/>
    </row>
    <row r="58" spans="2:7" ht="15" customHeight="1" x14ac:dyDescent="0.25">
      <c r="B58" s="42"/>
      <c r="C58" s="42"/>
      <c r="D58" s="42"/>
      <c r="E58" s="42" t="s">
        <v>124</v>
      </c>
      <c r="F58" s="42"/>
      <c r="G58" s="42"/>
    </row>
    <row r="59" spans="2:7" ht="15" customHeight="1" x14ac:dyDescent="0.25">
      <c r="B59" s="40" t="s">
        <v>90</v>
      </c>
      <c r="C59" s="40">
        <v>2</v>
      </c>
      <c r="D59" s="40" t="s">
        <v>91</v>
      </c>
      <c r="E59" s="40" t="s">
        <v>130</v>
      </c>
      <c r="F59" s="40"/>
      <c r="G59" s="40" t="s">
        <v>126</v>
      </c>
    </row>
    <row r="60" spans="2:7" ht="15" customHeight="1" x14ac:dyDescent="0.25">
      <c r="B60" s="40"/>
      <c r="C60" s="40"/>
      <c r="D60" s="40"/>
      <c r="E60" s="40" t="s">
        <v>122</v>
      </c>
      <c r="F60" s="40"/>
      <c r="G60" s="40" t="s">
        <v>129</v>
      </c>
    </row>
    <row r="61" spans="2:7" ht="15" customHeight="1" x14ac:dyDescent="0.25">
      <c r="B61" s="42"/>
      <c r="C61" s="42"/>
      <c r="D61" s="42"/>
      <c r="E61" s="42" t="s">
        <v>123</v>
      </c>
      <c r="F61" s="42"/>
      <c r="G61" s="42"/>
    </row>
    <row r="62" spans="2:7" ht="15" customHeight="1" x14ac:dyDescent="0.25">
      <c r="B62" s="40" t="s">
        <v>93</v>
      </c>
      <c r="C62" s="40">
        <v>2.2000000000000002</v>
      </c>
      <c r="D62" s="40" t="s">
        <v>92</v>
      </c>
      <c r="E62" s="40" t="s">
        <v>125</v>
      </c>
      <c r="F62" s="40"/>
      <c r="G62" s="40" t="s">
        <v>126</v>
      </c>
    </row>
    <row r="63" spans="2:7" ht="15" customHeight="1" x14ac:dyDescent="0.25">
      <c r="B63" s="40"/>
      <c r="C63" s="40"/>
      <c r="D63" s="40"/>
      <c r="E63" s="40" t="s">
        <v>124</v>
      </c>
      <c r="F63" s="40"/>
      <c r="G63" s="40" t="s">
        <v>129</v>
      </c>
    </row>
    <row r="64" spans="2:7" ht="15" customHeight="1" x14ac:dyDescent="0.25">
      <c r="B64" s="40"/>
      <c r="C64" s="40"/>
      <c r="D64" s="40"/>
      <c r="E64" s="40" t="s">
        <v>122</v>
      </c>
      <c r="F64" s="40"/>
      <c r="G64" s="40"/>
    </row>
    <row r="65" spans="2:7" ht="15" customHeight="1" x14ac:dyDescent="0.25">
      <c r="B65" s="42"/>
      <c r="C65" s="42"/>
      <c r="D65" s="42"/>
      <c r="E65" s="42" t="s">
        <v>123</v>
      </c>
      <c r="F65" s="42"/>
      <c r="G65" s="42"/>
    </row>
    <row r="66" spans="2:7" ht="15" customHeight="1" x14ac:dyDescent="0.25">
      <c r="B66" s="40" t="s">
        <v>94</v>
      </c>
      <c r="C66" s="40">
        <v>1.65</v>
      </c>
      <c r="D66" s="40" t="s">
        <v>95</v>
      </c>
      <c r="E66" s="40" t="s">
        <v>130</v>
      </c>
      <c r="F66" s="40"/>
      <c r="G66" s="40"/>
    </row>
    <row r="67" spans="2:7" ht="15" customHeight="1" x14ac:dyDescent="0.25">
      <c r="B67" s="40"/>
      <c r="C67" s="40"/>
      <c r="D67" s="40"/>
      <c r="E67" s="40" t="s">
        <v>122</v>
      </c>
      <c r="F67" s="40"/>
      <c r="G67" s="40"/>
    </row>
    <row r="68" spans="2:7" ht="15" customHeight="1" x14ac:dyDescent="0.25">
      <c r="B68" s="40"/>
      <c r="C68" s="40"/>
      <c r="D68" s="40"/>
      <c r="E68" s="40" t="s">
        <v>123</v>
      </c>
      <c r="F68" s="40"/>
      <c r="G68" s="40"/>
    </row>
    <row r="69" spans="2:7" ht="15" customHeight="1" x14ac:dyDescent="0.25">
      <c r="B69" s="40"/>
      <c r="C69" s="40"/>
      <c r="D69" s="40" t="s">
        <v>96</v>
      </c>
      <c r="E69" s="40" t="s">
        <v>131</v>
      </c>
      <c r="F69" s="40" t="s">
        <v>154</v>
      </c>
      <c r="G69" s="40"/>
    </row>
    <row r="70" spans="2:7" ht="15" customHeight="1" x14ac:dyDescent="0.25">
      <c r="B70" s="42"/>
      <c r="C70" s="42"/>
      <c r="D70" s="42"/>
      <c r="E70" s="42" t="s">
        <v>124</v>
      </c>
      <c r="F70" s="42" t="s">
        <v>154</v>
      </c>
      <c r="G70" s="42"/>
    </row>
    <row r="71" spans="2:7" ht="15" customHeight="1" x14ac:dyDescent="0.25">
      <c r="B71" s="40" t="s">
        <v>99</v>
      </c>
      <c r="C71" s="40">
        <v>1.7</v>
      </c>
      <c r="D71" s="40" t="s">
        <v>100</v>
      </c>
      <c r="E71" s="40" t="s">
        <v>130</v>
      </c>
      <c r="F71" s="40"/>
      <c r="G71" s="40"/>
    </row>
    <row r="72" spans="2:7" ht="15" customHeight="1" x14ac:dyDescent="0.25">
      <c r="B72" s="40"/>
      <c r="C72" s="40"/>
      <c r="D72" s="40"/>
      <c r="E72" s="40" t="s">
        <v>124</v>
      </c>
      <c r="F72" s="40"/>
      <c r="G72" s="40"/>
    </row>
    <row r="73" spans="2:7" ht="15" customHeight="1" x14ac:dyDescent="0.25">
      <c r="B73" s="42"/>
      <c r="C73" s="42"/>
      <c r="D73" s="42"/>
      <c r="E73" s="42" t="s">
        <v>123</v>
      </c>
      <c r="F73" s="42"/>
      <c r="G73" s="42"/>
    </row>
    <row r="74" spans="2:7" ht="15" customHeight="1" x14ac:dyDescent="0.25">
      <c r="B74" s="40" t="s">
        <v>101</v>
      </c>
      <c r="C74" s="40">
        <v>1.9</v>
      </c>
      <c r="D74" s="40" t="s">
        <v>102</v>
      </c>
      <c r="E74" s="40" t="s">
        <v>130</v>
      </c>
      <c r="F74" s="40"/>
      <c r="G74" s="40" t="s">
        <v>129</v>
      </c>
    </row>
    <row r="75" spans="2:7" ht="15" customHeight="1" x14ac:dyDescent="0.25">
      <c r="B75" s="40"/>
      <c r="C75" s="40"/>
      <c r="D75" s="40"/>
      <c r="E75" s="40" t="s">
        <v>124</v>
      </c>
      <c r="F75" s="40"/>
      <c r="G75" s="40" t="s">
        <v>123</v>
      </c>
    </row>
    <row r="76" spans="2:7" ht="15" customHeight="1" x14ac:dyDescent="0.25">
      <c r="B76" s="40"/>
      <c r="C76" s="40"/>
      <c r="D76" s="40"/>
      <c r="E76" s="40" t="s">
        <v>122</v>
      </c>
      <c r="F76" s="40"/>
      <c r="G76" s="40"/>
    </row>
    <row r="77" spans="2:7" ht="15" customHeight="1" x14ac:dyDescent="0.25">
      <c r="B77" s="42"/>
      <c r="C77" s="42"/>
      <c r="D77" s="42"/>
      <c r="E77" s="42" t="s">
        <v>123</v>
      </c>
      <c r="F77" s="42"/>
      <c r="G77" s="42"/>
    </row>
    <row r="78" spans="2:7" ht="15" customHeight="1" x14ac:dyDescent="0.25">
      <c r="B78" s="46" t="s">
        <v>104</v>
      </c>
      <c r="C78" s="46">
        <v>1.78</v>
      </c>
      <c r="D78" s="46" t="s">
        <v>105</v>
      </c>
      <c r="E78" s="46" t="s">
        <v>131</v>
      </c>
      <c r="F78" s="46" t="s">
        <v>135</v>
      </c>
      <c r="G78" s="46" t="s">
        <v>127</v>
      </c>
    </row>
    <row r="79" spans="2:7" ht="15" customHeight="1" x14ac:dyDescent="0.25">
      <c r="B79" s="40" t="s">
        <v>106</v>
      </c>
      <c r="C79" s="40">
        <v>1.9</v>
      </c>
      <c r="D79" s="40" t="s">
        <v>107</v>
      </c>
      <c r="E79" s="40" t="s">
        <v>131</v>
      </c>
      <c r="F79" s="40" t="s">
        <v>135</v>
      </c>
      <c r="G79" s="40"/>
    </row>
    <row r="80" spans="2:7" ht="15" customHeight="1" x14ac:dyDescent="0.25">
      <c r="B80" s="42"/>
      <c r="C80" s="42"/>
      <c r="D80" s="42"/>
      <c r="E80" s="42"/>
      <c r="F80" s="42" t="s">
        <v>136</v>
      </c>
      <c r="G80" s="42"/>
    </row>
    <row r="81" spans="2:7" ht="15" customHeight="1" x14ac:dyDescent="0.25">
      <c r="B81" s="40" t="s">
        <v>108</v>
      </c>
      <c r="C81" s="40">
        <v>1.8</v>
      </c>
      <c r="D81" s="40" t="s">
        <v>109</v>
      </c>
      <c r="E81" s="40" t="s">
        <v>124</v>
      </c>
      <c r="F81" s="40"/>
      <c r="G81" s="40" t="s">
        <v>126</v>
      </c>
    </row>
    <row r="82" spans="2:7" ht="15" customHeight="1" x14ac:dyDescent="0.25">
      <c r="B82" s="40"/>
      <c r="C82" s="40"/>
      <c r="D82" s="40"/>
      <c r="E82" s="40" t="s">
        <v>122</v>
      </c>
      <c r="F82" s="40"/>
      <c r="G82" s="40" t="s">
        <v>133</v>
      </c>
    </row>
    <row r="83" spans="2:7" ht="15" customHeight="1" x14ac:dyDescent="0.25">
      <c r="B83" s="42"/>
      <c r="C83" s="42"/>
      <c r="D83" s="42"/>
      <c r="E83" s="42" t="s">
        <v>123</v>
      </c>
      <c r="F83" s="42"/>
      <c r="G83" s="42"/>
    </row>
    <row r="84" spans="2:7" ht="15" customHeight="1" x14ac:dyDescent="0.25">
      <c r="B84" s="40" t="s">
        <v>110</v>
      </c>
      <c r="C84" s="40">
        <v>1.6</v>
      </c>
      <c r="D84" s="40" t="s">
        <v>111</v>
      </c>
      <c r="E84" s="40" t="s">
        <v>124</v>
      </c>
      <c r="F84" s="40" t="s">
        <v>127</v>
      </c>
      <c r="G84" s="40" t="s">
        <v>127</v>
      </c>
    </row>
    <row r="85" spans="2:7" ht="15" customHeight="1" x14ac:dyDescent="0.25">
      <c r="B85" s="42"/>
      <c r="C85" s="42"/>
      <c r="D85" s="42"/>
      <c r="E85" s="42" t="s">
        <v>123</v>
      </c>
      <c r="F85" s="42"/>
      <c r="G85" s="42"/>
    </row>
    <row r="86" spans="2:7" ht="15" customHeight="1" x14ac:dyDescent="0.25">
      <c r="B86" s="40" t="s">
        <v>112</v>
      </c>
      <c r="C86" s="40">
        <v>1.8</v>
      </c>
      <c r="D86" s="40" t="s">
        <v>113</v>
      </c>
      <c r="E86" s="40" t="s">
        <v>122</v>
      </c>
      <c r="F86" s="40"/>
      <c r="G86" s="40" t="s">
        <v>126</v>
      </c>
    </row>
    <row r="87" spans="2:7" ht="15" customHeight="1" x14ac:dyDescent="0.25">
      <c r="B87" s="42"/>
      <c r="C87" s="42"/>
      <c r="D87" s="42"/>
      <c r="E87" s="42" t="s">
        <v>123</v>
      </c>
      <c r="F87" s="42"/>
      <c r="G87" s="42" t="s">
        <v>129</v>
      </c>
    </row>
    <row r="88" spans="2:7" ht="15" customHeight="1" x14ac:dyDescent="0.25">
      <c r="B88" s="40" t="s">
        <v>114</v>
      </c>
      <c r="C88" s="40">
        <v>2.5</v>
      </c>
      <c r="D88" s="40" t="s">
        <v>115</v>
      </c>
      <c r="E88" s="40" t="s">
        <v>123</v>
      </c>
      <c r="F88" s="40"/>
      <c r="G88" s="40" t="s">
        <v>126</v>
      </c>
    </row>
    <row r="89" spans="2:7" ht="15" customHeight="1" x14ac:dyDescent="0.25">
      <c r="B89" s="42"/>
      <c r="C89" s="42"/>
      <c r="D89" s="42"/>
      <c r="E89" s="42"/>
      <c r="F89" s="42"/>
      <c r="G89" s="42" t="s">
        <v>129</v>
      </c>
    </row>
    <row r="90" spans="2:7" ht="15" customHeight="1" x14ac:dyDescent="0.25">
      <c r="B90" s="40" t="s">
        <v>75</v>
      </c>
      <c r="C90" s="40">
        <v>1.86</v>
      </c>
      <c r="D90" s="40" t="s">
        <v>76</v>
      </c>
      <c r="E90" s="40" t="s">
        <v>124</v>
      </c>
      <c r="F90" s="40" t="s">
        <v>127</v>
      </c>
      <c r="G90" s="40" t="s">
        <v>127</v>
      </c>
    </row>
    <row r="91" spans="2:7" ht="15" customHeight="1" x14ac:dyDescent="0.25">
      <c r="B91" s="40"/>
      <c r="C91" s="40"/>
      <c r="D91" s="40"/>
      <c r="E91" s="40" t="s">
        <v>122</v>
      </c>
      <c r="F91" s="40"/>
      <c r="G91" s="40"/>
    </row>
    <row r="92" spans="2:7" ht="15" customHeight="1" x14ac:dyDescent="0.25">
      <c r="B92" s="42"/>
      <c r="C92" s="42"/>
      <c r="D92" s="42"/>
      <c r="E92" s="42" t="s">
        <v>123</v>
      </c>
      <c r="F92" s="42"/>
      <c r="G92" s="42"/>
    </row>
    <row r="93" spans="2:7" ht="15" customHeight="1" x14ac:dyDescent="0.25">
      <c r="B93" s="40" t="s">
        <v>121</v>
      </c>
      <c r="C93" s="40">
        <v>1.67</v>
      </c>
      <c r="D93" s="40" t="s">
        <v>102</v>
      </c>
      <c r="E93" s="40" t="s">
        <v>124</v>
      </c>
      <c r="F93" s="40" t="s">
        <v>123</v>
      </c>
      <c r="G93" s="40"/>
    </row>
    <row r="94" spans="2:7" ht="15" customHeight="1" x14ac:dyDescent="0.25">
      <c r="B94" s="40"/>
      <c r="C94" s="40"/>
      <c r="D94" s="40"/>
      <c r="E94" s="40" t="s">
        <v>122</v>
      </c>
      <c r="F94" s="40"/>
      <c r="G94" s="40"/>
    </row>
    <row r="95" spans="2:7" ht="15" customHeight="1" x14ac:dyDescent="0.25">
      <c r="B95" s="42"/>
      <c r="C95" s="42"/>
      <c r="D95" s="42"/>
      <c r="E95" s="42" t="s">
        <v>123</v>
      </c>
      <c r="F95" s="42"/>
      <c r="G95" s="42"/>
    </row>
    <row r="96" spans="2:7" ht="15" customHeight="1" x14ac:dyDescent="0.25">
      <c r="B96" s="40" t="s">
        <v>116</v>
      </c>
      <c r="C96" s="40">
        <v>1.7</v>
      </c>
      <c r="D96" s="40" t="s">
        <v>117</v>
      </c>
      <c r="E96" s="40" t="s">
        <v>123</v>
      </c>
      <c r="F96" s="40"/>
      <c r="G96" s="40" t="s">
        <v>126</v>
      </c>
    </row>
    <row r="97" spans="2:7" ht="15" customHeight="1" x14ac:dyDescent="0.25">
      <c r="B97" s="42"/>
      <c r="C97" s="42"/>
      <c r="D97" s="42"/>
      <c r="E97" s="42"/>
      <c r="F97" s="42"/>
      <c r="G97" s="42" t="s">
        <v>129</v>
      </c>
    </row>
    <row r="98" spans="2:7" ht="15" customHeight="1" x14ac:dyDescent="0.25">
      <c r="B98" s="40" t="s">
        <v>118</v>
      </c>
      <c r="C98" s="40">
        <v>1.94</v>
      </c>
      <c r="D98" s="40" t="s">
        <v>119</v>
      </c>
      <c r="E98" s="40" t="s">
        <v>131</v>
      </c>
      <c r="F98" s="40" t="s">
        <v>127</v>
      </c>
      <c r="G98" s="40" t="s">
        <v>130</v>
      </c>
    </row>
    <row r="99" spans="2:7" ht="15" customHeight="1" x14ac:dyDescent="0.25">
      <c r="B99" s="42"/>
      <c r="C99" s="42"/>
      <c r="D99" s="42"/>
      <c r="E99" s="42" t="s">
        <v>124</v>
      </c>
      <c r="F99" s="42" t="s">
        <v>130</v>
      </c>
      <c r="G99" s="42"/>
    </row>
    <row r="100" spans="2:7" ht="15" customHeight="1" x14ac:dyDescent="0.25">
      <c r="B100" s="3"/>
      <c r="C100" s="3"/>
      <c r="D100" s="3"/>
      <c r="E100" s="3"/>
      <c r="F100" s="3"/>
      <c r="G100" s="3"/>
    </row>
    <row r="101" spans="2:7" ht="15" customHeight="1" x14ac:dyDescent="0.25">
      <c r="B101" s="3"/>
      <c r="C101" s="3"/>
      <c r="D101" s="3"/>
      <c r="E101" s="3"/>
      <c r="F101" s="3"/>
      <c r="G101" s="3"/>
    </row>
    <row r="102" spans="2:7" ht="15" customHeight="1" x14ac:dyDescent="0.25">
      <c r="B102" s="3"/>
      <c r="C102" s="3"/>
      <c r="D102" s="3"/>
      <c r="E102" s="3"/>
      <c r="F102" s="3"/>
      <c r="G102" s="3"/>
    </row>
    <row r="103" spans="2:7" ht="15" customHeight="1" x14ac:dyDescent="0.25">
      <c r="B103" s="3"/>
      <c r="C103" s="3"/>
      <c r="D103" s="3"/>
      <c r="E103" s="3"/>
      <c r="F103" s="3"/>
      <c r="G103" s="3"/>
    </row>
    <row r="104" spans="2:7" ht="15" customHeight="1" x14ac:dyDescent="0.25">
      <c r="B104" s="3"/>
      <c r="C104" s="3"/>
      <c r="D104" s="3"/>
      <c r="E104" s="3"/>
      <c r="F104" s="3"/>
      <c r="G104" s="3"/>
    </row>
    <row r="105" spans="2:7" ht="15" customHeight="1" x14ac:dyDescent="0.25">
      <c r="B105" s="3"/>
      <c r="C105" s="3"/>
      <c r="D105" s="3"/>
      <c r="E105" s="3"/>
      <c r="F105" s="3"/>
      <c r="G105" s="3"/>
    </row>
    <row r="106" spans="2:7" ht="15" customHeight="1" x14ac:dyDescent="0.25">
      <c r="B106" s="3"/>
      <c r="C106" s="3"/>
      <c r="D106" s="3"/>
      <c r="E106" s="3"/>
      <c r="F106" s="3"/>
      <c r="G106" s="3"/>
    </row>
    <row r="107" spans="2:7" ht="15" customHeight="1" x14ac:dyDescent="0.25">
      <c r="B107" s="3"/>
      <c r="C107" s="3"/>
      <c r="D107" s="3"/>
      <c r="E107" s="3"/>
      <c r="F107" s="3"/>
      <c r="G107" s="3"/>
    </row>
    <row r="108" spans="2:7" ht="15" customHeight="1" x14ac:dyDescent="0.25">
      <c r="B108" s="3"/>
      <c r="C108" s="3"/>
      <c r="D108" s="3"/>
      <c r="E108" s="3"/>
      <c r="F108" s="3"/>
      <c r="G108" s="3"/>
    </row>
    <row r="109" spans="2:7" ht="15" customHeight="1" x14ac:dyDescent="0.25">
      <c r="B109" s="3"/>
      <c r="C109" s="3"/>
      <c r="D109" s="3"/>
      <c r="E109" s="3"/>
      <c r="F109" s="3"/>
      <c r="G109" s="3"/>
    </row>
    <row r="110" spans="2:7" ht="15" customHeight="1" x14ac:dyDescent="0.25">
      <c r="B110" s="3"/>
      <c r="C110" s="3"/>
      <c r="D110" s="3"/>
      <c r="E110" s="3"/>
      <c r="F110" s="3"/>
      <c r="G110" s="3"/>
    </row>
    <row r="111" spans="2:7" ht="15" customHeight="1" x14ac:dyDescent="0.25">
      <c r="B111" s="3"/>
      <c r="C111" s="3"/>
      <c r="D111" s="3"/>
      <c r="E111" s="3"/>
      <c r="F111" s="3"/>
      <c r="G111" s="3"/>
    </row>
    <row r="112" spans="2:7" ht="15" customHeight="1" x14ac:dyDescent="0.25">
      <c r="B112" s="3"/>
      <c r="C112" s="3"/>
      <c r="D112" s="3"/>
      <c r="E112" s="3"/>
      <c r="F112" s="3"/>
      <c r="G112" s="3"/>
    </row>
    <row r="113" spans="2:7" ht="15" customHeight="1" x14ac:dyDescent="0.25">
      <c r="B113" s="3"/>
      <c r="C113" s="3"/>
      <c r="D113" s="3"/>
      <c r="E113" s="3"/>
      <c r="F113" s="3"/>
      <c r="G113" s="3"/>
    </row>
    <row r="114" spans="2:7" ht="15" customHeight="1" x14ac:dyDescent="0.25">
      <c r="B114" s="3"/>
      <c r="C114" s="3"/>
      <c r="D114" s="3"/>
      <c r="E114" s="3"/>
      <c r="F114" s="3"/>
      <c r="G114" s="3"/>
    </row>
    <row r="115" spans="2:7" ht="15" customHeight="1" x14ac:dyDescent="0.25">
      <c r="B115" s="3"/>
      <c r="C115" s="3"/>
      <c r="D115" s="3"/>
      <c r="E115" s="3"/>
      <c r="F115" s="3"/>
      <c r="G115" s="3"/>
    </row>
    <row r="116" spans="2:7" ht="15" customHeight="1" x14ac:dyDescent="0.25">
      <c r="B116" s="3"/>
      <c r="C116" s="3"/>
      <c r="D116" s="3"/>
      <c r="E116" s="3"/>
      <c r="F116" s="3"/>
      <c r="G116" s="3"/>
    </row>
    <row r="117" spans="2:7" ht="15" customHeight="1" x14ac:dyDescent="0.25">
      <c r="B117" s="3"/>
      <c r="C117" s="3"/>
      <c r="D117" s="3"/>
      <c r="E117" s="3"/>
      <c r="F117" s="3"/>
      <c r="G117" s="3"/>
    </row>
    <row r="118" spans="2:7" ht="15" customHeight="1" x14ac:dyDescent="0.25">
      <c r="B118" s="3"/>
      <c r="C118" s="3"/>
      <c r="D118" s="3"/>
      <c r="E118" s="3"/>
      <c r="F118" s="3"/>
      <c r="G118" s="3"/>
    </row>
  </sheetData>
  <mergeCells count="7">
    <mergeCell ref="I23:I28"/>
    <mergeCell ref="B2:B3"/>
    <mergeCell ref="C2:C3"/>
    <mergeCell ref="D2:D3"/>
    <mergeCell ref="E2:F2"/>
    <mergeCell ref="G2:G3"/>
    <mergeCell ref="I8:I21"/>
  </mergeCells>
  <hyperlinks>
    <hyperlink ref="I5" r:id="rId1" xr:uid="{82E7C046-35E9-43C1-94CD-C580B20E391B}"/>
  </hyperlinks>
  <pageMargins left="0.25" right="0.25"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36A7B-A84C-4CA9-B2EF-E56C3C9ACA09}">
  <dimension ref="B1:P33"/>
  <sheetViews>
    <sheetView workbookViewId="0">
      <selection activeCell="P33" sqref="P33"/>
    </sheetView>
  </sheetViews>
  <sheetFormatPr defaultRowHeight="15" x14ac:dyDescent="0.25"/>
  <cols>
    <col min="2" max="2" width="14" customWidth="1"/>
    <col min="3" max="3" width="10" customWidth="1"/>
    <col min="6" max="6" width="12.5703125" customWidth="1"/>
    <col min="10" max="10" width="13.140625" customWidth="1"/>
  </cols>
  <sheetData>
    <row r="1" spans="2:16" x14ac:dyDescent="0.25">
      <c r="B1" s="61" t="s">
        <v>140</v>
      </c>
      <c r="C1" s="61"/>
      <c r="D1" s="61"/>
      <c r="E1" s="61"/>
      <c r="F1" s="61"/>
      <c r="G1" s="61"/>
      <c r="H1" s="61"/>
      <c r="I1" s="61"/>
      <c r="J1" s="61"/>
      <c r="K1" s="61"/>
      <c r="L1" s="61"/>
    </row>
    <row r="2" spans="2:16" ht="15" customHeight="1" x14ac:dyDescent="0.25">
      <c r="B2" s="61"/>
      <c r="C2" s="61"/>
      <c r="D2" s="61"/>
      <c r="E2" s="61"/>
      <c r="F2" s="61"/>
      <c r="G2" s="61"/>
      <c r="H2" s="61"/>
      <c r="I2" s="61"/>
      <c r="J2" s="61"/>
      <c r="K2" s="61"/>
      <c r="L2" s="61"/>
    </row>
    <row r="3" spans="2:16" ht="15" customHeight="1" x14ac:dyDescent="0.25">
      <c r="B3" s="60" t="s">
        <v>137</v>
      </c>
      <c r="C3" s="60"/>
      <c r="D3" s="1" t="s">
        <v>138</v>
      </c>
      <c r="F3" s="60" t="s">
        <v>2</v>
      </c>
      <c r="G3" s="60"/>
      <c r="H3" s="1" t="s">
        <v>138</v>
      </c>
      <c r="J3" s="60" t="s">
        <v>3</v>
      </c>
      <c r="K3" s="60"/>
      <c r="L3" s="1" t="s">
        <v>138</v>
      </c>
      <c r="N3" t="s">
        <v>145</v>
      </c>
      <c r="O3">
        <f>SUM(C6)</f>
        <v>2</v>
      </c>
    </row>
    <row r="4" spans="2:16" x14ac:dyDescent="0.25">
      <c r="B4" s="26" t="s">
        <v>141</v>
      </c>
      <c r="C4" s="1">
        <f>COUNTIF(Colagenase_3AYK!$D$4:$D$27,Sums!B4)</f>
        <v>5</v>
      </c>
      <c r="D4" s="24">
        <f>(C4/16)*100</f>
        <v>31.25</v>
      </c>
      <c r="F4" s="1" t="s">
        <v>146</v>
      </c>
      <c r="G4" s="1">
        <f>COUNTIF(Colagenase_3AYK!$E$4:$E$27,Sums!F4)</f>
        <v>1</v>
      </c>
      <c r="H4" s="24">
        <f>(G4/8)*100</f>
        <v>12.5</v>
      </c>
      <c r="J4" s="1" t="s">
        <v>146</v>
      </c>
      <c r="K4" s="1">
        <f>COUNTIF(Colagenase_3AYK!$F$4:$F$27,Sums!J4)</f>
        <v>1</v>
      </c>
      <c r="L4" s="24">
        <f>(K4/13)*100</f>
        <v>7.6923076923076925</v>
      </c>
      <c r="N4" t="s">
        <v>146</v>
      </c>
      <c r="O4">
        <f>SUM(G4,C9,K4)</f>
        <v>3</v>
      </c>
    </row>
    <row r="5" spans="2:16" x14ac:dyDescent="0.25">
      <c r="B5" s="26" t="s">
        <v>144</v>
      </c>
      <c r="C5" s="1">
        <f>COUNTIF(Colagenase_3AYK!$D$4:$D$27,Sums!B5)</f>
        <v>7</v>
      </c>
      <c r="D5" s="24">
        <f t="shared" ref="D5:D9" si="0">(C5/16)*100</f>
        <v>43.75</v>
      </c>
      <c r="F5" s="1" t="s">
        <v>147</v>
      </c>
      <c r="G5" s="1">
        <f>COUNTIF(Colagenase_3AYK!$E$4:$E$27,Sums!F5)</f>
        <v>5</v>
      </c>
      <c r="H5" s="24">
        <f t="shared" ref="H5:H6" si="1">(G5/8)*100</f>
        <v>62.5</v>
      </c>
      <c r="J5" s="1" t="s">
        <v>150</v>
      </c>
      <c r="K5" s="1">
        <f>COUNTIF(Colagenase_3AYK!$F$4:$F$27,Sums!J5)</f>
        <v>4</v>
      </c>
      <c r="L5" s="24">
        <f t="shared" ref="L5:L9" si="2">(K5/13)*100</f>
        <v>30.76923076923077</v>
      </c>
      <c r="N5" t="s">
        <v>144</v>
      </c>
      <c r="O5">
        <f>SUM(C5)</f>
        <v>7</v>
      </c>
    </row>
    <row r="6" spans="2:16" x14ac:dyDescent="0.25">
      <c r="B6" s="26" t="s">
        <v>145</v>
      </c>
      <c r="C6" s="1">
        <f>COUNTIF(Colagenase_3AYK!$D$4:$D$27,Sums!B6)</f>
        <v>2</v>
      </c>
      <c r="D6" s="24">
        <f t="shared" si="0"/>
        <v>12.5</v>
      </c>
      <c r="F6" s="1" t="s">
        <v>148</v>
      </c>
      <c r="G6" s="1">
        <f>COUNTIF(Colagenase_3AYK!$E$4:$E$27,Sums!F6)</f>
        <v>2</v>
      </c>
      <c r="H6" s="24">
        <f t="shared" si="1"/>
        <v>25</v>
      </c>
      <c r="J6" s="1" t="s">
        <v>148</v>
      </c>
      <c r="K6" s="1">
        <f>COUNTIF(Colagenase_3AYK!$F$4:$F$27,Sums!J6)</f>
        <v>2</v>
      </c>
      <c r="L6" s="24">
        <f t="shared" si="2"/>
        <v>15.384615384615385</v>
      </c>
      <c r="N6" t="s">
        <v>141</v>
      </c>
      <c r="O6">
        <f>SUM(C4)</f>
        <v>5</v>
      </c>
    </row>
    <row r="7" spans="2:16" x14ac:dyDescent="0.25">
      <c r="B7" s="26" t="s">
        <v>142</v>
      </c>
      <c r="C7" s="1">
        <f>COUNTIF(Colagenase_3AYK!$D$4:$D$27,Sums!B7)</f>
        <v>4</v>
      </c>
      <c r="D7" s="24">
        <f t="shared" si="0"/>
        <v>25</v>
      </c>
      <c r="F7" s="16"/>
      <c r="G7" s="1">
        <f>SUM(G4:G6)</f>
        <v>8</v>
      </c>
      <c r="H7" s="24"/>
      <c r="J7" s="25" t="s">
        <v>143</v>
      </c>
      <c r="K7" s="1">
        <f>COUNTIF(Colagenase_3AYK!$F$4:$F$27,Sums!J7)</f>
        <v>2</v>
      </c>
      <c r="L7" s="24">
        <f t="shared" si="2"/>
        <v>15.384615384615385</v>
      </c>
      <c r="N7" t="s">
        <v>148</v>
      </c>
      <c r="O7">
        <f>SUM(G6,K6)</f>
        <v>4</v>
      </c>
    </row>
    <row r="8" spans="2:16" x14ac:dyDescent="0.25">
      <c r="B8" s="26" t="s">
        <v>143</v>
      </c>
      <c r="C8" s="1">
        <f>COUNTIF(Colagenase_3AYK!$D$4:$D$27,Sums!B8)</f>
        <v>2</v>
      </c>
      <c r="D8" s="24">
        <f t="shared" si="0"/>
        <v>12.5</v>
      </c>
      <c r="F8" s="1"/>
      <c r="G8" s="1"/>
      <c r="H8" s="24"/>
      <c r="J8" s="1" t="s">
        <v>149</v>
      </c>
      <c r="K8" s="1">
        <f>COUNTIF(Colagenase_3AYK!$F$4:$F$27,Sums!J8)</f>
        <v>2</v>
      </c>
      <c r="L8" s="24">
        <f t="shared" si="2"/>
        <v>15.384615384615385</v>
      </c>
      <c r="N8" t="s">
        <v>150</v>
      </c>
      <c r="O8">
        <f>SUM(K5)</f>
        <v>4</v>
      </c>
    </row>
    <row r="9" spans="2:16" x14ac:dyDescent="0.25">
      <c r="B9" s="1" t="s">
        <v>146</v>
      </c>
      <c r="C9" s="1">
        <f>COUNTIF(Colagenase_3AYK!$D$4:$D$27,Sums!B9)</f>
        <v>1</v>
      </c>
      <c r="D9" s="24">
        <f t="shared" si="0"/>
        <v>6.25</v>
      </c>
      <c r="F9" s="16"/>
      <c r="G9" s="1"/>
      <c r="H9" s="24"/>
      <c r="J9" s="1" t="s">
        <v>151</v>
      </c>
      <c r="K9" s="1">
        <f>COUNTIF(Colagenase_3AYK!$F$4:$F$27,Sums!J9)</f>
        <v>2</v>
      </c>
      <c r="L9" s="24">
        <f t="shared" si="2"/>
        <v>15.384615384615385</v>
      </c>
      <c r="N9" t="s">
        <v>147</v>
      </c>
      <c r="O9">
        <f>SUM(G5)</f>
        <v>5</v>
      </c>
    </row>
    <row r="10" spans="2:16" x14ac:dyDescent="0.25">
      <c r="C10">
        <f>SUM(C4:C9)</f>
        <v>21</v>
      </c>
      <c r="K10">
        <f>SUM(K4:K9)</f>
        <v>13</v>
      </c>
      <c r="N10" t="s">
        <v>151</v>
      </c>
      <c r="O10">
        <f>SUM(K9)</f>
        <v>2</v>
      </c>
    </row>
    <row r="11" spans="2:16" x14ac:dyDescent="0.25">
      <c r="N11" t="s">
        <v>143</v>
      </c>
      <c r="O11">
        <f>SUM(C8,K7)</f>
        <v>4</v>
      </c>
    </row>
    <row r="12" spans="2:16" x14ac:dyDescent="0.25">
      <c r="B12" s="61" t="s">
        <v>139</v>
      </c>
      <c r="C12" s="61"/>
      <c r="D12" s="61"/>
      <c r="E12" s="61"/>
      <c r="F12" s="61"/>
      <c r="G12" s="61"/>
      <c r="H12" s="61"/>
      <c r="I12" s="61"/>
      <c r="J12" s="61"/>
      <c r="K12" s="61"/>
      <c r="L12" s="61"/>
      <c r="N12" t="s">
        <v>149</v>
      </c>
      <c r="O12">
        <f>SUM(K8)</f>
        <v>2</v>
      </c>
    </row>
    <row r="13" spans="2:16" x14ac:dyDescent="0.25">
      <c r="B13" s="61"/>
      <c r="C13" s="61"/>
      <c r="D13" s="61"/>
      <c r="E13" s="61"/>
      <c r="F13" s="61"/>
      <c r="G13" s="61"/>
      <c r="H13" s="61"/>
      <c r="I13" s="61"/>
      <c r="J13" s="61"/>
      <c r="K13" s="61"/>
      <c r="L13" s="61"/>
    </row>
    <row r="14" spans="2:16" x14ac:dyDescent="0.25">
      <c r="B14" s="60" t="s">
        <v>137</v>
      </c>
      <c r="C14" s="60"/>
      <c r="D14" s="1" t="s">
        <v>138</v>
      </c>
      <c r="F14" s="60" t="s">
        <v>2</v>
      </c>
      <c r="G14" s="60"/>
      <c r="H14" s="1" t="s">
        <v>138</v>
      </c>
      <c r="J14" s="60" t="s">
        <v>3</v>
      </c>
      <c r="K14" s="60"/>
      <c r="L14" s="1" t="s">
        <v>138</v>
      </c>
    </row>
    <row r="15" spans="2:16" x14ac:dyDescent="0.25">
      <c r="B15" s="16" t="s">
        <v>159</v>
      </c>
      <c r="C15" s="32">
        <f>COUNTIF(Elastase!$G$4:$G$99,Sums!B15)</f>
        <v>10</v>
      </c>
      <c r="D15" s="33">
        <f>(C15/$C$25)*100</f>
        <v>19.607843137254903</v>
      </c>
      <c r="E15" s="34"/>
      <c r="F15" s="32" t="s">
        <v>170</v>
      </c>
      <c r="G15" s="32">
        <f>COUNTIF(Elastase!$E$4:$E$99,Sums!F15)</f>
        <v>7</v>
      </c>
      <c r="H15" s="33">
        <f>(G15/83)*100</f>
        <v>8.4337349397590362</v>
      </c>
      <c r="I15" s="34"/>
      <c r="J15" s="32" t="s">
        <v>172</v>
      </c>
      <c r="K15" s="32">
        <f>COUNTIF(Elastase!$F$4:$F$99,Sums!J15)</f>
        <v>1</v>
      </c>
      <c r="L15" s="33">
        <f>(K15/16)*100</f>
        <v>6.25</v>
      </c>
      <c r="M15" s="34"/>
      <c r="N15" s="32" t="s">
        <v>172</v>
      </c>
      <c r="O15">
        <v>1</v>
      </c>
      <c r="P15" t="s">
        <v>175</v>
      </c>
    </row>
    <row r="16" spans="2:16" x14ac:dyDescent="0.25">
      <c r="B16" s="32" t="s">
        <v>160</v>
      </c>
      <c r="C16" s="32">
        <f>COUNTIF(Elastase!$G$4:$G$99,Sums!B16)</f>
        <v>1</v>
      </c>
      <c r="D16" s="33">
        <f t="shared" ref="D16:D24" si="3">(C16/$C$25)*100</f>
        <v>1.9607843137254901</v>
      </c>
      <c r="E16" s="34"/>
      <c r="F16" s="32" t="s">
        <v>159</v>
      </c>
      <c r="G16" s="32">
        <f>COUNTIF(Elastase!$E$4:$E$99,Sums!F16)</f>
        <v>2</v>
      </c>
      <c r="H16" s="33">
        <f t="shared" ref="H16:H23" si="4">(G16/83)*100</f>
        <v>2.4096385542168677</v>
      </c>
      <c r="I16" s="34"/>
      <c r="J16" s="32" t="s">
        <v>174</v>
      </c>
      <c r="K16" s="32">
        <f>COUNTIF(Elastase!$F$4:$F$99,Sums!J16)</f>
        <v>1</v>
      </c>
      <c r="L16" s="33">
        <f t="shared" ref="L16:L22" si="5">(K16/16)*100</f>
        <v>6.25</v>
      </c>
      <c r="M16" s="34"/>
      <c r="N16" s="32" t="s">
        <v>170</v>
      </c>
      <c r="O16">
        <v>7</v>
      </c>
      <c r="P16" t="s">
        <v>131</v>
      </c>
    </row>
    <row r="17" spans="2:16" x14ac:dyDescent="0.25">
      <c r="B17" s="16" t="s">
        <v>157</v>
      </c>
      <c r="C17" s="32">
        <f>COUNTIF(Elastase!$G$4:$G$99,Sums!B17)</f>
        <v>15</v>
      </c>
      <c r="D17" s="33">
        <f t="shared" si="3"/>
        <v>29.411764705882355</v>
      </c>
      <c r="E17" s="34"/>
      <c r="F17" s="32" t="s">
        <v>160</v>
      </c>
      <c r="G17" s="32">
        <f>COUNTIF(Elastase!$E$4:$E$99,Sums!F17)</f>
        <v>1</v>
      </c>
      <c r="H17" s="33">
        <f t="shared" si="4"/>
        <v>1.2048192771084338</v>
      </c>
      <c r="I17" s="34"/>
      <c r="J17" s="32" t="s">
        <v>173</v>
      </c>
      <c r="K17" s="32">
        <f>COUNTIF(Elastase!$F$4:$F$99,Sums!J17)</f>
        <v>2</v>
      </c>
      <c r="L17" s="33">
        <f t="shared" si="5"/>
        <v>12.5</v>
      </c>
      <c r="M17" s="34"/>
      <c r="N17" s="32" t="s">
        <v>174</v>
      </c>
      <c r="O17">
        <v>1</v>
      </c>
      <c r="P17" t="s">
        <v>135</v>
      </c>
    </row>
    <row r="18" spans="2:16" x14ac:dyDescent="0.25">
      <c r="B18" s="32" t="s">
        <v>162</v>
      </c>
      <c r="C18" s="32">
        <f>COUNTIF(Elastase!$G$4:$G$99,Sums!B18)</f>
        <v>1</v>
      </c>
      <c r="D18" s="33">
        <f t="shared" si="3"/>
        <v>1.9607843137254901</v>
      </c>
      <c r="E18" s="34"/>
      <c r="F18" s="32" t="s">
        <v>169</v>
      </c>
      <c r="G18" s="32">
        <f>COUNTIF(Elastase!$E$4:$E$99,Sums!F18)</f>
        <v>1</v>
      </c>
      <c r="H18" s="33">
        <f t="shared" si="4"/>
        <v>1.2048192771084338</v>
      </c>
      <c r="I18" s="34"/>
      <c r="J18" s="16" t="s">
        <v>159</v>
      </c>
      <c r="K18" s="32">
        <f>COUNTIF(Elastase!$F$4:$F$99,Sums!J18)</f>
        <v>7</v>
      </c>
      <c r="L18" s="33">
        <f t="shared" si="5"/>
        <v>43.75</v>
      </c>
      <c r="M18" s="34"/>
      <c r="N18" s="32" t="s">
        <v>173</v>
      </c>
      <c r="O18">
        <v>2</v>
      </c>
      <c r="P18" t="s">
        <v>136</v>
      </c>
    </row>
    <row r="19" spans="2:16" x14ac:dyDescent="0.25">
      <c r="B19" s="32" t="s">
        <v>165</v>
      </c>
      <c r="C19" s="32">
        <f>COUNTIF(Elastase!$G$4:$G$99,Sums!B19)</f>
        <v>2</v>
      </c>
      <c r="D19" s="33">
        <f t="shared" si="3"/>
        <v>3.9215686274509802</v>
      </c>
      <c r="E19" s="34"/>
      <c r="F19" s="32" t="s">
        <v>165</v>
      </c>
      <c r="G19" s="32">
        <f>COUNTIF(Elastase!$E$4:$E$99,Sums!F19)</f>
        <v>8</v>
      </c>
      <c r="H19" s="33">
        <f t="shared" si="4"/>
        <v>9.6385542168674707</v>
      </c>
      <c r="I19" s="34"/>
      <c r="J19" s="32" t="s">
        <v>169</v>
      </c>
      <c r="K19" s="32">
        <f>COUNTIF(Elastase!$F$4:$F$99,Sums!J19)</f>
        <v>2</v>
      </c>
      <c r="L19" s="33">
        <f t="shared" si="5"/>
        <v>12.5</v>
      </c>
      <c r="M19" s="34"/>
      <c r="N19" s="16" t="s">
        <v>159</v>
      </c>
      <c r="O19">
        <f>SUM(K18,G16,C15)</f>
        <v>19</v>
      </c>
      <c r="P19" t="s">
        <v>127</v>
      </c>
    </row>
    <row r="20" spans="2:16" x14ac:dyDescent="0.25">
      <c r="B20" s="16" t="s">
        <v>164</v>
      </c>
      <c r="C20" s="32">
        <f>COUNTIF(Elastase!$G$4:$G$99,Sums!B20)</f>
        <v>11</v>
      </c>
      <c r="D20" s="33">
        <f t="shared" si="3"/>
        <v>21.568627450980394</v>
      </c>
      <c r="E20" s="34"/>
      <c r="F20" s="16" t="s">
        <v>168</v>
      </c>
      <c r="G20" s="32">
        <f>COUNTIF(Elastase!$E$4:$E$99,Sums!F20)</f>
        <v>22</v>
      </c>
      <c r="H20" s="33">
        <f t="shared" si="4"/>
        <v>26.506024096385545</v>
      </c>
      <c r="I20" s="34"/>
      <c r="J20" s="32" t="s">
        <v>165</v>
      </c>
      <c r="K20" s="32">
        <f>COUNTIF(Elastase!$F$4:$F$99,Sums!J20)</f>
        <v>1</v>
      </c>
      <c r="L20" s="33">
        <f t="shared" si="5"/>
        <v>6.25</v>
      </c>
      <c r="M20" s="34"/>
      <c r="N20" s="32" t="s">
        <v>160</v>
      </c>
      <c r="O20">
        <f>SUM(C16,G17)</f>
        <v>2</v>
      </c>
      <c r="P20" t="s">
        <v>176</v>
      </c>
    </row>
    <row r="21" spans="2:16" x14ac:dyDescent="0.25">
      <c r="B21" s="32" t="s">
        <v>161</v>
      </c>
      <c r="C21" s="32">
        <f>COUNTIF(Elastase!$G$4:$G$99,Sums!B21)</f>
        <v>5</v>
      </c>
      <c r="D21" s="33">
        <f t="shared" si="3"/>
        <v>9.8039215686274517</v>
      </c>
      <c r="E21" s="34"/>
      <c r="F21" s="16" t="s">
        <v>167</v>
      </c>
      <c r="G21" s="32">
        <f>COUNTIF(Elastase!$E$4:$E$99,Sums!F21)</f>
        <v>18</v>
      </c>
      <c r="H21" s="33">
        <f t="shared" si="4"/>
        <v>21.686746987951807</v>
      </c>
      <c r="I21" s="34"/>
      <c r="J21" s="32" t="s">
        <v>163</v>
      </c>
      <c r="K21" s="32">
        <f>COUNTIF(Elastase!$F$4:$F$99,Sums!J21)</f>
        <v>1</v>
      </c>
      <c r="L21" s="33">
        <f t="shared" si="5"/>
        <v>6.25</v>
      </c>
      <c r="M21" s="34"/>
      <c r="N21" s="16" t="s">
        <v>157</v>
      </c>
      <c r="O21">
        <f>SUM(C17)</f>
        <v>15</v>
      </c>
      <c r="P21" t="s">
        <v>126</v>
      </c>
    </row>
    <row r="22" spans="2:16" x14ac:dyDescent="0.25">
      <c r="B22" s="32" t="s">
        <v>158</v>
      </c>
      <c r="C22" s="32">
        <f>COUNTIF(Elastase!$G$4:$G$99,Sums!B22)</f>
        <v>4</v>
      </c>
      <c r="D22" s="33">
        <f t="shared" si="3"/>
        <v>7.8431372549019605</v>
      </c>
      <c r="E22" s="34"/>
      <c r="F22" s="16" t="s">
        <v>161</v>
      </c>
      <c r="G22" s="32">
        <f>COUNTIF(Elastase!$E$4:$E$99,Sums!F22)</f>
        <v>22</v>
      </c>
      <c r="H22" s="33">
        <f t="shared" si="4"/>
        <v>26.506024096385545</v>
      </c>
      <c r="I22" s="34"/>
      <c r="J22" s="32" t="s">
        <v>161</v>
      </c>
      <c r="K22" s="32">
        <f>COUNTIF(Elastase!$F$4:$F$99,Sums!J22)</f>
        <v>1</v>
      </c>
      <c r="L22" s="33">
        <f t="shared" si="5"/>
        <v>6.25</v>
      </c>
      <c r="M22" s="34"/>
      <c r="N22" s="32" t="s">
        <v>162</v>
      </c>
      <c r="O22">
        <f>1</f>
        <v>1</v>
      </c>
      <c r="P22" t="s">
        <v>132</v>
      </c>
    </row>
    <row r="23" spans="2:16" x14ac:dyDescent="0.25">
      <c r="B23" s="32" t="s">
        <v>166</v>
      </c>
      <c r="C23" s="32">
        <f>COUNTIF(Elastase!$G$4:$G$99,Sums!B23)</f>
        <v>1</v>
      </c>
      <c r="D23" s="33">
        <f t="shared" si="3"/>
        <v>1.9607843137254901</v>
      </c>
      <c r="E23" s="34"/>
      <c r="F23" s="32" t="s">
        <v>158</v>
      </c>
      <c r="G23" s="32">
        <f>COUNTIF(Elastase!$E$4:$E$99,Sums!F23)</f>
        <v>2</v>
      </c>
      <c r="H23" s="33">
        <f t="shared" si="4"/>
        <v>2.4096385542168677</v>
      </c>
      <c r="I23" s="34"/>
      <c r="J23" s="32"/>
      <c r="K23" s="32">
        <f>SUM(K15:K22)</f>
        <v>16</v>
      </c>
      <c r="L23" s="33"/>
      <c r="M23" s="34"/>
      <c r="N23" s="32" t="s">
        <v>169</v>
      </c>
      <c r="O23">
        <v>3</v>
      </c>
      <c r="P23" t="s">
        <v>125</v>
      </c>
    </row>
    <row r="24" spans="2:16" x14ac:dyDescent="0.25">
      <c r="B24" s="32" t="s">
        <v>171</v>
      </c>
      <c r="C24" s="32">
        <f>COUNTIF(Elastase!$G$4:$G$99,Sums!B24)</f>
        <v>1</v>
      </c>
      <c r="D24" s="33">
        <f t="shared" si="3"/>
        <v>1.9607843137254901</v>
      </c>
      <c r="E24" s="34"/>
      <c r="F24" s="34"/>
      <c r="G24" s="34">
        <f>SUM(G15:G23)</f>
        <v>83</v>
      </c>
      <c r="H24" s="35">
        <f>SUM(H15:H23)</f>
        <v>100.00000000000001</v>
      </c>
      <c r="I24" s="34"/>
      <c r="J24" s="34"/>
      <c r="K24" s="34"/>
      <c r="L24" s="34"/>
      <c r="M24" s="34"/>
      <c r="N24" s="16" t="s">
        <v>165</v>
      </c>
      <c r="O24">
        <f>SUM(K20,G19,C19)</f>
        <v>11</v>
      </c>
      <c r="P24" t="s">
        <v>130</v>
      </c>
    </row>
    <row r="25" spans="2:16" x14ac:dyDescent="0.25">
      <c r="B25" s="1"/>
      <c r="C25" s="1">
        <f>SUM(C15:C24)</f>
        <v>51</v>
      </c>
      <c r="D25" s="24">
        <f>SUM(D15:D24)</f>
        <v>100</v>
      </c>
      <c r="N25" s="16" t="s">
        <v>168</v>
      </c>
      <c r="O25">
        <f>SUM(G20)</f>
        <v>22</v>
      </c>
      <c r="P25" t="s">
        <v>124</v>
      </c>
    </row>
    <row r="26" spans="2:16" x14ac:dyDescent="0.25">
      <c r="N26" s="32" t="s">
        <v>163</v>
      </c>
      <c r="O26">
        <v>1</v>
      </c>
      <c r="P26" t="s">
        <v>177</v>
      </c>
    </row>
    <row r="27" spans="2:16" x14ac:dyDescent="0.25">
      <c r="N27" s="16" t="s">
        <v>167</v>
      </c>
      <c r="O27">
        <f>SUM(G21)</f>
        <v>18</v>
      </c>
      <c r="P27" t="s">
        <v>122</v>
      </c>
    </row>
    <row r="28" spans="2:16" x14ac:dyDescent="0.25">
      <c r="N28" s="16" t="s">
        <v>164</v>
      </c>
      <c r="O28">
        <f>SUM(C20)</f>
        <v>11</v>
      </c>
      <c r="P28" t="s">
        <v>129</v>
      </c>
    </row>
    <row r="29" spans="2:16" x14ac:dyDescent="0.25">
      <c r="N29" s="16" t="s">
        <v>161</v>
      </c>
      <c r="O29">
        <f>SUM(C21,G22,K22)</f>
        <v>28</v>
      </c>
      <c r="P29" t="s">
        <v>123</v>
      </c>
    </row>
    <row r="30" spans="2:16" x14ac:dyDescent="0.25">
      <c r="N30" s="32" t="s">
        <v>158</v>
      </c>
      <c r="O30">
        <v>6</v>
      </c>
      <c r="P30" t="s">
        <v>178</v>
      </c>
    </row>
    <row r="31" spans="2:16" x14ac:dyDescent="0.25">
      <c r="N31" s="32" t="s">
        <v>166</v>
      </c>
      <c r="O31">
        <v>1</v>
      </c>
      <c r="P31" t="s">
        <v>179</v>
      </c>
    </row>
    <row r="32" spans="2:16" x14ac:dyDescent="0.25">
      <c r="N32" s="32" t="s">
        <v>171</v>
      </c>
      <c r="O32">
        <v>1</v>
      </c>
      <c r="P32" t="s">
        <v>180</v>
      </c>
    </row>
    <row r="33" spans="15:15" x14ac:dyDescent="0.25">
      <c r="O33">
        <f>SUM(O15:O32)</f>
        <v>150</v>
      </c>
    </row>
  </sheetData>
  <mergeCells count="8">
    <mergeCell ref="B14:C14"/>
    <mergeCell ref="F14:G14"/>
    <mergeCell ref="J14:K14"/>
    <mergeCell ref="B12:L13"/>
    <mergeCell ref="B1:L2"/>
    <mergeCell ref="B3:C3"/>
    <mergeCell ref="F3:G3"/>
    <mergeCell ref="J3:K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2</vt:i4>
      </vt:variant>
    </vt:vector>
  </HeadingPairs>
  <TitlesOfParts>
    <vt:vector size="7" baseType="lpstr">
      <vt:lpstr>Colagenase</vt:lpstr>
      <vt:lpstr>Colagenase_3AYK</vt:lpstr>
      <vt:lpstr>Elastase</vt:lpstr>
      <vt:lpstr>Elastase_Q5MLF0</vt:lpstr>
      <vt:lpstr>Sums</vt:lpstr>
      <vt:lpstr>Elastase!Area_de_impressao</vt:lpstr>
      <vt:lpstr>Elastase_Q5MLF0!Area_de_impressao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Rama</dc:creator>
  <cp:lastModifiedBy>Gabriela Rama</cp:lastModifiedBy>
  <cp:lastPrinted>2021-08-10T18:49:56Z</cp:lastPrinted>
  <dcterms:created xsi:type="dcterms:W3CDTF">2015-06-05T18:19:34Z</dcterms:created>
  <dcterms:modified xsi:type="dcterms:W3CDTF">2022-02-03T12:51:15Z</dcterms:modified>
</cp:coreProperties>
</file>