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redu.sharepoint.com/sites/ControlTabacoFacultadEconomica/Documentos compartidos/Monitoreo/Bebidas azucaradas/"/>
    </mc:Choice>
  </mc:AlternateContent>
  <xr:revisionPtr revIDLastSave="5" documentId="8_{5BD938E4-EBA6-4B7D-8170-4BF3A8B18242}" xr6:coauthVersionLast="47" xr6:coauthVersionMax="47" xr10:uidLastSave="{CACD846F-777B-4241-A99D-8AF6F8B6C59A}"/>
  <bookViews>
    <workbookView xWindow="-120" yWindow="-120" windowWidth="20730" windowHeight="11040" xr2:uid="{8269B95E-4A31-4A95-9BD6-389467BE89FF}"/>
  </bookViews>
  <sheets>
    <sheet name="Gasto alimentos ultraprocesados" sheetId="2" r:id="rId1"/>
    <sheet name="Prevalencias y consumo" sheetId="1" r:id="rId2"/>
    <sheet name="IP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6" i="1"/>
  <c r="F3" i="1"/>
  <c r="F4" i="1"/>
  <c r="F5" i="1"/>
  <c r="F6" i="1"/>
  <c r="F7" i="1"/>
  <c r="F8" i="1"/>
  <c r="F9" i="1"/>
  <c r="F2" i="1"/>
  <c r="H9" i="1"/>
  <c r="H8" i="1"/>
  <c r="G9" i="1"/>
  <c r="G8" i="1"/>
  <c r="G7" i="1"/>
  <c r="G6" i="1"/>
  <c r="D9" i="1"/>
  <c r="D8" i="1"/>
  <c r="D7" i="1"/>
  <c r="D6" i="1"/>
  <c r="D5" i="1"/>
  <c r="D4" i="1"/>
  <c r="D3" i="1"/>
  <c r="D2" i="1"/>
  <c r="F3" i="2"/>
  <c r="F4" i="2"/>
  <c r="F2" i="2"/>
  <c r="E4" i="2"/>
  <c r="E3" i="2"/>
  <c r="E2" i="2"/>
</calcChain>
</file>

<file path=xl/sharedStrings.xml><?xml version="1.0" encoding="utf-8"?>
<sst xmlns="http://schemas.openxmlformats.org/spreadsheetml/2006/main" count="271" uniqueCount="155">
  <si>
    <t>FechaAño</t>
  </si>
  <si>
    <t>Dulces, caramelos, chocolatinas, helados (20). Precios corrientes</t>
  </si>
  <si>
    <t>Maní, mezclas con frutos secos, otra comida de paquete (papas, fritos, chitos) (21). Precios corrientes</t>
  </si>
  <si>
    <t>Dulces, caramelos, chocolatinas, helados (20). Precios constantes 2018</t>
  </si>
  <si>
    <t>Maní, mezclas con frutos secos, otra comida de paquete (papas, fritos, chitos) (21). Precios constantes 2018</t>
  </si>
  <si>
    <t>Intensidad de consumo (promedio de días a la semana que consume alimentos de paquete: papas, chitos, chicharrones o similares)</t>
  </si>
  <si>
    <t>Intensidad de consumo (Promedio de días a la semana que consume bebidas azucaradas)</t>
  </si>
  <si>
    <t>Prevalencia de consumo de bebidas azucaradas ECV (%)</t>
  </si>
  <si>
    <t>SE prev bebidas azucaradas</t>
  </si>
  <si>
    <t>SE*1,96</t>
  </si>
  <si>
    <t>Prevalencia de consumo de alimentos ultra procesados. Alimentos de paquete: papas, chitos, chicharrones o similares (%)</t>
  </si>
  <si>
    <t>SE prev alimentos ultraprocesados</t>
  </si>
  <si>
    <t>Año</t>
  </si>
  <si>
    <t>Mes</t>
  </si>
  <si>
    <t>serie</t>
  </si>
  <si>
    <t>Bebidas azucaradas IPC</t>
  </si>
  <si>
    <t>Ene</t>
  </si>
  <si>
    <t>2014 Ene</t>
  </si>
  <si>
    <t>Feb</t>
  </si>
  <si>
    <t>2014 Feb</t>
  </si>
  <si>
    <t>Mar</t>
  </si>
  <si>
    <t>2014 Mar</t>
  </si>
  <si>
    <t>Abr</t>
  </si>
  <si>
    <t>2014 Abr</t>
  </si>
  <si>
    <t>May</t>
  </si>
  <si>
    <t>2014 May</t>
  </si>
  <si>
    <t>Jun</t>
  </si>
  <si>
    <t>2014 Jun</t>
  </si>
  <si>
    <t>Jul</t>
  </si>
  <si>
    <t>2014 Jul</t>
  </si>
  <si>
    <t>Ago</t>
  </si>
  <si>
    <t>2014 Ago</t>
  </si>
  <si>
    <t>Sep</t>
  </si>
  <si>
    <t>2014 Sep</t>
  </si>
  <si>
    <t>Oct</t>
  </si>
  <si>
    <t>2014 Oct</t>
  </si>
  <si>
    <t>Nov</t>
  </si>
  <si>
    <t>2014 Nov</t>
  </si>
  <si>
    <t>Dic</t>
  </si>
  <si>
    <t>2014 Dic</t>
  </si>
  <si>
    <t>2015 Ene</t>
  </si>
  <si>
    <t>2015 Feb</t>
  </si>
  <si>
    <t>2015 Mar</t>
  </si>
  <si>
    <t>2015 Abr</t>
  </si>
  <si>
    <t>2015 May</t>
  </si>
  <si>
    <t>2015 Jun</t>
  </si>
  <si>
    <t>2015 Jul</t>
  </si>
  <si>
    <t>2015 Ago</t>
  </si>
  <si>
    <t>2015 Sep</t>
  </si>
  <si>
    <t>2015 Oct</t>
  </si>
  <si>
    <t>2015 Nov</t>
  </si>
  <si>
    <t>2015 Dic</t>
  </si>
  <si>
    <t>2016 Ene</t>
  </si>
  <si>
    <t>2016 Feb</t>
  </si>
  <si>
    <t>2016 Mar</t>
  </si>
  <si>
    <t>2016 Abr</t>
  </si>
  <si>
    <t>2016 May</t>
  </si>
  <si>
    <t>2016 Jun</t>
  </si>
  <si>
    <t>2016 Jul</t>
  </si>
  <si>
    <t>2016 Ago</t>
  </si>
  <si>
    <t>2016 Sep</t>
  </si>
  <si>
    <t>2016 Oct</t>
  </si>
  <si>
    <t>2016 Nov</t>
  </si>
  <si>
    <t>2016 Dic</t>
  </si>
  <si>
    <t>2017 Ene</t>
  </si>
  <si>
    <t>2017 Feb</t>
  </si>
  <si>
    <t>2017 Mar</t>
  </si>
  <si>
    <t>2017 Abr</t>
  </si>
  <si>
    <t>2017 May</t>
  </si>
  <si>
    <t>2017 Jun</t>
  </si>
  <si>
    <t>2017 Jul</t>
  </si>
  <si>
    <t>2017 Ago</t>
  </si>
  <si>
    <t>2017 Sep</t>
  </si>
  <si>
    <t>2017 Oct</t>
  </si>
  <si>
    <t>2017 Nov</t>
  </si>
  <si>
    <t>2017 Dic</t>
  </si>
  <si>
    <t>2018 Ene</t>
  </si>
  <si>
    <t>2018 Feb</t>
  </si>
  <si>
    <t>2018 Mar</t>
  </si>
  <si>
    <t>2018 Abr</t>
  </si>
  <si>
    <t>2018 May</t>
  </si>
  <si>
    <t>2018 Jun</t>
  </si>
  <si>
    <t>2018 Jul</t>
  </si>
  <si>
    <t>2018 Ago</t>
  </si>
  <si>
    <t>2018 Sep</t>
  </si>
  <si>
    <t>2018 Oct</t>
  </si>
  <si>
    <t>2018 Nov</t>
  </si>
  <si>
    <t>2018 Dic</t>
  </si>
  <si>
    <t>2019 Ene</t>
  </si>
  <si>
    <t>2019 Feb</t>
  </si>
  <si>
    <t>2019 Mar</t>
  </si>
  <si>
    <t>2019 Abr</t>
  </si>
  <si>
    <t>2019 May</t>
  </si>
  <si>
    <t>2019 Jun</t>
  </si>
  <si>
    <t>2019 Jul</t>
  </si>
  <si>
    <t>2019 Ago</t>
  </si>
  <si>
    <t>2019 Sep</t>
  </si>
  <si>
    <t>2019 Oct</t>
  </si>
  <si>
    <t>2019 Nov</t>
  </si>
  <si>
    <t>2019 Dic</t>
  </si>
  <si>
    <t>2020 Ene</t>
  </si>
  <si>
    <t>2020 Feb</t>
  </si>
  <si>
    <t>2020 Mar</t>
  </si>
  <si>
    <t>2020 Abr</t>
  </si>
  <si>
    <t>2020 May</t>
  </si>
  <si>
    <t>2020 Jun</t>
  </si>
  <si>
    <t>2020 Jul</t>
  </si>
  <si>
    <t>2020 Ago</t>
  </si>
  <si>
    <t>2020 Sep</t>
  </si>
  <si>
    <t>2020 Oct</t>
  </si>
  <si>
    <t>2020 Nov</t>
  </si>
  <si>
    <t>2020 Dic</t>
  </si>
  <si>
    <t>2021 Ene</t>
  </si>
  <si>
    <t>2021 Feb</t>
  </si>
  <si>
    <t>2021 Mar</t>
  </si>
  <si>
    <t>2021 Abr</t>
  </si>
  <si>
    <t>2021 May</t>
  </si>
  <si>
    <t>2021 Jun</t>
  </si>
  <si>
    <t>2021 Jul</t>
  </si>
  <si>
    <t>2021 Ago</t>
  </si>
  <si>
    <t>2021 Sep</t>
  </si>
  <si>
    <t>2021 Oct</t>
  </si>
  <si>
    <t>2021 Nov</t>
  </si>
  <si>
    <t>2021 Dic</t>
  </si>
  <si>
    <t>2022 Ene</t>
  </si>
  <si>
    <t>2022 Feb</t>
  </si>
  <si>
    <t>2022 Mar</t>
  </si>
  <si>
    <t>2022 Abr</t>
  </si>
  <si>
    <t>2022 May</t>
  </si>
  <si>
    <t>2022 Jun</t>
  </si>
  <si>
    <t>2022 Jul</t>
  </si>
  <si>
    <t>2022 Ago</t>
  </si>
  <si>
    <t>2022 Sep</t>
  </si>
  <si>
    <t>2022 Oct</t>
  </si>
  <si>
    <t>2022 Nov</t>
  </si>
  <si>
    <t>2022 Dic</t>
  </si>
  <si>
    <t>2023 Ene</t>
  </si>
  <si>
    <t>2023 Feb</t>
  </si>
  <si>
    <t>2023 Mar</t>
  </si>
  <si>
    <t>2023 Abr</t>
  </si>
  <si>
    <t>2023 May</t>
  </si>
  <si>
    <t>2023 Jun</t>
  </si>
  <si>
    <t>2023 Jul</t>
  </si>
  <si>
    <t>2023 Ago</t>
  </si>
  <si>
    <t>2023 Sep</t>
  </si>
  <si>
    <t>2023 Oct</t>
  </si>
  <si>
    <t>2023 Nov</t>
  </si>
  <si>
    <t>2023 Dic</t>
  </si>
  <si>
    <t>2024 Ene</t>
  </si>
  <si>
    <t>2024 Feb</t>
  </si>
  <si>
    <t>2024 Mar</t>
  </si>
  <si>
    <t>2024 Abr</t>
  </si>
  <si>
    <t>2024 May</t>
  </si>
  <si>
    <t>2024 Jun</t>
  </si>
  <si>
    <t>IPC BASE DIC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</si>
</sst>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"/>
    <numFmt numFmtId="166" formatCode="0.000"/>
    <numFmt numFmtId="167" formatCode="0.00000"/>
    <numFmt numFmtId="168" formatCode="0.0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Segoe UI"/>
      <family val="2"/>
      <charset val="204"/>
    </font>
    <font>
      <sz val="11"/>
      <color rgb="FF242424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1" applyNumberFormat="1" applyFont="1"/>
    <xf numFmtId="10" fontId="0" fillId="0" borderId="0" xfId="0" applyNumberFormat="1"/>
    <xf numFmtId="2" fontId="2" fillId="2" borderId="1" xfId="1" applyNumberFormat="1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3" fillId="0" borderId="0" xfId="0" applyFont="1"/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'Gasto alimentos ultraprocesados'!$E$1</c:f>
              <c:strCache>
                <c:ptCount val="1"/>
                <c:pt idx="0">
                  <c:v>Dulces, caramelos, chocolatinas, helados (20). Precios constantes 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2773333333333332E-2"/>
                  <c:y val="-5.851452778928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DD-4741-AE61-8855940066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'Gasto alimentos ultraprocesados'!$A$2:$A$4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'Gasto alimentos ultraprocesados'!$E$2:$E$4</c:f>
              <c:numCache>
                <c:formatCode>0.000</c:formatCode>
                <c:ptCount val="3"/>
                <c:pt idx="0">
                  <c:v>1.7223028062191887</c:v>
                </c:pt>
                <c:pt idx="1">
                  <c:v>2.3011542949465937</c:v>
                </c:pt>
                <c:pt idx="2">
                  <c:v>2.310985479647703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A27-45B4-B49E-5BF02B3AAA45}"/>
            </c:ext>
          </c:extLst>
        </c:ser>
        <c:ser>
          <c:idx val="5"/>
          <c:order val="1"/>
          <c:tx>
            <c:strRef>
              <c:f>'Gasto alimentos ultraprocesados'!$F$1</c:f>
              <c:strCache>
                <c:ptCount val="1"/>
                <c:pt idx="0">
                  <c:v>Maní, mezclas con frutos secos, otra comida de paquete (papas, fritos, chitos) (21). Precios constantes 2018</c:v>
                </c:pt>
              </c:strCache>
            </c:strRef>
          </c:tx>
          <c:spPr>
            <a:ln w="28575" cap="rnd">
              <a:solidFill>
                <a:srgbClr val="A6C9E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3CCEB"/>
              </a:solidFill>
              <a:ln w="9525">
                <a:solidFill>
                  <a:srgbClr val="83CCEB"/>
                </a:solidFill>
                <a:prstDash val="solid"/>
              </a:ln>
              <a:effectLst/>
            </c:spPr>
          </c:marker>
          <c:dLbls>
            <c:dLbl>
              <c:idx val="1"/>
              <c:layout>
                <c:manualLayout>
                  <c:x val="-5.6186666666666669E-2"/>
                  <c:y val="6.7871252935488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DD-4741-AE61-8855940066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'Gasto alimentos ultraprocesados'!$A$2:$A$4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'Gasto alimentos ultraprocesados'!$F$2:$F$4</c:f>
              <c:numCache>
                <c:formatCode>0.0000</c:formatCode>
                <c:ptCount val="3"/>
                <c:pt idx="0">
                  <c:v>1.7217851725445583</c:v>
                </c:pt>
                <c:pt idx="1">
                  <c:v>2.0068216497621401</c:v>
                </c:pt>
                <c:pt idx="2">
                  <c:v>2.8051217963976831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A27-45B4-B49E-5BF02B3A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53064"/>
        <c:axId val="560729608"/>
      </c:lineChart>
      <c:catAx>
        <c:axId val="55985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0729608"/>
        <c:crosses val="autoZero"/>
        <c:auto val="1"/>
        <c:lblAlgn val="ctr"/>
        <c:lblOffset val="100"/>
        <c:noMultiLvlLbl val="0"/>
      </c:catAx>
      <c:valAx>
        <c:axId val="5607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de millones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85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637537111139781E-2"/>
          <c:y val="0.7962947055860442"/>
          <c:w val="0.87862634998494038"/>
          <c:h val="0.19360428431294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'Prevalencias y consumo'!$B$1</c:f>
              <c:strCache>
                <c:ptCount val="1"/>
                <c:pt idx="0">
                  <c:v>Intensidad de consumo (promedio de días a la semana que consume alimentos de paquete: papas, chitos, chicharrones o similares)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'Prevalencias y consumo'!$A$2:$A$9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'Prevalencias y consumo'!$B$2:$B$9</c:f>
              <c:numCache>
                <c:formatCode>General</c:formatCode>
                <c:ptCount val="8"/>
                <c:pt idx="4">
                  <c:v>2.5099999999999998</c:v>
                </c:pt>
                <c:pt idx="5">
                  <c:v>2.4500000000000002</c:v>
                </c:pt>
                <c:pt idx="6">
                  <c:v>2.84</c:v>
                </c:pt>
                <c:pt idx="7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4-4FE4-819C-2761A2BC4801}"/>
            </c:ext>
          </c:extLst>
        </c:ser>
        <c:ser>
          <c:idx val="2"/>
          <c:order val="1"/>
          <c:tx>
            <c:strRef>
              <c:f>'Prevalencias y consumo'!$C$1</c:f>
              <c:strCache>
                <c:ptCount val="1"/>
                <c:pt idx="0">
                  <c:v>Intensidad de consumo (Promedio de días a la semana que consume bebidas azucaradas)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'Prevalencias y consumo'!$A$2:$A$9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'Prevalencias y consumo'!$C$2:$C$9</c:f>
              <c:numCache>
                <c:formatCode>General</c:formatCode>
                <c:ptCount val="8"/>
                <c:pt idx="0">
                  <c:v>4.28</c:v>
                </c:pt>
                <c:pt idx="1">
                  <c:v>3.72</c:v>
                </c:pt>
                <c:pt idx="2">
                  <c:v>3.78</c:v>
                </c:pt>
                <c:pt idx="3">
                  <c:v>3.44</c:v>
                </c:pt>
                <c:pt idx="4">
                  <c:v>3.03</c:v>
                </c:pt>
                <c:pt idx="5">
                  <c:v>2.92</c:v>
                </c:pt>
                <c:pt idx="6">
                  <c:v>3.21</c:v>
                </c:pt>
                <c:pt idx="7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4-4FE4-819C-2761A2BC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0999"/>
        <c:axId val="38769159"/>
      </c:lineChart>
      <c:catAx>
        <c:axId val="28500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769159"/>
        <c:crosses val="autoZero"/>
        <c:auto val="1"/>
        <c:lblAlgn val="ctr"/>
        <c:lblOffset val="100"/>
        <c:noMultiLvlLbl val="0"/>
      </c:catAx>
      <c:valAx>
        <c:axId val="38769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500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'Prevalencias y consumo'!$D$1</c:f>
              <c:strCache>
                <c:ptCount val="1"/>
                <c:pt idx="0">
                  <c:v>Prevalencia de consumo de bebidas azucaradas ECV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'Prevalencias y consumo'!$A$2:$A$9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'Prevalencias y consumo'!$D$2:$D$9</c:f>
              <c:numCache>
                <c:formatCode>0.00</c:formatCode>
                <c:ptCount val="8"/>
                <c:pt idx="0">
                  <c:v>71.509999999999991</c:v>
                </c:pt>
                <c:pt idx="1">
                  <c:v>66.84</c:v>
                </c:pt>
                <c:pt idx="2">
                  <c:v>68.42</c:v>
                </c:pt>
                <c:pt idx="3">
                  <c:v>67.08</c:v>
                </c:pt>
                <c:pt idx="4">
                  <c:v>61.51</c:v>
                </c:pt>
                <c:pt idx="5">
                  <c:v>61.750000000000007</c:v>
                </c:pt>
                <c:pt idx="6">
                  <c:v>62.67</c:v>
                </c:pt>
                <c:pt idx="7">
                  <c:v>67.17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DB-4D6E-8370-0834E1898A3E}"/>
            </c:ext>
          </c:extLst>
        </c:ser>
        <c:ser>
          <c:idx val="3"/>
          <c:order val="1"/>
          <c:tx>
            <c:strRef>
              <c:f>'Prevalencias y consumo'!$G$1</c:f>
              <c:strCache>
                <c:ptCount val="1"/>
                <c:pt idx="0">
                  <c:v>Prevalencia de consumo de alimentos ultra procesados. Alimentos de paquete: papas, chitos, chicharrones o similares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'Prevalencias y consumo'!$A$2:$A$9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'Prevalencias y consumo'!$G$2:$G$9</c:f>
              <c:numCache>
                <c:formatCode>General</c:formatCode>
                <c:ptCount val="8"/>
                <c:pt idx="4" formatCode="0.00">
                  <c:v>48.1</c:v>
                </c:pt>
                <c:pt idx="5" formatCode="0.00">
                  <c:v>49.3</c:v>
                </c:pt>
                <c:pt idx="6" formatCode="0.00">
                  <c:v>49.88</c:v>
                </c:pt>
                <c:pt idx="7" formatCode="0.00">
                  <c:v>54.85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DB-4D6E-8370-0834E189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79527"/>
        <c:axId val="252785671"/>
      </c:lineChart>
      <c:catAx>
        <c:axId val="252779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2785671"/>
        <c:crosses val="autoZero"/>
        <c:auto val="1"/>
        <c:lblAlgn val="ctr"/>
        <c:lblOffset val="100"/>
        <c:noMultiLvlLbl val="0"/>
      </c:catAx>
      <c:valAx>
        <c:axId val="252785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la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2779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339948089552719E-2"/>
          <c:y val="0.80811947980159149"/>
          <c:w val="0.84327535103739404"/>
          <c:h val="0.1774705939535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IPC!$D$1</c:f>
              <c:strCache>
                <c:ptCount val="1"/>
                <c:pt idx="0">
                  <c:v>Bebidas azucaradas IPC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IPC!$C$2:$C$127</c:f>
              <c:strCache>
                <c:ptCount val="126"/>
                <c:pt idx="0">
                  <c:v>2014 Ene</c:v>
                </c:pt>
                <c:pt idx="1">
                  <c:v>2014 Feb</c:v>
                </c:pt>
                <c:pt idx="2">
                  <c:v>2014 Mar</c:v>
                </c:pt>
                <c:pt idx="3">
                  <c:v>2014 Abr</c:v>
                </c:pt>
                <c:pt idx="4">
                  <c:v>2014 May</c:v>
                </c:pt>
                <c:pt idx="5">
                  <c:v>2014 Jun</c:v>
                </c:pt>
                <c:pt idx="6">
                  <c:v>2014 Jul</c:v>
                </c:pt>
                <c:pt idx="7">
                  <c:v>2014 Ago</c:v>
                </c:pt>
                <c:pt idx="8">
                  <c:v>2014 Sep</c:v>
                </c:pt>
                <c:pt idx="9">
                  <c:v>2014 Oct</c:v>
                </c:pt>
                <c:pt idx="10">
                  <c:v>2014 Nov</c:v>
                </c:pt>
                <c:pt idx="11">
                  <c:v>2014 Dic</c:v>
                </c:pt>
                <c:pt idx="12">
                  <c:v>2015 Ene</c:v>
                </c:pt>
                <c:pt idx="13">
                  <c:v>2015 Feb</c:v>
                </c:pt>
                <c:pt idx="14">
                  <c:v>2015 Mar</c:v>
                </c:pt>
                <c:pt idx="15">
                  <c:v>2015 Abr</c:v>
                </c:pt>
                <c:pt idx="16">
                  <c:v>2015 May</c:v>
                </c:pt>
                <c:pt idx="17">
                  <c:v>2015 Jun</c:v>
                </c:pt>
                <c:pt idx="18">
                  <c:v>2015 Jul</c:v>
                </c:pt>
                <c:pt idx="19">
                  <c:v>2015 Ago</c:v>
                </c:pt>
                <c:pt idx="20">
                  <c:v>2015 Sep</c:v>
                </c:pt>
                <c:pt idx="21">
                  <c:v>2015 Oct</c:v>
                </c:pt>
                <c:pt idx="22">
                  <c:v>2015 Nov</c:v>
                </c:pt>
                <c:pt idx="23">
                  <c:v>2015 Dic</c:v>
                </c:pt>
                <c:pt idx="24">
                  <c:v>2016 Ene</c:v>
                </c:pt>
                <c:pt idx="25">
                  <c:v>2016 Feb</c:v>
                </c:pt>
                <c:pt idx="26">
                  <c:v>2016 Mar</c:v>
                </c:pt>
                <c:pt idx="27">
                  <c:v>2016 Abr</c:v>
                </c:pt>
                <c:pt idx="28">
                  <c:v>2016 May</c:v>
                </c:pt>
                <c:pt idx="29">
                  <c:v>2016 Jun</c:v>
                </c:pt>
                <c:pt idx="30">
                  <c:v>2016 Jul</c:v>
                </c:pt>
                <c:pt idx="31">
                  <c:v>2016 Ago</c:v>
                </c:pt>
                <c:pt idx="32">
                  <c:v>2016 Sep</c:v>
                </c:pt>
                <c:pt idx="33">
                  <c:v>2016 Oct</c:v>
                </c:pt>
                <c:pt idx="34">
                  <c:v>2016 Nov</c:v>
                </c:pt>
                <c:pt idx="35">
                  <c:v>2016 Dic</c:v>
                </c:pt>
                <c:pt idx="36">
                  <c:v>2017 Ene</c:v>
                </c:pt>
                <c:pt idx="37">
                  <c:v>2017 Feb</c:v>
                </c:pt>
                <c:pt idx="38">
                  <c:v>2017 Mar</c:v>
                </c:pt>
                <c:pt idx="39">
                  <c:v>2017 Abr</c:v>
                </c:pt>
                <c:pt idx="40">
                  <c:v>2017 May</c:v>
                </c:pt>
                <c:pt idx="41">
                  <c:v>2017 Jun</c:v>
                </c:pt>
                <c:pt idx="42">
                  <c:v>2017 Jul</c:v>
                </c:pt>
                <c:pt idx="43">
                  <c:v>2017 Ago</c:v>
                </c:pt>
                <c:pt idx="44">
                  <c:v>2017 Sep</c:v>
                </c:pt>
                <c:pt idx="45">
                  <c:v>2017 Oct</c:v>
                </c:pt>
                <c:pt idx="46">
                  <c:v>2017 Nov</c:v>
                </c:pt>
                <c:pt idx="47">
                  <c:v>2017 Dic</c:v>
                </c:pt>
                <c:pt idx="48">
                  <c:v>2018 Ene</c:v>
                </c:pt>
                <c:pt idx="49">
                  <c:v>2018 Feb</c:v>
                </c:pt>
                <c:pt idx="50">
                  <c:v>2018 Mar</c:v>
                </c:pt>
                <c:pt idx="51">
                  <c:v>2018 Abr</c:v>
                </c:pt>
                <c:pt idx="52">
                  <c:v>2018 May</c:v>
                </c:pt>
                <c:pt idx="53">
                  <c:v>2018 Jun</c:v>
                </c:pt>
                <c:pt idx="54">
                  <c:v>2018 Jul</c:v>
                </c:pt>
                <c:pt idx="55">
                  <c:v>2018 Ago</c:v>
                </c:pt>
                <c:pt idx="56">
                  <c:v>2018 Sep</c:v>
                </c:pt>
                <c:pt idx="57">
                  <c:v>2018 Oct</c:v>
                </c:pt>
                <c:pt idx="58">
                  <c:v>2018 Nov</c:v>
                </c:pt>
                <c:pt idx="59">
                  <c:v>2018 Dic</c:v>
                </c:pt>
                <c:pt idx="60">
                  <c:v>2019 Ene</c:v>
                </c:pt>
                <c:pt idx="61">
                  <c:v>2019 Feb</c:v>
                </c:pt>
                <c:pt idx="62">
                  <c:v>2019 Mar</c:v>
                </c:pt>
                <c:pt idx="63">
                  <c:v>2019 Abr</c:v>
                </c:pt>
                <c:pt idx="64">
                  <c:v>2019 May</c:v>
                </c:pt>
                <c:pt idx="65">
                  <c:v>2019 Jun</c:v>
                </c:pt>
                <c:pt idx="66">
                  <c:v>2019 Jul</c:v>
                </c:pt>
                <c:pt idx="67">
                  <c:v>2019 Ago</c:v>
                </c:pt>
                <c:pt idx="68">
                  <c:v>2019 Sep</c:v>
                </c:pt>
                <c:pt idx="69">
                  <c:v>2019 Oct</c:v>
                </c:pt>
                <c:pt idx="70">
                  <c:v>2019 Nov</c:v>
                </c:pt>
                <c:pt idx="71">
                  <c:v>2019 Dic</c:v>
                </c:pt>
                <c:pt idx="72">
                  <c:v>2020 Ene</c:v>
                </c:pt>
                <c:pt idx="73">
                  <c:v>2020 Feb</c:v>
                </c:pt>
                <c:pt idx="74">
                  <c:v>2020 Mar</c:v>
                </c:pt>
                <c:pt idx="75">
                  <c:v>2020 Abr</c:v>
                </c:pt>
                <c:pt idx="76">
                  <c:v>2020 May</c:v>
                </c:pt>
                <c:pt idx="77">
                  <c:v>2020 Jun</c:v>
                </c:pt>
                <c:pt idx="78">
                  <c:v>2020 Jul</c:v>
                </c:pt>
                <c:pt idx="79">
                  <c:v>2020 Ago</c:v>
                </c:pt>
                <c:pt idx="80">
                  <c:v>2020 Sep</c:v>
                </c:pt>
                <c:pt idx="81">
                  <c:v>2020 Oct</c:v>
                </c:pt>
                <c:pt idx="82">
                  <c:v>2020 Nov</c:v>
                </c:pt>
                <c:pt idx="83">
                  <c:v>2020 Dic</c:v>
                </c:pt>
                <c:pt idx="84">
                  <c:v>2021 Ene</c:v>
                </c:pt>
                <c:pt idx="85">
                  <c:v>2021 Feb</c:v>
                </c:pt>
                <c:pt idx="86">
                  <c:v>2021 Mar</c:v>
                </c:pt>
                <c:pt idx="87">
                  <c:v>2021 Abr</c:v>
                </c:pt>
                <c:pt idx="88">
                  <c:v>2021 May</c:v>
                </c:pt>
                <c:pt idx="89">
                  <c:v>2021 Jun</c:v>
                </c:pt>
                <c:pt idx="90">
                  <c:v>2021 Jul</c:v>
                </c:pt>
                <c:pt idx="91">
                  <c:v>2021 Ago</c:v>
                </c:pt>
                <c:pt idx="92">
                  <c:v>2021 Sep</c:v>
                </c:pt>
                <c:pt idx="93">
                  <c:v>2021 Oct</c:v>
                </c:pt>
                <c:pt idx="94">
                  <c:v>2021 Nov</c:v>
                </c:pt>
                <c:pt idx="95">
                  <c:v>2021 Dic</c:v>
                </c:pt>
                <c:pt idx="96">
                  <c:v>2022 Ene</c:v>
                </c:pt>
                <c:pt idx="97">
                  <c:v>2022 Feb</c:v>
                </c:pt>
                <c:pt idx="98">
                  <c:v>2022 Mar</c:v>
                </c:pt>
                <c:pt idx="99">
                  <c:v>2022 Abr</c:v>
                </c:pt>
                <c:pt idx="100">
                  <c:v>2022 May</c:v>
                </c:pt>
                <c:pt idx="101">
                  <c:v>2022 Jun</c:v>
                </c:pt>
                <c:pt idx="102">
                  <c:v>2022 Jul</c:v>
                </c:pt>
                <c:pt idx="103">
                  <c:v>2022 Ago</c:v>
                </c:pt>
                <c:pt idx="104">
                  <c:v>2022 Sep</c:v>
                </c:pt>
                <c:pt idx="105">
                  <c:v>2022 Oct</c:v>
                </c:pt>
                <c:pt idx="106">
                  <c:v>2022 Nov</c:v>
                </c:pt>
                <c:pt idx="107">
                  <c:v>2022 Dic</c:v>
                </c:pt>
                <c:pt idx="108">
                  <c:v>2023 Ene</c:v>
                </c:pt>
                <c:pt idx="109">
                  <c:v>2023 Feb</c:v>
                </c:pt>
                <c:pt idx="110">
                  <c:v>2023 Mar</c:v>
                </c:pt>
                <c:pt idx="111">
                  <c:v>2023 Abr</c:v>
                </c:pt>
                <c:pt idx="112">
                  <c:v>2023 May</c:v>
                </c:pt>
                <c:pt idx="113">
                  <c:v>2023 Jun</c:v>
                </c:pt>
                <c:pt idx="114">
                  <c:v>2023 Jul</c:v>
                </c:pt>
                <c:pt idx="115">
                  <c:v>2023 Ago</c:v>
                </c:pt>
                <c:pt idx="116">
                  <c:v>2023 Sep</c:v>
                </c:pt>
                <c:pt idx="117">
                  <c:v>2023 Oct</c:v>
                </c:pt>
                <c:pt idx="118">
                  <c:v>2023 Nov</c:v>
                </c:pt>
                <c:pt idx="119">
                  <c:v>2023 Dic</c:v>
                </c:pt>
                <c:pt idx="120">
                  <c:v>2024 Ene</c:v>
                </c:pt>
                <c:pt idx="121">
                  <c:v>2024 Feb</c:v>
                </c:pt>
                <c:pt idx="122">
                  <c:v>2024 Mar</c:v>
                </c:pt>
                <c:pt idx="123">
                  <c:v>2024 Abr</c:v>
                </c:pt>
                <c:pt idx="124">
                  <c:v>2024 May</c:v>
                </c:pt>
                <c:pt idx="125">
                  <c:v>2024 Jun</c:v>
                </c:pt>
              </c:strCache>
            </c:strRef>
          </c:cat>
          <c:val>
            <c:numRef>
              <c:f>IPC!$D$2:$D$127</c:f>
              <c:numCache>
                <c:formatCode>General</c:formatCode>
                <c:ptCount val="126"/>
                <c:pt idx="0">
                  <c:v>85.97</c:v>
                </c:pt>
                <c:pt idx="1">
                  <c:v>86.29</c:v>
                </c:pt>
                <c:pt idx="2">
                  <c:v>86.08</c:v>
                </c:pt>
                <c:pt idx="3">
                  <c:v>85.89</c:v>
                </c:pt>
                <c:pt idx="4">
                  <c:v>86.09</c:v>
                </c:pt>
                <c:pt idx="5">
                  <c:v>86.48</c:v>
                </c:pt>
                <c:pt idx="6">
                  <c:v>86.73</c:v>
                </c:pt>
                <c:pt idx="7">
                  <c:v>86.63</c:v>
                </c:pt>
                <c:pt idx="8">
                  <c:v>86.71</c:v>
                </c:pt>
                <c:pt idx="9">
                  <c:v>86.83</c:v>
                </c:pt>
                <c:pt idx="10">
                  <c:v>86.81</c:v>
                </c:pt>
                <c:pt idx="11">
                  <c:v>87.02</c:v>
                </c:pt>
                <c:pt idx="12">
                  <c:v>87.22</c:v>
                </c:pt>
                <c:pt idx="13">
                  <c:v>87.46</c:v>
                </c:pt>
                <c:pt idx="14">
                  <c:v>87.57</c:v>
                </c:pt>
                <c:pt idx="15">
                  <c:v>87.33</c:v>
                </c:pt>
                <c:pt idx="16">
                  <c:v>87.93</c:v>
                </c:pt>
                <c:pt idx="17">
                  <c:v>88.06</c:v>
                </c:pt>
                <c:pt idx="18">
                  <c:v>87.7</c:v>
                </c:pt>
                <c:pt idx="19">
                  <c:v>87.85</c:v>
                </c:pt>
                <c:pt idx="20">
                  <c:v>88.2</c:v>
                </c:pt>
                <c:pt idx="21">
                  <c:v>87.87</c:v>
                </c:pt>
                <c:pt idx="22">
                  <c:v>87.86</c:v>
                </c:pt>
                <c:pt idx="23">
                  <c:v>88.04</c:v>
                </c:pt>
                <c:pt idx="24">
                  <c:v>88.77</c:v>
                </c:pt>
                <c:pt idx="25">
                  <c:v>89.77</c:v>
                </c:pt>
                <c:pt idx="26">
                  <c:v>90.5</c:v>
                </c:pt>
                <c:pt idx="27">
                  <c:v>91.63</c:v>
                </c:pt>
                <c:pt idx="28">
                  <c:v>91.66</c:v>
                </c:pt>
                <c:pt idx="29">
                  <c:v>91.7</c:v>
                </c:pt>
                <c:pt idx="30">
                  <c:v>91.19</c:v>
                </c:pt>
                <c:pt idx="31">
                  <c:v>92</c:v>
                </c:pt>
                <c:pt idx="32">
                  <c:v>92.47</c:v>
                </c:pt>
                <c:pt idx="33">
                  <c:v>92.51</c:v>
                </c:pt>
                <c:pt idx="34">
                  <c:v>93.03</c:v>
                </c:pt>
                <c:pt idx="35">
                  <c:v>94.37</c:v>
                </c:pt>
                <c:pt idx="36">
                  <c:v>95.27</c:v>
                </c:pt>
                <c:pt idx="37">
                  <c:v>96.46</c:v>
                </c:pt>
                <c:pt idx="38">
                  <c:v>96.4</c:v>
                </c:pt>
                <c:pt idx="39">
                  <c:v>96.07</c:v>
                </c:pt>
                <c:pt idx="40">
                  <c:v>96.19</c:v>
                </c:pt>
                <c:pt idx="41">
                  <c:v>96.08</c:v>
                </c:pt>
                <c:pt idx="42">
                  <c:v>96.37</c:v>
                </c:pt>
                <c:pt idx="43">
                  <c:v>96.35</c:v>
                </c:pt>
                <c:pt idx="44">
                  <c:v>96.63</c:v>
                </c:pt>
                <c:pt idx="45">
                  <c:v>97.28</c:v>
                </c:pt>
                <c:pt idx="46">
                  <c:v>97.36</c:v>
                </c:pt>
                <c:pt idx="47">
                  <c:v>97.73</c:v>
                </c:pt>
                <c:pt idx="48">
                  <c:v>98.24</c:v>
                </c:pt>
                <c:pt idx="49">
                  <c:v>98.29</c:v>
                </c:pt>
                <c:pt idx="50">
                  <c:v>98.7</c:v>
                </c:pt>
                <c:pt idx="51">
                  <c:v>98.84</c:v>
                </c:pt>
                <c:pt idx="52">
                  <c:v>99.78</c:v>
                </c:pt>
                <c:pt idx="53">
                  <c:v>99.25</c:v>
                </c:pt>
                <c:pt idx="54">
                  <c:v>99.05</c:v>
                </c:pt>
                <c:pt idx="55">
                  <c:v>99.26</c:v>
                </c:pt>
                <c:pt idx="56">
                  <c:v>99.27</c:v>
                </c:pt>
                <c:pt idx="57">
                  <c:v>99.32</c:v>
                </c:pt>
                <c:pt idx="58">
                  <c:v>99.63</c:v>
                </c:pt>
                <c:pt idx="59">
                  <c:v>100</c:v>
                </c:pt>
                <c:pt idx="60">
                  <c:v>102.6</c:v>
                </c:pt>
                <c:pt idx="61">
                  <c:v>103.25</c:v>
                </c:pt>
                <c:pt idx="62">
                  <c:v>104.9</c:v>
                </c:pt>
                <c:pt idx="63">
                  <c:v>105.76</c:v>
                </c:pt>
                <c:pt idx="64">
                  <c:v>106.98</c:v>
                </c:pt>
                <c:pt idx="65">
                  <c:v>106.95</c:v>
                </c:pt>
                <c:pt idx="66">
                  <c:v>106.98</c:v>
                </c:pt>
                <c:pt idx="67">
                  <c:v>106.83</c:v>
                </c:pt>
                <c:pt idx="68">
                  <c:v>107.74</c:v>
                </c:pt>
                <c:pt idx="69">
                  <c:v>107.9</c:v>
                </c:pt>
                <c:pt idx="70">
                  <c:v>107.86</c:v>
                </c:pt>
                <c:pt idx="71">
                  <c:v>108.15</c:v>
                </c:pt>
                <c:pt idx="72">
                  <c:v>108.67</c:v>
                </c:pt>
                <c:pt idx="73">
                  <c:v>108.5</c:v>
                </c:pt>
                <c:pt idx="74">
                  <c:v>109.37</c:v>
                </c:pt>
                <c:pt idx="75">
                  <c:v>110.26</c:v>
                </c:pt>
                <c:pt idx="76">
                  <c:v>110.45</c:v>
                </c:pt>
                <c:pt idx="77">
                  <c:v>110.82</c:v>
                </c:pt>
                <c:pt idx="78">
                  <c:v>111.1</c:v>
                </c:pt>
                <c:pt idx="79">
                  <c:v>111.52</c:v>
                </c:pt>
                <c:pt idx="80">
                  <c:v>111.54</c:v>
                </c:pt>
                <c:pt idx="81">
                  <c:v>111.31</c:v>
                </c:pt>
                <c:pt idx="82">
                  <c:v>111.69</c:v>
                </c:pt>
                <c:pt idx="83">
                  <c:v>111.35</c:v>
                </c:pt>
                <c:pt idx="84">
                  <c:v>111.41</c:v>
                </c:pt>
                <c:pt idx="85">
                  <c:v>111.46</c:v>
                </c:pt>
                <c:pt idx="86">
                  <c:v>111.85</c:v>
                </c:pt>
                <c:pt idx="87">
                  <c:v>113.64</c:v>
                </c:pt>
                <c:pt idx="88">
                  <c:v>114.46</c:v>
                </c:pt>
                <c:pt idx="89">
                  <c:v>114.81</c:v>
                </c:pt>
                <c:pt idx="90">
                  <c:v>115.36</c:v>
                </c:pt>
                <c:pt idx="91">
                  <c:v>115.99</c:v>
                </c:pt>
                <c:pt idx="92">
                  <c:v>116.51</c:v>
                </c:pt>
                <c:pt idx="93">
                  <c:v>116.95</c:v>
                </c:pt>
                <c:pt idx="94">
                  <c:v>118.1</c:v>
                </c:pt>
                <c:pt idx="95">
                  <c:v>118.53</c:v>
                </c:pt>
                <c:pt idx="96">
                  <c:v>119.61</c:v>
                </c:pt>
                <c:pt idx="97">
                  <c:v>122.93</c:v>
                </c:pt>
                <c:pt idx="98">
                  <c:v>126.66</c:v>
                </c:pt>
                <c:pt idx="99">
                  <c:v>129.75</c:v>
                </c:pt>
                <c:pt idx="100">
                  <c:v>131.13999999999999</c:v>
                </c:pt>
                <c:pt idx="101">
                  <c:v>132.63</c:v>
                </c:pt>
                <c:pt idx="102">
                  <c:v>133.96</c:v>
                </c:pt>
                <c:pt idx="103">
                  <c:v>135.81</c:v>
                </c:pt>
                <c:pt idx="104">
                  <c:v>141.44</c:v>
                </c:pt>
                <c:pt idx="105">
                  <c:v>142.72</c:v>
                </c:pt>
                <c:pt idx="106">
                  <c:v>145.36000000000001</c:v>
                </c:pt>
                <c:pt idx="107">
                  <c:v>147.11000000000001</c:v>
                </c:pt>
                <c:pt idx="108">
                  <c:v>149.01</c:v>
                </c:pt>
                <c:pt idx="109">
                  <c:v>152.32</c:v>
                </c:pt>
                <c:pt idx="110">
                  <c:v>154.38</c:v>
                </c:pt>
                <c:pt idx="111">
                  <c:v>154.65</c:v>
                </c:pt>
                <c:pt idx="112">
                  <c:v>154.93</c:v>
                </c:pt>
                <c:pt idx="113">
                  <c:v>154.75</c:v>
                </c:pt>
                <c:pt idx="114">
                  <c:v>156.36000000000001</c:v>
                </c:pt>
                <c:pt idx="115">
                  <c:v>158.19999999999999</c:v>
                </c:pt>
                <c:pt idx="116">
                  <c:v>159.19</c:v>
                </c:pt>
                <c:pt idx="117">
                  <c:v>159.54</c:v>
                </c:pt>
                <c:pt idx="118">
                  <c:v>164.79</c:v>
                </c:pt>
                <c:pt idx="119">
                  <c:v>167.21</c:v>
                </c:pt>
                <c:pt idx="120">
                  <c:v>169.25</c:v>
                </c:pt>
                <c:pt idx="121">
                  <c:v>170.34</c:v>
                </c:pt>
                <c:pt idx="122">
                  <c:v>169.79</c:v>
                </c:pt>
                <c:pt idx="123">
                  <c:v>168.38</c:v>
                </c:pt>
                <c:pt idx="124">
                  <c:v>169.46</c:v>
                </c:pt>
                <c:pt idx="125">
                  <c:v>171.19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6-4187-A226-1A35A7AE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05671"/>
        <c:axId val="261517320"/>
      </c:lineChart>
      <c:catAx>
        <c:axId val="958705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1517320"/>
        <c:crosses val="autoZero"/>
        <c:auto val="1"/>
        <c:lblAlgn val="ctr"/>
        <c:lblOffset val="100"/>
        <c:noMultiLvlLbl val="0"/>
      </c:catAx>
      <c:valAx>
        <c:axId val="2615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870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3</xdr:col>
      <xdr:colOff>685800</xdr:colOff>
      <xdr:row>21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859CC-95E5-9C85-1CF8-406813E9DB69}"/>
            </a:ext>
            <a:ext uri="{147F2762-F138-4A5C-976F-8EAC2B608ADB}">
              <a16:predDERef xmlns:a16="http://schemas.microsoft.com/office/drawing/2014/main" pred="{861E5551-96BA-638C-C225-917366D78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0</xdr:rowOff>
    </xdr:from>
    <xdr:to>
      <xdr:col>3</xdr:col>
      <xdr:colOff>1163053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42A42-F0F3-B4BF-2703-FE4AB3E131C7}"/>
            </a:ext>
            <a:ext uri="{147F2762-F138-4A5C-976F-8EAC2B608ADB}">
              <a16:predDERef xmlns:a16="http://schemas.microsoft.com/office/drawing/2014/main" pred="{4A473C0E-61A1-8BC3-A845-B0B8E1AE9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1672063</xdr:colOff>
      <xdr:row>10</xdr:row>
      <xdr:rowOff>189941</xdr:rowOff>
    </xdr:from>
    <xdr:to>
      <xdr:col>7</xdr:col>
      <xdr:colOff>1266787</xdr:colOff>
      <xdr:row>26</xdr:row>
      <xdr:rowOff>146539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F534D-6780-7D95-0A33-F1D9C2259CAE}"/>
            </a:ext>
            <a:ext uri="{147F2762-F138-4A5C-976F-8EAC2B608ADB}">
              <a16:predDERef xmlns:a16="http://schemas.microsoft.com/office/drawing/2014/main" pred="{D8542A42-F0F3-B4BF-2703-FE4AB3E13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12</xdr:col>
      <xdr:colOff>295275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81761-0387-D613-7061-57075998B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F424-B750-4FB4-8D86-19053BC5C3B9}">
  <dimension ref="A1:H7"/>
  <sheetViews>
    <sheetView tabSelected="1" workbookViewId="0">
      <selection activeCell="E8" sqref="E8"/>
    </sheetView>
  </sheetViews>
  <sheetFormatPr baseColWidth="10" defaultColWidth="11.42578125" defaultRowHeight="15" x14ac:dyDescent="0.25"/>
  <cols>
    <col min="2" max="2" width="17.85546875" customWidth="1"/>
    <col min="3" max="6" width="30.140625" customWidth="1"/>
    <col min="7" max="7" width="29" customWidth="1"/>
    <col min="8" max="8" width="23.85546875" customWidth="1"/>
  </cols>
  <sheetData>
    <row r="1" spans="1:8" ht="88.5" customHeight="1" x14ac:dyDescent="0.25">
      <c r="A1" t="s">
        <v>0</v>
      </c>
      <c r="B1" s="1" t="s">
        <v>1</v>
      </c>
      <c r="C1" s="1" t="s">
        <v>2</v>
      </c>
      <c r="D1" s="1" t="s">
        <v>154</v>
      </c>
      <c r="E1" s="1" t="s">
        <v>3</v>
      </c>
      <c r="F1" s="1" t="s">
        <v>4</v>
      </c>
      <c r="H1" s="1"/>
    </row>
    <row r="2" spans="1:8" x14ac:dyDescent="0.25">
      <c r="A2">
        <v>2020</v>
      </c>
      <c r="B2">
        <v>1.8166850000000001</v>
      </c>
      <c r="C2">
        <v>1.8161389999999999</v>
      </c>
      <c r="D2" s="5">
        <v>105.48</v>
      </c>
      <c r="E2" s="7">
        <f>B2/(D2/100)</f>
        <v>1.7223028062191887</v>
      </c>
      <c r="F2" s="6">
        <f>C2/(D2/100)</f>
        <v>1.7217851725445583</v>
      </c>
    </row>
    <row r="3" spans="1:8" x14ac:dyDescent="0.25">
      <c r="A3">
        <v>2021</v>
      </c>
      <c r="B3">
        <v>2.5637159999999999</v>
      </c>
      <c r="C3">
        <v>2.2357999999999998</v>
      </c>
      <c r="D3" s="5">
        <v>111.41</v>
      </c>
      <c r="E3" s="7">
        <f>B3/(D3/100)</f>
        <v>2.3011542949465937</v>
      </c>
      <c r="F3" s="6">
        <f t="shared" ref="F3:F4" si="0">C3/(D3/100)</f>
        <v>2.0068216497621401</v>
      </c>
    </row>
    <row r="4" spans="1:8" x14ac:dyDescent="0.25">
      <c r="A4">
        <v>2022</v>
      </c>
      <c r="B4">
        <v>2.9125350000000001</v>
      </c>
      <c r="C4">
        <v>3.5352950000000001</v>
      </c>
      <c r="D4" s="5">
        <v>126.03</v>
      </c>
      <c r="E4" s="7">
        <f>B4/(D4/100)</f>
        <v>2.310985479647703</v>
      </c>
      <c r="F4" s="6">
        <f t="shared" si="0"/>
        <v>2.8051217963976831</v>
      </c>
    </row>
    <row r="5" spans="1:8" x14ac:dyDescent="0.25">
      <c r="A5">
        <v>2023</v>
      </c>
      <c r="D5" s="4"/>
      <c r="E5" s="4"/>
      <c r="F5" s="4"/>
    </row>
    <row r="7" spans="1:8" x14ac:dyDescent="0.25">
      <c r="G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C958-9AFF-44F6-8515-10936390DC9E}">
  <dimension ref="A1:I11"/>
  <sheetViews>
    <sheetView zoomScale="95" zoomScaleNormal="85" workbookViewId="0">
      <selection activeCell="E23" sqref="E23"/>
    </sheetView>
  </sheetViews>
  <sheetFormatPr baseColWidth="10" defaultColWidth="11.42578125" defaultRowHeight="15" x14ac:dyDescent="0.25"/>
  <cols>
    <col min="2" max="2" width="28.28515625" customWidth="1"/>
    <col min="3" max="3" width="23.85546875" customWidth="1"/>
    <col min="4" max="7" width="30.140625" customWidth="1"/>
    <col min="8" max="8" width="29" customWidth="1"/>
    <col min="9" max="9" width="23.85546875" customWidth="1"/>
  </cols>
  <sheetData>
    <row r="1" spans="1:9" ht="88.5" customHeight="1" x14ac:dyDescent="0.25">
      <c r="A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9</v>
      </c>
    </row>
    <row r="2" spans="1:9" x14ac:dyDescent="0.25">
      <c r="A2">
        <v>2016</v>
      </c>
      <c r="C2">
        <v>4.28</v>
      </c>
      <c r="D2" s="8">
        <f>0.7151*100</f>
        <v>71.509999999999991</v>
      </c>
      <c r="E2" s="11">
        <v>0.1706221</v>
      </c>
      <c r="F2" s="11">
        <f>E2*F$11</f>
        <v>0.33441931599999997</v>
      </c>
      <c r="G2" s="4"/>
      <c r="H2" s="2"/>
    </row>
    <row r="3" spans="1:9" x14ac:dyDescent="0.25">
      <c r="A3">
        <v>2017</v>
      </c>
      <c r="C3">
        <v>3.72</v>
      </c>
      <c r="D3" s="8">
        <f>0.6684*100</f>
        <v>66.84</v>
      </c>
      <c r="E3" s="11">
        <v>0.24128369999999999</v>
      </c>
      <c r="F3" s="11">
        <f t="shared" ref="F3:F9" si="0">E3*F$11</f>
        <v>0.47291605199999998</v>
      </c>
      <c r="H3" s="2"/>
    </row>
    <row r="4" spans="1:9" x14ac:dyDescent="0.25">
      <c r="A4">
        <v>2018</v>
      </c>
      <c r="C4">
        <v>3.78</v>
      </c>
      <c r="D4" s="8">
        <f>0.6842*100</f>
        <v>68.42</v>
      </c>
      <c r="E4" s="11">
        <v>8.8708400000000007E-2</v>
      </c>
      <c r="F4" s="11">
        <f t="shared" si="0"/>
        <v>0.173868464</v>
      </c>
      <c r="H4" s="2"/>
    </row>
    <row r="5" spans="1:9" x14ac:dyDescent="0.25">
      <c r="A5">
        <v>2019</v>
      </c>
      <c r="C5">
        <v>3.44</v>
      </c>
      <c r="D5" s="8">
        <f>0.6708*100</f>
        <v>67.08</v>
      </c>
      <c r="E5" s="9">
        <v>8.8679999999999995E-2</v>
      </c>
      <c r="F5" s="11">
        <f t="shared" si="0"/>
        <v>0.17381279999999999</v>
      </c>
    </row>
    <row r="6" spans="1:9" x14ac:dyDescent="0.25">
      <c r="A6">
        <v>2020</v>
      </c>
      <c r="B6" s="3">
        <v>2.5099999999999998</v>
      </c>
      <c r="C6">
        <v>3.03</v>
      </c>
      <c r="D6" s="8">
        <f>0.6151*100</f>
        <v>61.51</v>
      </c>
      <c r="E6" s="9">
        <v>9.5458600000000005E-2</v>
      </c>
      <c r="F6" s="11">
        <f t="shared" si="0"/>
        <v>0.18709885600000001</v>
      </c>
      <c r="G6" s="8">
        <f>0.481*100</f>
        <v>48.1</v>
      </c>
      <c r="H6">
        <v>9.8026199999999994E-2</v>
      </c>
      <c r="I6">
        <f>H6*F$11</f>
        <v>0.19213135199999998</v>
      </c>
    </row>
    <row r="7" spans="1:9" x14ac:dyDescent="0.25">
      <c r="A7">
        <v>2021</v>
      </c>
      <c r="B7" s="3">
        <v>2.4500000000000002</v>
      </c>
      <c r="C7">
        <v>2.92</v>
      </c>
      <c r="D7" s="8">
        <f>0.6175*100</f>
        <v>61.750000000000007</v>
      </c>
      <c r="E7" s="9">
        <v>9.7069000000000003E-2</v>
      </c>
      <c r="F7" s="11">
        <f t="shared" si="0"/>
        <v>0.19025523999999999</v>
      </c>
      <c r="G7" s="8">
        <f>0.493*100</f>
        <v>49.3</v>
      </c>
      <c r="H7" s="1">
        <v>9.9858000000000002E-2</v>
      </c>
      <c r="I7">
        <f t="shared" ref="I7:I9" si="1">H7*F$11</f>
        <v>0.19572168000000001</v>
      </c>
    </row>
    <row r="8" spans="1:9" x14ac:dyDescent="0.25">
      <c r="A8">
        <v>2022</v>
      </c>
      <c r="B8" s="3">
        <v>2.84</v>
      </c>
      <c r="C8">
        <v>3.21</v>
      </c>
      <c r="D8" s="8">
        <f>0.6267*100</f>
        <v>62.67</v>
      </c>
      <c r="E8" s="10">
        <v>9.7662200000000005E-2</v>
      </c>
      <c r="F8" s="11">
        <f t="shared" si="0"/>
        <v>0.191417912</v>
      </c>
      <c r="G8" s="8">
        <f>0.4988*100</f>
        <v>49.88</v>
      </c>
      <c r="H8">
        <f>0.1009602</f>
        <v>0.1009602</v>
      </c>
      <c r="I8">
        <f t="shared" si="1"/>
        <v>0.19788199200000001</v>
      </c>
    </row>
    <row r="9" spans="1:9" x14ac:dyDescent="0.25">
      <c r="A9">
        <v>2023</v>
      </c>
      <c r="B9">
        <v>2.86</v>
      </c>
      <c r="C9">
        <v>3.23</v>
      </c>
      <c r="D9" s="8">
        <f>0.6717*100</f>
        <v>67.17</v>
      </c>
      <c r="E9" s="9">
        <v>9.70221E-2</v>
      </c>
      <c r="F9" s="11">
        <f t="shared" si="0"/>
        <v>0.190163316</v>
      </c>
      <c r="G9" s="8">
        <f>0.5485*100</f>
        <v>54.85</v>
      </c>
      <c r="H9">
        <f>0.1028207</f>
        <v>0.1028207</v>
      </c>
      <c r="I9">
        <f t="shared" si="1"/>
        <v>0.20152857199999999</v>
      </c>
    </row>
    <row r="11" spans="1:9" x14ac:dyDescent="0.25">
      <c r="F11">
        <v>1.96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BF31-BA8C-423F-9765-3B79A73455D5}">
  <dimension ref="A1:D127"/>
  <sheetViews>
    <sheetView workbookViewId="0">
      <selection activeCell="Q11" sqref="Q11"/>
    </sheetView>
  </sheetViews>
  <sheetFormatPr baseColWidth="10" defaultColWidth="9.140625" defaultRowHeight="15" x14ac:dyDescent="0.25"/>
  <cols>
    <col min="4" max="4" width="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2014</v>
      </c>
      <c r="B2" t="s">
        <v>16</v>
      </c>
      <c r="C2" t="s">
        <v>17</v>
      </c>
      <c r="D2">
        <v>85.97</v>
      </c>
    </row>
    <row r="3" spans="1:4" x14ac:dyDescent="0.25">
      <c r="A3">
        <v>2014</v>
      </c>
      <c r="B3" t="s">
        <v>18</v>
      </c>
      <c r="C3" t="s">
        <v>19</v>
      </c>
      <c r="D3">
        <v>86.29</v>
      </c>
    </row>
    <row r="4" spans="1:4" x14ac:dyDescent="0.25">
      <c r="A4">
        <v>2014</v>
      </c>
      <c r="B4" t="s">
        <v>20</v>
      </c>
      <c r="C4" t="s">
        <v>21</v>
      </c>
      <c r="D4">
        <v>86.08</v>
      </c>
    </row>
    <row r="5" spans="1:4" x14ac:dyDescent="0.25">
      <c r="A5">
        <v>2014</v>
      </c>
      <c r="B5" t="s">
        <v>22</v>
      </c>
      <c r="C5" t="s">
        <v>23</v>
      </c>
      <c r="D5">
        <v>85.89</v>
      </c>
    </row>
    <row r="6" spans="1:4" x14ac:dyDescent="0.25">
      <c r="A6">
        <v>2014</v>
      </c>
      <c r="B6" t="s">
        <v>24</v>
      </c>
      <c r="C6" t="s">
        <v>25</v>
      </c>
      <c r="D6">
        <v>86.09</v>
      </c>
    </row>
    <row r="7" spans="1:4" x14ac:dyDescent="0.25">
      <c r="A7">
        <v>2014</v>
      </c>
      <c r="B7" t="s">
        <v>26</v>
      </c>
      <c r="C7" t="s">
        <v>27</v>
      </c>
      <c r="D7">
        <v>86.48</v>
      </c>
    </row>
    <row r="8" spans="1:4" x14ac:dyDescent="0.25">
      <c r="A8">
        <v>2014</v>
      </c>
      <c r="B8" t="s">
        <v>28</v>
      </c>
      <c r="C8" t="s">
        <v>29</v>
      </c>
      <c r="D8">
        <v>86.73</v>
      </c>
    </row>
    <row r="9" spans="1:4" x14ac:dyDescent="0.25">
      <c r="A9">
        <v>2014</v>
      </c>
      <c r="B9" t="s">
        <v>30</v>
      </c>
      <c r="C9" t="s">
        <v>31</v>
      </c>
      <c r="D9">
        <v>86.63</v>
      </c>
    </row>
    <row r="10" spans="1:4" x14ac:dyDescent="0.25">
      <c r="A10">
        <v>2014</v>
      </c>
      <c r="B10" t="s">
        <v>32</v>
      </c>
      <c r="C10" t="s">
        <v>33</v>
      </c>
      <c r="D10">
        <v>86.71</v>
      </c>
    </row>
    <row r="11" spans="1:4" x14ac:dyDescent="0.25">
      <c r="A11">
        <v>2014</v>
      </c>
      <c r="B11" t="s">
        <v>34</v>
      </c>
      <c r="C11" t="s">
        <v>35</v>
      </c>
      <c r="D11">
        <v>86.83</v>
      </c>
    </row>
    <row r="12" spans="1:4" x14ac:dyDescent="0.25">
      <c r="A12">
        <v>2014</v>
      </c>
      <c r="B12" t="s">
        <v>36</v>
      </c>
      <c r="C12" t="s">
        <v>37</v>
      </c>
      <c r="D12">
        <v>86.81</v>
      </c>
    </row>
    <row r="13" spans="1:4" x14ac:dyDescent="0.25">
      <c r="A13">
        <v>2014</v>
      </c>
      <c r="B13" t="s">
        <v>38</v>
      </c>
      <c r="C13" t="s">
        <v>39</v>
      </c>
      <c r="D13">
        <v>87.02</v>
      </c>
    </row>
    <row r="14" spans="1:4" x14ac:dyDescent="0.25">
      <c r="A14">
        <v>2015</v>
      </c>
      <c r="B14" t="s">
        <v>16</v>
      </c>
      <c r="C14" t="s">
        <v>40</v>
      </c>
      <c r="D14">
        <v>87.22</v>
      </c>
    </row>
    <row r="15" spans="1:4" x14ac:dyDescent="0.25">
      <c r="A15">
        <v>2015</v>
      </c>
      <c r="B15" t="s">
        <v>18</v>
      </c>
      <c r="C15" t="s">
        <v>41</v>
      </c>
      <c r="D15">
        <v>87.46</v>
      </c>
    </row>
    <row r="16" spans="1:4" x14ac:dyDescent="0.25">
      <c r="A16">
        <v>2015</v>
      </c>
      <c r="B16" t="s">
        <v>20</v>
      </c>
      <c r="C16" t="s">
        <v>42</v>
      </c>
      <c r="D16">
        <v>87.57</v>
      </c>
    </row>
    <row r="17" spans="1:4" x14ac:dyDescent="0.25">
      <c r="A17">
        <v>2015</v>
      </c>
      <c r="B17" t="s">
        <v>22</v>
      </c>
      <c r="C17" t="s">
        <v>43</v>
      </c>
      <c r="D17">
        <v>87.33</v>
      </c>
    </row>
    <row r="18" spans="1:4" x14ac:dyDescent="0.25">
      <c r="A18">
        <v>2015</v>
      </c>
      <c r="B18" t="s">
        <v>24</v>
      </c>
      <c r="C18" t="s">
        <v>44</v>
      </c>
      <c r="D18">
        <v>87.93</v>
      </c>
    </row>
    <row r="19" spans="1:4" x14ac:dyDescent="0.25">
      <c r="A19">
        <v>2015</v>
      </c>
      <c r="B19" t="s">
        <v>26</v>
      </c>
      <c r="C19" t="s">
        <v>45</v>
      </c>
      <c r="D19">
        <v>88.06</v>
      </c>
    </row>
    <row r="20" spans="1:4" x14ac:dyDescent="0.25">
      <c r="A20">
        <v>2015</v>
      </c>
      <c r="B20" t="s">
        <v>28</v>
      </c>
      <c r="C20" t="s">
        <v>46</v>
      </c>
      <c r="D20">
        <v>87.7</v>
      </c>
    </row>
    <row r="21" spans="1:4" x14ac:dyDescent="0.25">
      <c r="A21">
        <v>2015</v>
      </c>
      <c r="B21" t="s">
        <v>30</v>
      </c>
      <c r="C21" t="s">
        <v>47</v>
      </c>
      <c r="D21">
        <v>87.85</v>
      </c>
    </row>
    <row r="22" spans="1:4" x14ac:dyDescent="0.25">
      <c r="A22">
        <v>2015</v>
      </c>
      <c r="B22" t="s">
        <v>32</v>
      </c>
      <c r="C22" t="s">
        <v>48</v>
      </c>
      <c r="D22">
        <v>88.2</v>
      </c>
    </row>
    <row r="23" spans="1:4" x14ac:dyDescent="0.25">
      <c r="A23">
        <v>2015</v>
      </c>
      <c r="B23" t="s">
        <v>34</v>
      </c>
      <c r="C23" t="s">
        <v>49</v>
      </c>
      <c r="D23">
        <v>87.87</v>
      </c>
    </row>
    <row r="24" spans="1:4" x14ac:dyDescent="0.25">
      <c r="A24">
        <v>2015</v>
      </c>
      <c r="B24" t="s">
        <v>36</v>
      </c>
      <c r="C24" t="s">
        <v>50</v>
      </c>
      <c r="D24">
        <v>87.86</v>
      </c>
    </row>
    <row r="25" spans="1:4" x14ac:dyDescent="0.25">
      <c r="A25">
        <v>2015</v>
      </c>
      <c r="B25" t="s">
        <v>38</v>
      </c>
      <c r="C25" t="s">
        <v>51</v>
      </c>
      <c r="D25">
        <v>88.04</v>
      </c>
    </row>
    <row r="26" spans="1:4" x14ac:dyDescent="0.25">
      <c r="A26">
        <v>2016</v>
      </c>
      <c r="B26" t="s">
        <v>16</v>
      </c>
      <c r="C26" t="s">
        <v>52</v>
      </c>
      <c r="D26">
        <v>88.77</v>
      </c>
    </row>
    <row r="27" spans="1:4" x14ac:dyDescent="0.25">
      <c r="A27">
        <v>2016</v>
      </c>
      <c r="B27" t="s">
        <v>18</v>
      </c>
      <c r="C27" t="s">
        <v>53</v>
      </c>
      <c r="D27">
        <v>89.77</v>
      </c>
    </row>
    <row r="28" spans="1:4" x14ac:dyDescent="0.25">
      <c r="A28">
        <v>2016</v>
      </c>
      <c r="B28" t="s">
        <v>20</v>
      </c>
      <c r="C28" t="s">
        <v>54</v>
      </c>
      <c r="D28">
        <v>90.5</v>
      </c>
    </row>
    <row r="29" spans="1:4" x14ac:dyDescent="0.25">
      <c r="A29">
        <v>2016</v>
      </c>
      <c r="B29" t="s">
        <v>22</v>
      </c>
      <c r="C29" t="s">
        <v>55</v>
      </c>
      <c r="D29">
        <v>91.63</v>
      </c>
    </row>
    <row r="30" spans="1:4" x14ac:dyDescent="0.25">
      <c r="A30">
        <v>2016</v>
      </c>
      <c r="B30" t="s">
        <v>24</v>
      </c>
      <c r="C30" t="s">
        <v>56</v>
      </c>
      <c r="D30">
        <v>91.66</v>
      </c>
    </row>
    <row r="31" spans="1:4" x14ac:dyDescent="0.25">
      <c r="A31">
        <v>2016</v>
      </c>
      <c r="B31" t="s">
        <v>26</v>
      </c>
      <c r="C31" t="s">
        <v>57</v>
      </c>
      <c r="D31">
        <v>91.7</v>
      </c>
    </row>
    <row r="32" spans="1:4" x14ac:dyDescent="0.25">
      <c r="A32">
        <v>2016</v>
      </c>
      <c r="B32" t="s">
        <v>28</v>
      </c>
      <c r="C32" t="s">
        <v>58</v>
      </c>
      <c r="D32">
        <v>91.19</v>
      </c>
    </row>
    <row r="33" spans="1:4" x14ac:dyDescent="0.25">
      <c r="A33">
        <v>2016</v>
      </c>
      <c r="B33" t="s">
        <v>30</v>
      </c>
      <c r="C33" t="s">
        <v>59</v>
      </c>
      <c r="D33">
        <v>92</v>
      </c>
    </row>
    <row r="34" spans="1:4" x14ac:dyDescent="0.25">
      <c r="A34">
        <v>2016</v>
      </c>
      <c r="B34" t="s">
        <v>32</v>
      </c>
      <c r="C34" t="s">
        <v>60</v>
      </c>
      <c r="D34">
        <v>92.47</v>
      </c>
    </row>
    <row r="35" spans="1:4" x14ac:dyDescent="0.25">
      <c r="A35">
        <v>2016</v>
      </c>
      <c r="B35" t="s">
        <v>34</v>
      </c>
      <c r="C35" t="s">
        <v>61</v>
      </c>
      <c r="D35">
        <v>92.51</v>
      </c>
    </row>
    <row r="36" spans="1:4" x14ac:dyDescent="0.25">
      <c r="A36">
        <v>2016</v>
      </c>
      <c r="B36" t="s">
        <v>36</v>
      </c>
      <c r="C36" t="s">
        <v>62</v>
      </c>
      <c r="D36">
        <v>93.03</v>
      </c>
    </row>
    <row r="37" spans="1:4" x14ac:dyDescent="0.25">
      <c r="A37">
        <v>2016</v>
      </c>
      <c r="B37" t="s">
        <v>38</v>
      </c>
      <c r="C37" t="s">
        <v>63</v>
      </c>
      <c r="D37">
        <v>94.37</v>
      </c>
    </row>
    <row r="38" spans="1:4" x14ac:dyDescent="0.25">
      <c r="A38">
        <v>2017</v>
      </c>
      <c r="B38" t="s">
        <v>16</v>
      </c>
      <c r="C38" t="s">
        <v>64</v>
      </c>
      <c r="D38">
        <v>95.27</v>
      </c>
    </row>
    <row r="39" spans="1:4" x14ac:dyDescent="0.25">
      <c r="A39">
        <v>2017</v>
      </c>
      <c r="B39" t="s">
        <v>18</v>
      </c>
      <c r="C39" t="s">
        <v>65</v>
      </c>
      <c r="D39">
        <v>96.46</v>
      </c>
    </row>
    <row r="40" spans="1:4" x14ac:dyDescent="0.25">
      <c r="A40">
        <v>2017</v>
      </c>
      <c r="B40" t="s">
        <v>20</v>
      </c>
      <c r="C40" t="s">
        <v>66</v>
      </c>
      <c r="D40">
        <v>96.4</v>
      </c>
    </row>
    <row r="41" spans="1:4" x14ac:dyDescent="0.25">
      <c r="A41">
        <v>2017</v>
      </c>
      <c r="B41" t="s">
        <v>22</v>
      </c>
      <c r="C41" t="s">
        <v>67</v>
      </c>
      <c r="D41">
        <v>96.07</v>
      </c>
    </row>
    <row r="42" spans="1:4" x14ac:dyDescent="0.25">
      <c r="A42">
        <v>2017</v>
      </c>
      <c r="B42" t="s">
        <v>24</v>
      </c>
      <c r="C42" t="s">
        <v>68</v>
      </c>
      <c r="D42">
        <v>96.19</v>
      </c>
    </row>
    <row r="43" spans="1:4" x14ac:dyDescent="0.25">
      <c r="A43">
        <v>2017</v>
      </c>
      <c r="B43" t="s">
        <v>26</v>
      </c>
      <c r="C43" t="s">
        <v>69</v>
      </c>
      <c r="D43">
        <v>96.08</v>
      </c>
    </row>
    <row r="44" spans="1:4" x14ac:dyDescent="0.25">
      <c r="A44">
        <v>2017</v>
      </c>
      <c r="B44" t="s">
        <v>28</v>
      </c>
      <c r="C44" t="s">
        <v>70</v>
      </c>
      <c r="D44">
        <v>96.37</v>
      </c>
    </row>
    <row r="45" spans="1:4" x14ac:dyDescent="0.25">
      <c r="A45">
        <v>2017</v>
      </c>
      <c r="B45" t="s">
        <v>30</v>
      </c>
      <c r="C45" t="s">
        <v>71</v>
      </c>
      <c r="D45">
        <v>96.35</v>
      </c>
    </row>
    <row r="46" spans="1:4" x14ac:dyDescent="0.25">
      <c r="A46">
        <v>2017</v>
      </c>
      <c r="B46" t="s">
        <v>32</v>
      </c>
      <c r="C46" t="s">
        <v>72</v>
      </c>
      <c r="D46">
        <v>96.63</v>
      </c>
    </row>
    <row r="47" spans="1:4" x14ac:dyDescent="0.25">
      <c r="A47">
        <v>2017</v>
      </c>
      <c r="B47" t="s">
        <v>34</v>
      </c>
      <c r="C47" t="s">
        <v>73</v>
      </c>
      <c r="D47">
        <v>97.28</v>
      </c>
    </row>
    <row r="48" spans="1:4" x14ac:dyDescent="0.25">
      <c r="A48">
        <v>2017</v>
      </c>
      <c r="B48" t="s">
        <v>36</v>
      </c>
      <c r="C48" t="s">
        <v>74</v>
      </c>
      <c r="D48">
        <v>97.36</v>
      </c>
    </row>
    <row r="49" spans="1:4" x14ac:dyDescent="0.25">
      <c r="A49">
        <v>2017</v>
      </c>
      <c r="B49" t="s">
        <v>38</v>
      </c>
      <c r="C49" t="s">
        <v>75</v>
      </c>
      <c r="D49">
        <v>97.73</v>
      </c>
    </row>
    <row r="50" spans="1:4" x14ac:dyDescent="0.25">
      <c r="A50">
        <v>2018</v>
      </c>
      <c r="B50" t="s">
        <v>16</v>
      </c>
      <c r="C50" t="s">
        <v>76</v>
      </c>
      <c r="D50">
        <v>98.24</v>
      </c>
    </row>
    <row r="51" spans="1:4" x14ac:dyDescent="0.25">
      <c r="A51">
        <v>2018</v>
      </c>
      <c r="B51" t="s">
        <v>18</v>
      </c>
      <c r="C51" t="s">
        <v>77</v>
      </c>
      <c r="D51">
        <v>98.29</v>
      </c>
    </row>
    <row r="52" spans="1:4" x14ac:dyDescent="0.25">
      <c r="A52">
        <v>2018</v>
      </c>
      <c r="B52" t="s">
        <v>20</v>
      </c>
      <c r="C52" t="s">
        <v>78</v>
      </c>
      <c r="D52">
        <v>98.7</v>
      </c>
    </row>
    <row r="53" spans="1:4" x14ac:dyDescent="0.25">
      <c r="A53">
        <v>2018</v>
      </c>
      <c r="B53" t="s">
        <v>22</v>
      </c>
      <c r="C53" t="s">
        <v>79</v>
      </c>
      <c r="D53">
        <v>98.84</v>
      </c>
    </row>
    <row r="54" spans="1:4" x14ac:dyDescent="0.25">
      <c r="A54">
        <v>2018</v>
      </c>
      <c r="B54" t="s">
        <v>24</v>
      </c>
      <c r="C54" t="s">
        <v>80</v>
      </c>
      <c r="D54">
        <v>99.78</v>
      </c>
    </row>
    <row r="55" spans="1:4" x14ac:dyDescent="0.25">
      <c r="A55">
        <v>2018</v>
      </c>
      <c r="B55" t="s">
        <v>26</v>
      </c>
      <c r="C55" t="s">
        <v>81</v>
      </c>
      <c r="D55">
        <v>99.25</v>
      </c>
    </row>
    <row r="56" spans="1:4" x14ac:dyDescent="0.25">
      <c r="A56">
        <v>2018</v>
      </c>
      <c r="B56" t="s">
        <v>28</v>
      </c>
      <c r="C56" t="s">
        <v>82</v>
      </c>
      <c r="D56">
        <v>99.05</v>
      </c>
    </row>
    <row r="57" spans="1:4" x14ac:dyDescent="0.25">
      <c r="A57">
        <v>2018</v>
      </c>
      <c r="B57" t="s">
        <v>30</v>
      </c>
      <c r="C57" t="s">
        <v>83</v>
      </c>
      <c r="D57">
        <v>99.26</v>
      </c>
    </row>
    <row r="58" spans="1:4" x14ac:dyDescent="0.25">
      <c r="A58">
        <v>2018</v>
      </c>
      <c r="B58" t="s">
        <v>32</v>
      </c>
      <c r="C58" t="s">
        <v>84</v>
      </c>
      <c r="D58">
        <v>99.27</v>
      </c>
    </row>
    <row r="59" spans="1:4" x14ac:dyDescent="0.25">
      <c r="A59">
        <v>2018</v>
      </c>
      <c r="B59" t="s">
        <v>34</v>
      </c>
      <c r="C59" t="s">
        <v>85</v>
      </c>
      <c r="D59">
        <v>99.32</v>
      </c>
    </row>
    <row r="60" spans="1:4" x14ac:dyDescent="0.25">
      <c r="A60">
        <v>2018</v>
      </c>
      <c r="B60" t="s">
        <v>36</v>
      </c>
      <c r="C60" t="s">
        <v>86</v>
      </c>
      <c r="D60">
        <v>99.63</v>
      </c>
    </row>
    <row r="61" spans="1:4" x14ac:dyDescent="0.25">
      <c r="A61">
        <v>2018</v>
      </c>
      <c r="B61" t="s">
        <v>38</v>
      </c>
      <c r="C61" t="s">
        <v>87</v>
      </c>
      <c r="D61">
        <v>100</v>
      </c>
    </row>
    <row r="62" spans="1:4" x14ac:dyDescent="0.25">
      <c r="A62">
        <v>2019</v>
      </c>
      <c r="B62" t="s">
        <v>16</v>
      </c>
      <c r="C62" t="s">
        <v>88</v>
      </c>
      <c r="D62">
        <v>102.6</v>
      </c>
    </row>
    <row r="63" spans="1:4" x14ac:dyDescent="0.25">
      <c r="A63">
        <v>2019</v>
      </c>
      <c r="B63" t="s">
        <v>18</v>
      </c>
      <c r="C63" t="s">
        <v>89</v>
      </c>
      <c r="D63">
        <v>103.25</v>
      </c>
    </row>
    <row r="64" spans="1:4" x14ac:dyDescent="0.25">
      <c r="A64">
        <v>2019</v>
      </c>
      <c r="B64" t="s">
        <v>20</v>
      </c>
      <c r="C64" t="s">
        <v>90</v>
      </c>
      <c r="D64">
        <v>104.9</v>
      </c>
    </row>
    <row r="65" spans="1:4" x14ac:dyDescent="0.25">
      <c r="A65">
        <v>2019</v>
      </c>
      <c r="B65" t="s">
        <v>22</v>
      </c>
      <c r="C65" t="s">
        <v>91</v>
      </c>
      <c r="D65">
        <v>105.76</v>
      </c>
    </row>
    <row r="66" spans="1:4" x14ac:dyDescent="0.25">
      <c r="A66">
        <v>2019</v>
      </c>
      <c r="B66" t="s">
        <v>24</v>
      </c>
      <c r="C66" t="s">
        <v>92</v>
      </c>
      <c r="D66">
        <v>106.98</v>
      </c>
    </row>
    <row r="67" spans="1:4" x14ac:dyDescent="0.25">
      <c r="A67">
        <v>2019</v>
      </c>
      <c r="B67" t="s">
        <v>26</v>
      </c>
      <c r="C67" t="s">
        <v>93</v>
      </c>
      <c r="D67">
        <v>106.95</v>
      </c>
    </row>
    <row r="68" spans="1:4" x14ac:dyDescent="0.25">
      <c r="A68">
        <v>2019</v>
      </c>
      <c r="B68" t="s">
        <v>28</v>
      </c>
      <c r="C68" t="s">
        <v>94</v>
      </c>
      <c r="D68">
        <v>106.98</v>
      </c>
    </row>
    <row r="69" spans="1:4" x14ac:dyDescent="0.25">
      <c r="A69">
        <v>2019</v>
      </c>
      <c r="B69" t="s">
        <v>30</v>
      </c>
      <c r="C69" t="s">
        <v>95</v>
      </c>
      <c r="D69">
        <v>106.83</v>
      </c>
    </row>
    <row r="70" spans="1:4" x14ac:dyDescent="0.25">
      <c r="A70">
        <v>2019</v>
      </c>
      <c r="B70" t="s">
        <v>32</v>
      </c>
      <c r="C70" t="s">
        <v>96</v>
      </c>
      <c r="D70">
        <v>107.74</v>
      </c>
    </row>
    <row r="71" spans="1:4" x14ac:dyDescent="0.25">
      <c r="A71">
        <v>2019</v>
      </c>
      <c r="B71" t="s">
        <v>34</v>
      </c>
      <c r="C71" t="s">
        <v>97</v>
      </c>
      <c r="D71">
        <v>107.9</v>
      </c>
    </row>
    <row r="72" spans="1:4" x14ac:dyDescent="0.25">
      <c r="A72">
        <v>2019</v>
      </c>
      <c r="B72" t="s">
        <v>36</v>
      </c>
      <c r="C72" t="s">
        <v>98</v>
      </c>
      <c r="D72">
        <v>107.86</v>
      </c>
    </row>
    <row r="73" spans="1:4" x14ac:dyDescent="0.25">
      <c r="A73">
        <v>2019</v>
      </c>
      <c r="B73" t="s">
        <v>38</v>
      </c>
      <c r="C73" t="s">
        <v>99</v>
      </c>
      <c r="D73">
        <v>108.15</v>
      </c>
    </row>
    <row r="74" spans="1:4" x14ac:dyDescent="0.25">
      <c r="A74">
        <v>2020</v>
      </c>
      <c r="B74" t="s">
        <v>16</v>
      </c>
      <c r="C74" t="s">
        <v>100</v>
      </c>
      <c r="D74">
        <v>108.67</v>
      </c>
    </row>
    <row r="75" spans="1:4" x14ac:dyDescent="0.25">
      <c r="A75">
        <v>2020</v>
      </c>
      <c r="B75" t="s">
        <v>18</v>
      </c>
      <c r="C75" t="s">
        <v>101</v>
      </c>
      <c r="D75">
        <v>108.5</v>
      </c>
    </row>
    <row r="76" spans="1:4" x14ac:dyDescent="0.25">
      <c r="A76">
        <v>2020</v>
      </c>
      <c r="B76" t="s">
        <v>20</v>
      </c>
      <c r="C76" t="s">
        <v>102</v>
      </c>
      <c r="D76">
        <v>109.37</v>
      </c>
    </row>
    <row r="77" spans="1:4" x14ac:dyDescent="0.25">
      <c r="A77">
        <v>2020</v>
      </c>
      <c r="B77" t="s">
        <v>22</v>
      </c>
      <c r="C77" t="s">
        <v>103</v>
      </c>
      <c r="D77">
        <v>110.26</v>
      </c>
    </row>
    <row r="78" spans="1:4" x14ac:dyDescent="0.25">
      <c r="A78">
        <v>2020</v>
      </c>
      <c r="B78" t="s">
        <v>24</v>
      </c>
      <c r="C78" t="s">
        <v>104</v>
      </c>
      <c r="D78">
        <v>110.45</v>
      </c>
    </row>
    <row r="79" spans="1:4" x14ac:dyDescent="0.25">
      <c r="A79">
        <v>2020</v>
      </c>
      <c r="B79" t="s">
        <v>26</v>
      </c>
      <c r="C79" t="s">
        <v>105</v>
      </c>
      <c r="D79">
        <v>110.82</v>
      </c>
    </row>
    <row r="80" spans="1:4" x14ac:dyDescent="0.25">
      <c r="A80">
        <v>2020</v>
      </c>
      <c r="B80" t="s">
        <v>28</v>
      </c>
      <c r="C80" t="s">
        <v>106</v>
      </c>
      <c r="D80">
        <v>111.1</v>
      </c>
    </row>
    <row r="81" spans="1:4" x14ac:dyDescent="0.25">
      <c r="A81">
        <v>2020</v>
      </c>
      <c r="B81" t="s">
        <v>30</v>
      </c>
      <c r="C81" t="s">
        <v>107</v>
      </c>
      <c r="D81">
        <v>111.52</v>
      </c>
    </row>
    <row r="82" spans="1:4" x14ac:dyDescent="0.25">
      <c r="A82">
        <v>2020</v>
      </c>
      <c r="B82" t="s">
        <v>32</v>
      </c>
      <c r="C82" t="s">
        <v>108</v>
      </c>
      <c r="D82">
        <v>111.54</v>
      </c>
    </row>
    <row r="83" spans="1:4" x14ac:dyDescent="0.25">
      <c r="A83">
        <v>2020</v>
      </c>
      <c r="B83" t="s">
        <v>34</v>
      </c>
      <c r="C83" t="s">
        <v>109</v>
      </c>
      <c r="D83">
        <v>111.31</v>
      </c>
    </row>
    <row r="84" spans="1:4" x14ac:dyDescent="0.25">
      <c r="A84">
        <v>2020</v>
      </c>
      <c r="B84" t="s">
        <v>36</v>
      </c>
      <c r="C84" t="s">
        <v>110</v>
      </c>
      <c r="D84">
        <v>111.69</v>
      </c>
    </row>
    <row r="85" spans="1:4" x14ac:dyDescent="0.25">
      <c r="A85">
        <v>2020</v>
      </c>
      <c r="B85" t="s">
        <v>38</v>
      </c>
      <c r="C85" t="s">
        <v>111</v>
      </c>
      <c r="D85">
        <v>111.35</v>
      </c>
    </row>
    <row r="86" spans="1:4" x14ac:dyDescent="0.25">
      <c r="A86">
        <v>2021</v>
      </c>
      <c r="B86" t="s">
        <v>16</v>
      </c>
      <c r="C86" t="s">
        <v>112</v>
      </c>
      <c r="D86">
        <v>111.41</v>
      </c>
    </row>
    <row r="87" spans="1:4" x14ac:dyDescent="0.25">
      <c r="A87">
        <v>2021</v>
      </c>
      <c r="B87" t="s">
        <v>18</v>
      </c>
      <c r="C87" t="s">
        <v>113</v>
      </c>
      <c r="D87">
        <v>111.46</v>
      </c>
    </row>
    <row r="88" spans="1:4" x14ac:dyDescent="0.25">
      <c r="A88">
        <v>2021</v>
      </c>
      <c r="B88" t="s">
        <v>20</v>
      </c>
      <c r="C88" t="s">
        <v>114</v>
      </c>
      <c r="D88">
        <v>111.85</v>
      </c>
    </row>
    <row r="89" spans="1:4" x14ac:dyDescent="0.25">
      <c r="A89">
        <v>2021</v>
      </c>
      <c r="B89" t="s">
        <v>22</v>
      </c>
      <c r="C89" t="s">
        <v>115</v>
      </c>
      <c r="D89">
        <v>113.64</v>
      </c>
    </row>
    <row r="90" spans="1:4" x14ac:dyDescent="0.25">
      <c r="A90">
        <v>2021</v>
      </c>
      <c r="B90" t="s">
        <v>24</v>
      </c>
      <c r="C90" t="s">
        <v>116</v>
      </c>
      <c r="D90">
        <v>114.46</v>
      </c>
    </row>
    <row r="91" spans="1:4" x14ac:dyDescent="0.25">
      <c r="A91">
        <v>2021</v>
      </c>
      <c r="B91" t="s">
        <v>26</v>
      </c>
      <c r="C91" t="s">
        <v>117</v>
      </c>
      <c r="D91">
        <v>114.81</v>
      </c>
    </row>
    <row r="92" spans="1:4" x14ac:dyDescent="0.25">
      <c r="A92">
        <v>2021</v>
      </c>
      <c r="B92" t="s">
        <v>28</v>
      </c>
      <c r="C92" t="s">
        <v>118</v>
      </c>
      <c r="D92">
        <v>115.36</v>
      </c>
    </row>
    <row r="93" spans="1:4" x14ac:dyDescent="0.25">
      <c r="A93">
        <v>2021</v>
      </c>
      <c r="B93" t="s">
        <v>30</v>
      </c>
      <c r="C93" t="s">
        <v>119</v>
      </c>
      <c r="D93">
        <v>115.99</v>
      </c>
    </row>
    <row r="94" spans="1:4" x14ac:dyDescent="0.25">
      <c r="A94">
        <v>2021</v>
      </c>
      <c r="B94" t="s">
        <v>32</v>
      </c>
      <c r="C94" t="s">
        <v>120</v>
      </c>
      <c r="D94">
        <v>116.51</v>
      </c>
    </row>
    <row r="95" spans="1:4" x14ac:dyDescent="0.25">
      <c r="A95">
        <v>2021</v>
      </c>
      <c r="B95" t="s">
        <v>34</v>
      </c>
      <c r="C95" t="s">
        <v>121</v>
      </c>
      <c r="D95">
        <v>116.95</v>
      </c>
    </row>
    <row r="96" spans="1:4" x14ac:dyDescent="0.25">
      <c r="A96">
        <v>2021</v>
      </c>
      <c r="B96" t="s">
        <v>36</v>
      </c>
      <c r="C96" t="s">
        <v>122</v>
      </c>
      <c r="D96">
        <v>118.1</v>
      </c>
    </row>
    <row r="97" spans="1:4" x14ac:dyDescent="0.25">
      <c r="A97">
        <v>2021</v>
      </c>
      <c r="B97" t="s">
        <v>38</v>
      </c>
      <c r="C97" t="s">
        <v>123</v>
      </c>
      <c r="D97">
        <v>118.53</v>
      </c>
    </row>
    <row r="98" spans="1:4" x14ac:dyDescent="0.25">
      <c r="A98">
        <v>2022</v>
      </c>
      <c r="B98" t="s">
        <v>16</v>
      </c>
      <c r="C98" t="s">
        <v>124</v>
      </c>
      <c r="D98">
        <v>119.61</v>
      </c>
    </row>
    <row r="99" spans="1:4" x14ac:dyDescent="0.25">
      <c r="A99">
        <v>2022</v>
      </c>
      <c r="B99" t="s">
        <v>18</v>
      </c>
      <c r="C99" t="s">
        <v>125</v>
      </c>
      <c r="D99">
        <v>122.93</v>
      </c>
    </row>
    <row r="100" spans="1:4" x14ac:dyDescent="0.25">
      <c r="A100">
        <v>2022</v>
      </c>
      <c r="B100" t="s">
        <v>20</v>
      </c>
      <c r="C100" t="s">
        <v>126</v>
      </c>
      <c r="D100">
        <v>126.66</v>
      </c>
    </row>
    <row r="101" spans="1:4" x14ac:dyDescent="0.25">
      <c r="A101">
        <v>2022</v>
      </c>
      <c r="B101" t="s">
        <v>22</v>
      </c>
      <c r="C101" t="s">
        <v>127</v>
      </c>
      <c r="D101">
        <v>129.75</v>
      </c>
    </row>
    <row r="102" spans="1:4" x14ac:dyDescent="0.25">
      <c r="A102">
        <v>2022</v>
      </c>
      <c r="B102" t="s">
        <v>24</v>
      </c>
      <c r="C102" t="s">
        <v>128</v>
      </c>
      <c r="D102">
        <v>131.13999999999999</v>
      </c>
    </row>
    <row r="103" spans="1:4" x14ac:dyDescent="0.25">
      <c r="A103">
        <v>2022</v>
      </c>
      <c r="B103" t="s">
        <v>26</v>
      </c>
      <c r="C103" t="s">
        <v>129</v>
      </c>
      <c r="D103">
        <v>132.63</v>
      </c>
    </row>
    <row r="104" spans="1:4" x14ac:dyDescent="0.25">
      <c r="A104">
        <v>2022</v>
      </c>
      <c r="B104" t="s">
        <v>28</v>
      </c>
      <c r="C104" t="s">
        <v>130</v>
      </c>
      <c r="D104">
        <v>133.96</v>
      </c>
    </row>
    <row r="105" spans="1:4" x14ac:dyDescent="0.25">
      <c r="A105">
        <v>2022</v>
      </c>
      <c r="B105" t="s">
        <v>30</v>
      </c>
      <c r="C105" t="s">
        <v>131</v>
      </c>
      <c r="D105">
        <v>135.81</v>
      </c>
    </row>
    <row r="106" spans="1:4" x14ac:dyDescent="0.25">
      <c r="A106">
        <v>2022</v>
      </c>
      <c r="B106" t="s">
        <v>32</v>
      </c>
      <c r="C106" t="s">
        <v>132</v>
      </c>
      <c r="D106">
        <v>141.44</v>
      </c>
    </row>
    <row r="107" spans="1:4" x14ac:dyDescent="0.25">
      <c r="A107">
        <v>2022</v>
      </c>
      <c r="B107" t="s">
        <v>34</v>
      </c>
      <c r="C107" t="s">
        <v>133</v>
      </c>
      <c r="D107">
        <v>142.72</v>
      </c>
    </row>
    <row r="108" spans="1:4" x14ac:dyDescent="0.25">
      <c r="A108">
        <v>2022</v>
      </c>
      <c r="B108" t="s">
        <v>36</v>
      </c>
      <c r="C108" t="s">
        <v>134</v>
      </c>
      <c r="D108">
        <v>145.36000000000001</v>
      </c>
    </row>
    <row r="109" spans="1:4" x14ac:dyDescent="0.25">
      <c r="A109">
        <v>2022</v>
      </c>
      <c r="B109" t="s">
        <v>38</v>
      </c>
      <c r="C109" t="s">
        <v>135</v>
      </c>
      <c r="D109">
        <v>147.11000000000001</v>
      </c>
    </row>
    <row r="110" spans="1:4" x14ac:dyDescent="0.25">
      <c r="A110">
        <v>2023</v>
      </c>
      <c r="B110" t="s">
        <v>16</v>
      </c>
      <c r="C110" t="s">
        <v>136</v>
      </c>
      <c r="D110">
        <v>149.01</v>
      </c>
    </row>
    <row r="111" spans="1:4" x14ac:dyDescent="0.25">
      <c r="A111">
        <v>2023</v>
      </c>
      <c r="B111" t="s">
        <v>18</v>
      </c>
      <c r="C111" t="s">
        <v>137</v>
      </c>
      <c r="D111">
        <v>152.32</v>
      </c>
    </row>
    <row r="112" spans="1:4" x14ac:dyDescent="0.25">
      <c r="A112">
        <v>2023</v>
      </c>
      <c r="B112" t="s">
        <v>20</v>
      </c>
      <c r="C112" t="s">
        <v>138</v>
      </c>
      <c r="D112">
        <v>154.38</v>
      </c>
    </row>
    <row r="113" spans="1:4" x14ac:dyDescent="0.25">
      <c r="A113">
        <v>2023</v>
      </c>
      <c r="B113" t="s">
        <v>22</v>
      </c>
      <c r="C113" t="s">
        <v>139</v>
      </c>
      <c r="D113">
        <v>154.65</v>
      </c>
    </row>
    <row r="114" spans="1:4" x14ac:dyDescent="0.25">
      <c r="A114">
        <v>2023</v>
      </c>
      <c r="B114" t="s">
        <v>24</v>
      </c>
      <c r="C114" t="s">
        <v>140</v>
      </c>
      <c r="D114">
        <v>154.93</v>
      </c>
    </row>
    <row r="115" spans="1:4" x14ac:dyDescent="0.25">
      <c r="A115">
        <v>2023</v>
      </c>
      <c r="B115" t="s">
        <v>26</v>
      </c>
      <c r="C115" t="s">
        <v>141</v>
      </c>
      <c r="D115">
        <v>154.75</v>
      </c>
    </row>
    <row r="116" spans="1:4" x14ac:dyDescent="0.25">
      <c r="A116">
        <v>2023</v>
      </c>
      <c r="B116" t="s">
        <v>28</v>
      </c>
      <c r="C116" t="s">
        <v>142</v>
      </c>
      <c r="D116">
        <v>156.36000000000001</v>
      </c>
    </row>
    <row r="117" spans="1:4" x14ac:dyDescent="0.25">
      <c r="A117">
        <v>2023</v>
      </c>
      <c r="B117" t="s">
        <v>30</v>
      </c>
      <c r="C117" t="s">
        <v>143</v>
      </c>
      <c r="D117">
        <v>158.19999999999999</v>
      </c>
    </row>
    <row r="118" spans="1:4" x14ac:dyDescent="0.25">
      <c r="A118">
        <v>2023</v>
      </c>
      <c r="B118" t="s">
        <v>32</v>
      </c>
      <c r="C118" t="s">
        <v>144</v>
      </c>
      <c r="D118">
        <v>159.19</v>
      </c>
    </row>
    <row r="119" spans="1:4" x14ac:dyDescent="0.25">
      <c r="A119">
        <v>2023</v>
      </c>
      <c r="B119" t="s">
        <v>34</v>
      </c>
      <c r="C119" t="s">
        <v>145</v>
      </c>
      <c r="D119">
        <v>159.54</v>
      </c>
    </row>
    <row r="120" spans="1:4" x14ac:dyDescent="0.25">
      <c r="A120">
        <v>2023</v>
      </c>
      <c r="B120" t="s">
        <v>36</v>
      </c>
      <c r="C120" t="s">
        <v>146</v>
      </c>
      <c r="D120">
        <v>164.79</v>
      </c>
    </row>
    <row r="121" spans="1:4" x14ac:dyDescent="0.25">
      <c r="A121">
        <v>2023</v>
      </c>
      <c r="B121" t="s">
        <v>38</v>
      </c>
      <c r="C121" t="s">
        <v>147</v>
      </c>
      <c r="D121">
        <v>167.21</v>
      </c>
    </row>
    <row r="122" spans="1:4" x14ac:dyDescent="0.25">
      <c r="A122">
        <v>2024</v>
      </c>
      <c r="B122" t="s">
        <v>16</v>
      </c>
      <c r="C122" t="s">
        <v>148</v>
      </c>
      <c r="D122">
        <v>169.25</v>
      </c>
    </row>
    <row r="123" spans="1:4" x14ac:dyDescent="0.25">
      <c r="A123">
        <v>2024</v>
      </c>
      <c r="B123" t="s">
        <v>18</v>
      </c>
      <c r="C123" t="s">
        <v>149</v>
      </c>
      <c r="D123">
        <v>170.34</v>
      </c>
    </row>
    <row r="124" spans="1:4" x14ac:dyDescent="0.25">
      <c r="A124">
        <v>2024</v>
      </c>
      <c r="B124" t="s">
        <v>20</v>
      </c>
      <c r="C124" t="s">
        <v>150</v>
      </c>
      <c r="D124">
        <v>169.79</v>
      </c>
    </row>
    <row r="125" spans="1:4" x14ac:dyDescent="0.25">
      <c r="A125">
        <v>2024</v>
      </c>
      <c r="B125" t="s">
        <v>22</v>
      </c>
      <c r="C125" t="s">
        <v>151</v>
      </c>
      <c r="D125">
        <v>168.38</v>
      </c>
    </row>
    <row r="126" spans="1:4" x14ac:dyDescent="0.25">
      <c r="A126">
        <v>2024</v>
      </c>
      <c r="B126" t="s">
        <v>24</v>
      </c>
      <c r="C126" t="s">
        <v>152</v>
      </c>
      <c r="D126">
        <v>169.46</v>
      </c>
    </row>
    <row r="127" spans="1:4" x14ac:dyDescent="0.25">
      <c r="A127">
        <v>2024</v>
      </c>
      <c r="B127" t="s">
        <v>26</v>
      </c>
      <c r="C127" t="s">
        <v>153</v>
      </c>
      <c r="D127">
        <v>171.19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ed4d19-7dfa-4218-b0c9-321a76363151">
      <Terms xmlns="http://schemas.microsoft.com/office/infopath/2007/PartnerControls"/>
    </lcf76f155ced4ddcb4097134ff3c332f>
    <TaxCatchAll xmlns="f52a8275-2cbd-4186-978c-53e0366573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EAE559E09D4A429EBD0F39DC21BBA6" ma:contentTypeVersion="16" ma:contentTypeDescription="Crear nuevo documento." ma:contentTypeScope="" ma:versionID="c9719185c29a5bbeaf569b57ce7223ff">
  <xsd:schema xmlns:xsd="http://www.w3.org/2001/XMLSchema" xmlns:xs="http://www.w3.org/2001/XMLSchema" xmlns:p="http://schemas.microsoft.com/office/2006/metadata/properties" xmlns:ns2="57ed4d19-7dfa-4218-b0c9-321a76363151" xmlns:ns3="f52a8275-2cbd-4186-978c-53e036657375" targetNamespace="http://schemas.microsoft.com/office/2006/metadata/properties" ma:root="true" ma:fieldsID="6164b0d521ef8826ab87409b1a303be5" ns2:_="" ns3:_="">
    <xsd:import namespace="57ed4d19-7dfa-4218-b0c9-321a76363151"/>
    <xsd:import namespace="f52a8275-2cbd-4186-978c-53e0366573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d4d19-7dfa-4218-b0c9-321a76363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a8275-2cbd-4186-978c-53e03665737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ac52e8-abd0-4b42-9211-4af33f9c951c}" ma:internalName="TaxCatchAll" ma:showField="CatchAllData" ma:web="f52a8275-2cbd-4186-978c-53e0366573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70C963-F52E-47C3-BE4C-E31F74B9F0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3DC087-7B55-44A5-B0D4-5F07D874FC67}">
  <ds:schemaRefs>
    <ds:schemaRef ds:uri="http://schemas.microsoft.com/office/2006/metadata/properties"/>
    <ds:schemaRef ds:uri="http://schemas.microsoft.com/office/infopath/2007/PartnerControls"/>
    <ds:schemaRef ds:uri="57ed4d19-7dfa-4218-b0c9-321a76363151"/>
    <ds:schemaRef ds:uri="f52a8275-2cbd-4186-978c-53e036657375"/>
  </ds:schemaRefs>
</ds:datastoreItem>
</file>

<file path=customXml/itemProps3.xml><?xml version="1.0" encoding="utf-8"?>
<ds:datastoreItem xmlns:ds="http://schemas.openxmlformats.org/officeDocument/2006/customXml" ds:itemID="{4D1E36F3-F225-4557-836A-77F664833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d4d19-7dfa-4218-b0c9-321a76363151"/>
    <ds:schemaRef ds:uri="f52a8275-2cbd-4186-978c-53e0366573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 alimentos ultraprocesados</vt:lpstr>
      <vt:lpstr>Prevalencias y consumo</vt:lpstr>
      <vt:lpstr>IPC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Esteban Calderon Cardozo</dc:creator>
  <cp:keywords/>
  <dc:description/>
  <cp:lastModifiedBy>Gabriel Esteban Calderon Cardozo</cp:lastModifiedBy>
  <cp:revision/>
  <dcterms:created xsi:type="dcterms:W3CDTF">2024-07-19T20:38:00Z</dcterms:created>
  <dcterms:modified xsi:type="dcterms:W3CDTF">2024-09-12T07:19:16Z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0x01010027EAE559E09D4A429EBD0F39DC21BBA6</vt:lpwstr>
  </property>
  <property fmtid="{D5CDD505-2E9C-101B-9397-08002B2CF9AE}" pid="3" name="MediaServiceImageTags">
    <vt:lpwstr/>
  </property>
</Properties>
</file>