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sistemafiea-my.sharepoint.com/personal/gabriel_costa_sistemafiea_com_br/Documents/Área de Trabalho/Python/Matriz GE - JS/matriz-ge/data/"/>
    </mc:Choice>
  </mc:AlternateContent>
  <xr:revisionPtr revIDLastSave="2007" documentId="8_{DFFFC82A-02BD-479C-AA68-08509FD0FE99}" xr6:coauthVersionLast="47" xr6:coauthVersionMax="47" xr10:uidLastSave="{80975E5D-8000-4463-8E52-0D61A6192A2A}"/>
  <bookViews>
    <workbookView xWindow="-110" yWindow="-110" windowWidth="38620" windowHeight="21100" tabRatio="750" activeTab="1" xr2:uid="{6E4AD290-112D-4D44-B23E-052051AD2857}"/>
  </bookViews>
  <sheets>
    <sheet name="Análise" sheetId="1" r:id="rId1"/>
    <sheet name="Matriz" sheetId="14" r:id="rId2"/>
    <sheet name="Fonte de dados 🔒" sheetId="8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Análise!$B$3:$O$47</definedName>
    <definedName name="SegmentaçãodeDados_ÁREA">#N/A</definedName>
    <definedName name="SegmentaçãodeDados_MODALIDADE">#N/A</definedName>
    <definedName name="SegmentaçãodeDados_PRODUTO">#N/A</definedName>
    <definedName name="SegmentaçãodeDados_QUADRANTES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5"/>
        <x14:slicerCache r:id="rId16"/>
        <x14:slicerCache r:id="rId17"/>
        <x14:slicerCache r:id="rId1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L28" i="1" l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I28" i="1" l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H42" i="1"/>
  <c r="H43" i="1"/>
  <c r="H44" i="1"/>
  <c r="H45" i="1"/>
  <c r="H46" i="1"/>
  <c r="H47" i="1"/>
  <c r="H32" i="1"/>
  <c r="H33" i="1"/>
  <c r="H34" i="1"/>
  <c r="H35" i="1"/>
  <c r="H36" i="1"/>
  <c r="H37" i="1"/>
  <c r="H38" i="1"/>
  <c r="H39" i="1"/>
  <c r="H40" i="1"/>
  <c r="H41" i="1"/>
  <c r="H31" i="1"/>
  <c r="H28" i="1" l="1"/>
  <c r="H29" i="1"/>
  <c r="H30" i="1"/>
  <c r="H27" i="1"/>
  <c r="N26" i="1" l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O4" i="1" s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G27" i="1"/>
  <c r="E25" i="1" l="1"/>
  <c r="E26" i="1"/>
  <c r="O42" i="1" l="1"/>
  <c r="O45" i="1"/>
  <c r="O43" i="1"/>
  <c r="O37" i="1"/>
  <c r="O29" i="1"/>
  <c r="O36" i="1"/>
  <c r="O28" i="1"/>
  <c r="O41" i="1"/>
  <c r="O35" i="1"/>
  <c r="O27" i="1"/>
  <c r="O47" i="1"/>
  <c r="O40" i="1"/>
  <c r="O34" i="1"/>
  <c r="O46" i="1"/>
  <c r="O39" i="1"/>
  <c r="O33" i="1"/>
  <c r="O32" i="1"/>
  <c r="O31" i="1"/>
  <c r="O44" i="1"/>
  <c r="O38" i="1"/>
  <c r="O30" i="1"/>
  <c r="H4" i="1" l="1"/>
  <c r="E4" i="1" l="1"/>
  <c r="E6" i="1"/>
  <c r="E10" i="1"/>
  <c r="E21" i="1"/>
  <c r="E24" i="1"/>
  <c r="H16" i="1" l="1"/>
  <c r="O16" i="1" l="1"/>
  <c r="O5" i="1" l="1"/>
  <c r="O6" i="1"/>
  <c r="O7" i="1"/>
  <c r="O8" i="1"/>
  <c r="O9" i="1"/>
  <c r="O10" i="1"/>
  <c r="O11" i="1"/>
  <c r="O12" i="1"/>
  <c r="O13" i="1"/>
  <c r="O14" i="1"/>
  <c r="O15" i="1"/>
  <c r="O17" i="1"/>
  <c r="O18" i="1"/>
  <c r="O19" i="1"/>
  <c r="O20" i="1"/>
  <c r="O21" i="1"/>
  <c r="O22" i="1"/>
  <c r="O23" i="1"/>
  <c r="O24" i="1"/>
  <c r="O25" i="1"/>
  <c r="O26" i="1"/>
  <c r="H6" i="1" l="1"/>
  <c r="J6" i="1" s="1"/>
  <c r="P6" i="1" s="1"/>
  <c r="H21" i="1"/>
  <c r="H26" i="1"/>
  <c r="H9" i="1" l="1"/>
  <c r="H5" i="1"/>
  <c r="H25" i="1"/>
  <c r="H17" i="1" l="1"/>
  <c r="H10" i="1"/>
  <c r="H22" i="1"/>
  <c r="H24" i="1"/>
  <c r="H12" i="1"/>
  <c r="H11" i="1"/>
  <c r="H23" i="1"/>
  <c r="H8" i="1"/>
  <c r="H14" i="1"/>
  <c r="H18" i="1"/>
  <c r="H19" i="1"/>
  <c r="H13" i="1"/>
  <c r="H15" i="1"/>
  <c r="H20" i="1"/>
  <c r="H7" i="1"/>
  <c r="C7" i="8" l="1"/>
  <c r="F7" i="8"/>
  <c r="E7" i="1" l="1"/>
  <c r="E8" i="1"/>
  <c r="E9" i="1"/>
  <c r="E11" i="1"/>
  <c r="E12" i="1"/>
  <c r="E13" i="1"/>
  <c r="E14" i="1"/>
  <c r="E15" i="1"/>
  <c r="E16" i="1"/>
  <c r="E17" i="1"/>
  <c r="E18" i="1"/>
  <c r="E19" i="1"/>
  <c r="E20" i="1"/>
  <c r="E22" i="1"/>
  <c r="E23" i="1"/>
  <c r="E5" i="1"/>
  <c r="E47" i="1" l="1" a="1"/>
  <c r="E47" i="1" s="1"/>
  <c r="E41" i="1" a="1"/>
  <c r="E41" i="1" s="1"/>
  <c r="E38" i="1" a="1"/>
  <c r="E38" i="1" s="1"/>
  <c r="E42" i="1" a="1"/>
  <c r="E42" i="1" s="1"/>
  <c r="E28" i="1" a="1"/>
  <c r="E28" i="1" s="1"/>
  <c r="E31" i="1" a="1"/>
  <c r="E31" i="1" s="1"/>
  <c r="E45" i="1" a="1"/>
  <c r="E45" i="1" s="1"/>
  <c r="E29" i="1" a="1"/>
  <c r="E29" i="1" s="1"/>
  <c r="E40" i="1" a="1"/>
  <c r="E40" i="1" s="1"/>
  <c r="E35" i="1" a="1"/>
  <c r="E35" i="1" s="1"/>
  <c r="E44" i="1" a="1"/>
  <c r="E44" i="1" s="1"/>
  <c r="E27" i="1" a="1"/>
  <c r="E27" i="1" s="1"/>
  <c r="E39" i="1" a="1"/>
  <c r="E39" i="1" s="1"/>
  <c r="E36" i="1" a="1"/>
  <c r="E36" i="1" s="1"/>
  <c r="E43" i="1" a="1"/>
  <c r="E43" i="1" s="1"/>
  <c r="E34" i="1" a="1"/>
  <c r="E34" i="1" s="1"/>
  <c r="E30" i="1" a="1"/>
  <c r="E30" i="1" s="1"/>
  <c r="E37" i="1" a="1"/>
  <c r="E37" i="1" s="1"/>
  <c r="E33" i="1" a="1"/>
  <c r="E33" i="1" s="1"/>
  <c r="E46" i="1" a="1"/>
  <c r="E46" i="1" s="1"/>
  <c r="E32" i="1" a="1"/>
  <c r="E32" i="1" s="1"/>
  <c r="F41" i="1" l="1"/>
  <c r="J41" i="1" s="1"/>
  <c r="P41" i="1" s="1"/>
  <c r="F28" i="1"/>
  <c r="J28" i="1" s="1"/>
  <c r="P28" i="1" s="1"/>
  <c r="F42" i="1"/>
  <c r="J42" i="1" s="1"/>
  <c r="P42" i="1" s="1"/>
  <c r="F44" i="1"/>
  <c r="J44" i="1" s="1"/>
  <c r="P44" i="1" s="1"/>
  <c r="F45" i="1"/>
  <c r="J45" i="1" s="1"/>
  <c r="P45" i="1" s="1"/>
  <c r="F38" i="1"/>
  <c r="J38" i="1" s="1"/>
  <c r="P38" i="1" s="1"/>
  <c r="F35" i="1"/>
  <c r="J35" i="1" s="1"/>
  <c r="P35" i="1" s="1"/>
  <c r="F27" i="1"/>
  <c r="J27" i="1" s="1"/>
  <c r="P27" i="1" s="1"/>
  <c r="F36" i="1"/>
  <c r="J36" i="1" s="1"/>
  <c r="P36" i="1" s="1"/>
  <c r="F46" i="1"/>
  <c r="J46" i="1" s="1"/>
  <c r="P46" i="1" s="1"/>
  <c r="F37" i="1"/>
  <c r="J37" i="1" s="1"/>
  <c r="P37" i="1" s="1"/>
  <c r="F31" i="1"/>
  <c r="J31" i="1" s="1"/>
  <c r="P31" i="1" s="1"/>
  <c r="F30" i="1"/>
  <c r="J30" i="1" s="1"/>
  <c r="P30" i="1" s="1"/>
  <c r="F47" i="1"/>
  <c r="J47" i="1" s="1"/>
  <c r="P47" i="1" s="1"/>
  <c r="F29" i="1"/>
  <c r="J29" i="1" s="1"/>
  <c r="P29" i="1" s="1"/>
  <c r="F40" i="1"/>
  <c r="J40" i="1" s="1"/>
  <c r="P40" i="1" s="1"/>
  <c r="F34" i="1"/>
  <c r="J34" i="1" s="1"/>
  <c r="P34" i="1" s="1"/>
  <c r="F43" i="1"/>
  <c r="J43" i="1" s="1"/>
  <c r="P43" i="1" s="1"/>
  <c r="F32" i="1"/>
  <c r="J32" i="1" s="1"/>
  <c r="P32" i="1" s="1"/>
  <c r="F33" i="1"/>
  <c r="J33" i="1" s="1"/>
  <c r="P33" i="1" s="1"/>
  <c r="F39" i="1"/>
  <c r="J39" i="1" s="1"/>
  <c r="P39" i="1" s="1"/>
  <c r="F25" i="1"/>
  <c r="J25" i="1" s="1"/>
  <c r="P25" i="1" s="1"/>
  <c r="F24" i="1"/>
  <c r="J24" i="1" s="1"/>
  <c r="P24" i="1" s="1"/>
  <c r="F23" i="1"/>
  <c r="J23" i="1" s="1"/>
  <c r="P23" i="1" s="1"/>
  <c r="F22" i="1"/>
  <c r="J22" i="1" s="1"/>
  <c r="P22" i="1" s="1"/>
  <c r="F21" i="1"/>
  <c r="J21" i="1" s="1"/>
  <c r="P21" i="1" s="1"/>
  <c r="F20" i="1"/>
  <c r="J20" i="1" s="1"/>
  <c r="P20" i="1" s="1"/>
  <c r="F19" i="1"/>
  <c r="J19" i="1" s="1"/>
  <c r="P19" i="1" s="1"/>
  <c r="F18" i="1"/>
  <c r="J18" i="1" s="1"/>
  <c r="P18" i="1" s="1"/>
  <c r="F17" i="1"/>
  <c r="J17" i="1" s="1"/>
  <c r="P17" i="1" s="1"/>
  <c r="F26" i="1"/>
  <c r="J26" i="1" s="1"/>
  <c r="P26" i="1" s="1"/>
  <c r="F16" i="1"/>
  <c r="J16" i="1" s="1"/>
  <c r="P16" i="1" s="1"/>
  <c r="F15" i="1"/>
  <c r="J15" i="1" s="1"/>
  <c r="P15" i="1" s="1"/>
  <c r="F14" i="1"/>
  <c r="J14" i="1" s="1"/>
  <c r="P14" i="1" s="1"/>
  <c r="F13" i="1"/>
  <c r="J13" i="1" s="1"/>
  <c r="P13" i="1" s="1"/>
  <c r="F12" i="1"/>
  <c r="J12" i="1" s="1"/>
  <c r="P12" i="1" s="1"/>
  <c r="F11" i="1"/>
  <c r="J11" i="1" s="1"/>
  <c r="P11" i="1" s="1"/>
  <c r="F10" i="1"/>
  <c r="J10" i="1" s="1"/>
  <c r="P10" i="1" s="1"/>
  <c r="F9" i="1"/>
  <c r="J9" i="1" s="1"/>
  <c r="P9" i="1" s="1"/>
  <c r="F8" i="1"/>
  <c r="J8" i="1" s="1"/>
  <c r="P8" i="1" s="1"/>
  <c r="F7" i="1"/>
  <c r="J7" i="1" s="1"/>
  <c r="P7" i="1" s="1"/>
  <c r="F5" i="1"/>
  <c r="J5" i="1" s="1"/>
  <c r="P5" i="1" s="1"/>
  <c r="F4" i="1" l="1"/>
  <c r="J4" i="1" s="1"/>
  <c r="P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tc={1AF0CC8E-EED8-4485-A532-B3D55B1CFF7F}</author>
    <author>tc={22BAAA97-60A1-4572-AE28-93BE30CF1C6B}</author>
    <author>tc={F0B473A7-86EF-4277-842A-133682056975}</author>
    <author>tc={0394E6C3-FE32-4F6A-8334-98AE6EB98DCE}</author>
    <author>tc={172CDB78-BC1D-4B2D-836D-27F9E7B87E5D}</author>
    <author>tc={4F580D67-806C-4105-815E-98AFBE077800}</author>
    <author>tc={E37543C6-D8DD-42CC-9AB8-0E7E71BD532F}</author>
    <author>tc={649C843F-2764-4B95-B51C-D55264D1B9B5}</author>
    <author>tc={928DEF6C-C201-4257-8BDA-85BF4FEC57B7}</author>
    <author>tc={AC3947A6-20F4-46BB-8596-54BB3373E5B8}</author>
  </authors>
  <commentList>
    <comment ref="F3" authorId="0" shapeId="0" xr:uid="{1AF0CC8E-EED8-4485-A532-B3D55B1CFF7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Foram considerados para análise os semestres 2024.1, 2024.2 e 2025.1.
O intervalo de classificação é:
Nota 1: até R$ 100.000,00
Nota 2: até R$ 250.000,00
Nota 3: até R$ 350.000,00
Nota 4: até R$ 700.000,00
Nota 5: acima de R$ 700.000,00
</t>
      </text>
    </comment>
    <comment ref="G3" authorId="1" shapeId="0" xr:uid="{22BAAA97-60A1-4572-AE28-93BE30CF1C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Qualidade na prestação do serviço e entrega de valor aos consumidores
NPS até 20% = 1
NPS entre 21% e 40% = 2
NPS entre 41% e 60% = 3
NPS entre 61% e 80% = 4
NPS acima de 81% = 5
Quanto maior, melhor.
Responder:
    Foram considerados para análise os semestres 2024.1, 2024.2 e 2025.1.</t>
      </text>
    </comment>
    <comment ref="H3" authorId="2" shapeId="0" xr:uid="{F0B473A7-86EF-4277-842A-1336820569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a nossa capacidade de ofertar um produto com agilidade e frequência.
Quanto maior, melhor.
Responder:
    Foram considerados para análise os semestres 2024.1, 2024.2 e 2025.1.
O intervalo de classificação é:
Nota 1: Menor ou igual que 50%
Nota 2: Maior que 50% e menor ou igual que 70%
Nota 3: Maior que 70% e menor ou igual que 80%
Nota 4: Maior que 80% e menor ou igual que 90%
Nota 5: Maior que 90%</t>
      </text>
    </comment>
    <comment ref="I3" authorId="3" shapeId="0" xr:uid="{0394E6C3-FE32-4F6A-8334-98AE6EB9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Facilidade para fechar a quantidade mínima de alunos para rodar uma turma. (Histórico)
Quanto maior, melhor.
Responder:
    Foram considerados para análise os semestres 2024.1, 2024.2 e 2025.1.
O intervalo de classificação é:
Nota 1 Maior que 120 dias
Nota 2: Maior que 100 dias e menor ou igual que 120 dias
Nota 3: Maior que 80 dias e menor ou igual que 100 dias
Nota 4: Maior que 60 dias e menor ou igual que 80 dias
Nota 5: Menor ou igual que 60 dias</t>
      </text>
    </comment>
    <comment ref="J3" authorId="4" shapeId="0" xr:uid="{172CDB78-BC1D-4B2D-836D-27F9E7B87E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o cálculo da coluna "VALOR FINAL" (referente ao eixo X):
1. É realizada a multiplicação de cada valor por 2.
2. Em seguida, é realizada a média considerando apenas os valores diferentes de 0.</t>
      </text>
    </comment>
    <comment ref="K3" authorId="5" shapeId="0" xr:uid="{4F580D67-806C-4105-815E-98AFBE0778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estoque atual de colaboradores em empresas do setor (CAGED).
Quanto maior, melhor
Responder:
    O intervalo de classificação é:
Nota 1: Saldo menor ou igual a 500
Nota 2: Saldo maior que 500 e menor ou igual a 1000
Nota 3: Saldo maior que 1000 e menor ou igual a 2000
Nota 4: Saldo maior que 2000 e menor ou igual a 3000
Nota 5: Saldo maior que 3000
</t>
      </text>
    </comment>
    <comment ref="L3" authorId="6" shapeId="0" xr:uid="{E37543C6-D8DD-42CC-9AB8-0E7E71BD53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Relação entre o saldo CAGED e a demanda por formação do Mapa do trabalho
Quanto maior, melhor
Responder:
    O intervalo de classificação é:
Nota 1: Resultado menor ou igual a 20000
Nota 2: Resultado maior que 20000 e menor ou igual a 40000
Nota 3: Resultado maior que 40000 e menor ou igual a 60000
Nota 4: Resultado maior que 60000 e menor ou igual a 80000
Nota 5: Saldo maior que 80000</t>
      </text>
    </comment>
    <comment ref="M3" authorId="7" shapeId="0" xr:uid="{649C843F-2764-4B95-B51C-D55264D1B9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Sensibilidade dos setor aos fatores externos, avaliado pela análise PESTAL (Política, Economia, Social, Tecnologia, Ambiental e Legal)
Quanto menor, melhor
Responder:
    O critério de classificação é:
Nota 1: muito favorável
Nota 2: favorável
Nota 3: neutro
Nota 4: desfavorável
Nota 5: muito desfavorável</t>
      </text>
    </comment>
    <comment ref="N3" authorId="8" shapeId="0" xr:uid="{928DEF6C-C201-4257-8BDA-85BF4FEC57B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volume de empresas concorrentes (em quantidade e força) naquele mercado, ofertando um produto similar ou substituto.
Orientações norteadoras:
1 –Nenhum concorrente; 
2 – Há concorrentes, mas nenhum relevante; 
3 – Há concorrentes, mas somente 1 é relevante; 
4 – Há concorrentes e 2 são relevantes; 
5 – Há 3 ou mais concorrentes relevantes. 
Quanto menor, melhor
</t>
      </text>
    </comment>
    <comment ref="O3" authorId="9" shapeId="0" xr:uid="{AC3947A6-20F4-46BB-8596-54BB3373E5B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o cálculo da coluna "VALOR FINAL2" (referente ao eixo Y):
1. É realizada a multiplicação de cada valor por 2.
2. Para os critérios "VULNERABILIDADE" e "VOLUME DE CONCORRENTES", que são inversamente proporcionais, antes da multiplicação é realizada a subtração de 6 pelo valor preenchido.
3. Em seguida, é realizada a média considerando apenas os valores diferentes de 0.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<sst xmlns="http://schemas.openxmlformats.org/spreadsheetml/2006/main" count="172" uniqueCount="100">
  <si>
    <r>
      <rPr>
        <b/>
        <sz val="14"/>
        <color theme="1"/>
        <rFont val="Bierstadt"/>
        <family val="2"/>
      </rPr>
      <t>POSIÇÃO COMPETITIVA</t>
    </r>
    <r>
      <rPr>
        <b/>
        <sz val="11"/>
        <color theme="1"/>
        <rFont val="Bierstadt"/>
        <family val="2"/>
      </rPr>
      <t xml:space="preserve">
</t>
    </r>
    <r>
      <rPr>
        <sz val="11"/>
        <color theme="1"/>
        <rFont val="Bierstadt"/>
        <family val="2"/>
      </rPr>
      <t>Análise da vantagem competitiva dos itens de negócio e como
é seu desempenho no seu segmento.</t>
    </r>
  </si>
  <si>
    <r>
      <rPr>
        <b/>
        <sz val="14"/>
        <rFont val="Bierstadt"/>
        <family val="2"/>
      </rPr>
      <t>ATRATIVIDADE DE MERCADO</t>
    </r>
    <r>
      <rPr>
        <sz val="11"/>
        <rFont val="Bierstadt"/>
        <family val="2"/>
      </rPr>
      <t xml:space="preserve">
Análise de como está o desempenho do mercado e suas expectativas para o longo prazo.
Avalie os itens de 1 a 5 de acordo com a orientação ao lado.</t>
    </r>
  </si>
  <si>
    <t>MODALIDADE</t>
  </si>
  <si>
    <t>PRODUTO</t>
  </si>
  <si>
    <t>FATURAMENTO</t>
  </si>
  <si>
    <t>SATISFAÇÃO DOS CLIENTES</t>
  </si>
  <si>
    <t>CAPACIDADE DE OFERTA</t>
  </si>
  <si>
    <t>FACILIDADE DE ADESÃO</t>
  </si>
  <si>
    <t>VALOR FINAL</t>
  </si>
  <si>
    <t>TAMANHO DE MERCADO</t>
  </si>
  <si>
    <t>CRESCIMENTO DE MERCADO</t>
  </si>
  <si>
    <t>VULNERABILIDADE</t>
  </si>
  <si>
    <t>VOLUME DE CONCORRENTES</t>
  </si>
  <si>
    <t>VALOR FINAL2</t>
  </si>
  <si>
    <t>Investimento Prioritário</t>
  </si>
  <si>
    <t>A maior parte dos investimentos e atenção devem ser dedicados para fazer com que esses itens crescam e gerem o máximo de retorno possível para o negócio.</t>
  </si>
  <si>
    <t>Investimento Seguro e Crescimento</t>
  </si>
  <si>
    <t>Uma parte dos investimentos devem ser feitos nesses itens, priorizando reforçar/corrigir as falhas que levaram à pontuação média e aproveitar a nota alta.</t>
  </si>
  <si>
    <t>Investimento Seletivo/Cauteloso</t>
  </si>
  <si>
    <t>Existe um risco moderado quanto ao sucesso desses itens. Só deverá receber investimentos se sobrar capital após os investimentos seguros e de crescimento.</t>
  </si>
  <si>
    <t>Se os itens desse quadrante gerarem retorno estratégico, vale a pena investir o mínimo possível para eles  continuarem operando. Se não, reduzir investimentos e planejar uma saída gradual.</t>
  </si>
  <si>
    <t>Zona de Perigo: Colher ou desinvestir</t>
  </si>
  <si>
    <t>Nem os itens oferecidos, nem o mercado apresentam perspectiva de sucesso. Vale a pena parar de investir nessa unidade para minimizar perdas.</t>
  </si>
  <si>
    <t>ATRATIVIDADE DE MERCADO</t>
  </si>
  <si>
    <t>Peso</t>
  </si>
  <si>
    <t>POSIÇÃO COMPETITIVA</t>
  </si>
  <si>
    <t>Faturamento</t>
  </si>
  <si>
    <t>Vulnerabilidade</t>
  </si>
  <si>
    <t>GRANDE ÁREA</t>
  </si>
  <si>
    <t>Expansão Limitada</t>
  </si>
  <si>
    <t>HORA ALUNO</t>
  </si>
  <si>
    <t>Crescimento de Mercado</t>
  </si>
  <si>
    <t>Tamanho de Mercado</t>
  </si>
  <si>
    <t>Volume de concorrentes</t>
  </si>
  <si>
    <t>Satisfação</t>
  </si>
  <si>
    <t>Facilidade de Adesão</t>
  </si>
  <si>
    <t>Capacidade de Oferta</t>
  </si>
  <si>
    <t>Gestão e Logística</t>
  </si>
  <si>
    <t>Eletrônica e Automação</t>
  </si>
  <si>
    <t>Tecnologia da Informação</t>
  </si>
  <si>
    <t>Construção Civil</t>
  </si>
  <si>
    <t>Meio Ambiente</t>
  </si>
  <si>
    <t>Automotiva</t>
  </si>
  <si>
    <t>Química</t>
  </si>
  <si>
    <t>Têxtil e Vestuário</t>
  </si>
  <si>
    <t>Segurança do Trabalho</t>
  </si>
  <si>
    <t>Metalmecânica</t>
  </si>
  <si>
    <t>Mecânica</t>
  </si>
  <si>
    <t>Materiais</t>
  </si>
  <si>
    <t>Mineração</t>
  </si>
  <si>
    <t>Alimentos e Bebidas</t>
  </si>
  <si>
    <t>Refrigeração</t>
  </si>
  <si>
    <t>Técnico em Produção de Moda</t>
  </si>
  <si>
    <t>Técnico em Eletrotécnica</t>
  </si>
  <si>
    <t>Técnico em Informática</t>
  </si>
  <si>
    <t>Técnico em Informática para Internet</t>
  </si>
  <si>
    <t>Técnico em Logística</t>
  </si>
  <si>
    <t>Técnico em Administração</t>
  </si>
  <si>
    <t>Técnico em Automação Industrial</t>
  </si>
  <si>
    <t>Técnico em Cibersegurança</t>
  </si>
  <si>
    <t>Técnico em Controle Ambiental</t>
  </si>
  <si>
    <t>Técnico em Desenvolvimento de Sistemas</t>
  </si>
  <si>
    <t>Técnico em Edificações</t>
  </si>
  <si>
    <t>Técnico em Eletroeletrônica</t>
  </si>
  <si>
    <t>Técnico em Eletromecânica</t>
  </si>
  <si>
    <t>Técnico em Plástico</t>
  </si>
  <si>
    <t>Técnico em Planejamento e Controle da Produção</t>
  </si>
  <si>
    <t>Técnico em Petroquímica</t>
  </si>
  <si>
    <t>Técnico em Manutenção Automotiva</t>
  </si>
  <si>
    <t>Técnico em Programação de Jogos Digitais</t>
  </si>
  <si>
    <t>Técnico em Qualidade</t>
  </si>
  <si>
    <t>Técnico em Química</t>
  </si>
  <si>
    <t>Técnico em Redes de Computadores</t>
  </si>
  <si>
    <t>Técnico em Segurança do Trabalho</t>
  </si>
  <si>
    <t>Técnico em Manutenção e Suporte em Informática</t>
  </si>
  <si>
    <t>Designer de UX/UI</t>
  </si>
  <si>
    <t>Mecânico de Refrigeração Doméstica</t>
  </si>
  <si>
    <t>Operador de Processos Petroquímicos; Produção de Amônia</t>
  </si>
  <si>
    <t>Operador de Tratamento de Água, Esgoto e Efluentes</t>
  </si>
  <si>
    <t>Habilitação Técnica</t>
  </si>
  <si>
    <t>Qualificação</t>
  </si>
  <si>
    <t>Programador</t>
  </si>
  <si>
    <t>Costureiro; Produtor de Moda; Modelista</t>
  </si>
  <si>
    <t>Auxiliar de Operações Logísticas</t>
  </si>
  <si>
    <t>Padeiro; Confeiteiro</t>
  </si>
  <si>
    <t>Caldeireiro; Soldador</t>
  </si>
  <si>
    <t>Supervisor de Minérios; Beneficiador de Minérios</t>
  </si>
  <si>
    <t>Auxiliar de Análises Químicas; Auxiliar de Microbiologia; Assistente de Laboratório Industrial</t>
  </si>
  <si>
    <t>Mestre de Obras; Pedreiro; Encanador; Pintor; Aplicador de Revestimentos; Mantenedor Predial</t>
  </si>
  <si>
    <t>Operador de Máquinas Injetoras; Operador de Máquinas Extrusoras</t>
  </si>
  <si>
    <t>Mecânico Motores Ciclo Otto; Mecânico de Motores Diesel; Mecânico de Motocicletas; Eletricistas de Automóveis</t>
  </si>
  <si>
    <t>Mecânico de Máquinas Industriais; Mecânico de Usinagem</t>
  </si>
  <si>
    <t>Eletricista; Eletricista de Redes de Distribuição</t>
  </si>
  <si>
    <t>Agente Ambiental; Agente de Produção e Consumo Sustentável; Desenvolvimento Socioambiental</t>
  </si>
  <si>
    <t>Operador de Computador; Montador de Computador</t>
  </si>
  <si>
    <t>Assistentes Administrativos; Contábil; Recursos Humanos; Almoxarifado; Controlador da Produção</t>
  </si>
  <si>
    <t>Assistente de Controle da Qualidade; Inspetor da Qualidade</t>
  </si>
  <si>
    <t>Inspetor de Equipamentos; Instrumentista Industrial; Montador de Instrumentos de Precisão</t>
  </si>
  <si>
    <t>QUADRANTE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</si>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</sst>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;\-0;;@"/>
    <numFmt numFmtId="165" formatCode="0.0;\-0.0;;@"/>
    <numFmt numFmtId="166" formatCode="0.0"/>
    <numFmt numFmtId="167" formatCode="0.000;\-0.000;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14999847407452621"/>
      <name val="Bierstadt"/>
      <family val="2"/>
    </font>
    <font>
      <sz val="11"/>
      <color theme="1" tint="0.14999847407452621"/>
      <name val="Bierstadt"/>
      <family val="2"/>
    </font>
    <font>
      <sz val="11"/>
      <color theme="1"/>
      <name val="Bierstadt"/>
      <family val="2"/>
    </font>
    <font>
      <b/>
      <sz val="11"/>
      <color theme="1"/>
      <name val="Bierstadt"/>
      <family val="2"/>
    </font>
    <font>
      <sz val="10"/>
      <name val="Bierstadt"/>
      <family val="2"/>
    </font>
    <font>
      <b/>
      <sz val="14"/>
      <color theme="1"/>
      <name val="Bierstadt"/>
      <family val="2"/>
    </font>
    <font>
      <sz val="11"/>
      <name val="Bierstadt"/>
      <family val="2"/>
    </font>
    <font>
      <b/>
      <sz val="14"/>
      <name val="Bierstadt"/>
      <family val="2"/>
    </font>
    <font>
      <b/>
      <sz val="11"/>
      <name val="Bierstadt"/>
      <family val="2"/>
    </font>
    <font>
      <sz val="11"/>
      <color theme="1" tint="0.14999847407452621"/>
      <name val="Bierstadt"/>
      <family val="2"/>
    </font>
  </fonts>
  <fills count="10">
    <fill>
      <patternFill patternType="none"/>
    </fill>
    <fill>
      <patternFill patternType="gray125"/>
    </fill>
    <fill>
      <patternFill patternType="solid">
        <fgColor rgb="FF55B03E"/>
        <bgColor indexed="64"/>
      </patternFill>
    </fill>
    <fill>
      <patternFill patternType="solid">
        <fgColor rgb="FF1CB67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8A0F"/>
        <bgColor indexed="64"/>
      </patternFill>
    </fill>
    <fill>
      <patternFill patternType="solid">
        <fgColor rgb="FFF0462E"/>
        <bgColor indexed="64"/>
      </patternFill>
    </fill>
    <fill>
      <patternFill patternType="solid">
        <fgColor rgb="FF8EA4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36AC0"/>
      </left>
      <right style="thin">
        <color rgb="FF536AC0"/>
      </right>
      <top style="thin">
        <color rgb="FF536AC0"/>
      </top>
      <bottom style="thin">
        <color rgb="FF536AC0"/>
      </bottom>
      <diagonal/>
    </border>
    <border>
      <left style="thick">
        <color rgb="FF536AC0"/>
      </left>
      <right style="thin">
        <color rgb="FF536AC0"/>
      </right>
      <top style="thin">
        <color rgb="FF536AC0"/>
      </top>
      <bottom style="thin">
        <color rgb="FF536AC0"/>
      </bottom>
      <diagonal/>
    </border>
    <border>
      <left style="thin">
        <color rgb="FF536AC0"/>
      </left>
      <right/>
      <top style="thin">
        <color rgb="FF536AC0"/>
      </top>
      <bottom style="thin">
        <color rgb="FF536AC0"/>
      </bottom>
      <diagonal/>
    </border>
    <border>
      <left/>
      <right style="thin">
        <color rgb="FF536AC0"/>
      </right>
      <top style="thin">
        <color rgb="FF536AC0"/>
      </top>
      <bottom style="thin">
        <color rgb="FF536AC0"/>
      </bottom>
      <diagonal/>
    </border>
    <border>
      <left style="thin">
        <color rgb="FF536AC0"/>
      </left>
      <right style="thin">
        <color rgb="FF536AC0"/>
      </right>
      <top/>
      <bottom style="thin">
        <color rgb="FF536AC0"/>
      </bottom>
      <diagonal/>
    </border>
    <border>
      <left style="thin">
        <color rgb="FF536AC0"/>
      </left>
      <right style="thick">
        <color rgb="FF536AC0"/>
      </right>
      <top style="thin">
        <color rgb="FF536AC0"/>
      </top>
      <bottom style="thin">
        <color rgb="FF536AC0"/>
      </bottom>
      <diagonal/>
    </border>
    <border>
      <left style="thick">
        <color rgb="FF536AC0"/>
      </left>
      <right style="thin">
        <color rgb="FF536AC0"/>
      </right>
      <top/>
      <bottom style="thin">
        <color rgb="FF536AC0"/>
      </bottom>
      <diagonal/>
    </border>
    <border>
      <left style="thin">
        <color rgb="FF536AC0"/>
      </left>
      <right style="thick">
        <color rgb="FF536AC0"/>
      </right>
      <top/>
      <bottom style="thin">
        <color rgb="FF536AC0"/>
      </bottom>
      <diagonal/>
    </border>
    <border>
      <left style="thin">
        <color rgb="FF536AC0"/>
      </left>
      <right/>
      <top/>
      <bottom style="thin">
        <color rgb="FF536AC0"/>
      </bottom>
      <diagonal/>
    </border>
    <border>
      <left/>
      <right style="thin">
        <color rgb="FF536AC0"/>
      </right>
      <top/>
      <bottom style="thin">
        <color rgb="FF536A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536AC0"/>
      </left>
      <right style="thin">
        <color rgb="FF536AC0"/>
      </right>
      <top/>
      <bottom/>
      <diagonal/>
    </border>
    <border>
      <left/>
      <right/>
      <top style="thin">
        <color rgb="FF536AC0"/>
      </top>
      <bottom style="thin">
        <color rgb="FF536AC0"/>
      </bottom>
      <diagonal/>
    </border>
    <border>
      <left style="thin">
        <color rgb="FF536AC0"/>
      </left>
      <right/>
      <top style="thin">
        <color rgb="FF536AC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indent="1"/>
    </xf>
    <xf numFmtId="0" fontId="5" fillId="6" borderId="2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center" wrapText="1" indent="1"/>
    </xf>
    <xf numFmtId="0" fontId="0" fillId="8" borderId="0" xfId="0" applyFill="1"/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6" fontId="10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166" fontId="2" fillId="0" borderId="8" xfId="0" applyNumberFormat="1" applyFont="1" applyBorder="1" applyAlignment="1">
      <alignment horizontal="center" vertical="center" wrapText="1"/>
    </xf>
    <xf numFmtId="9" fontId="3" fillId="0" borderId="0" xfId="1" applyFont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23">
    <dxf>
      <font>
        <color rgb="FFC00000"/>
      </font>
      <fill>
        <patternFill>
          <bgColor rgb="FFFF5050"/>
        </patternFill>
      </fill>
    </dxf>
    <dxf>
      <font>
        <color rgb="FFC00000"/>
      </font>
      <fill>
        <patternFill>
          <bgColor rgb="FFFF5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536AC0"/>
        </left>
        <right style="thin">
          <color indexed="64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536AC0"/>
        </left>
        <right style="thick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536AC0"/>
        </left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536AC0"/>
        </left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536AC0"/>
        </left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536AC0"/>
        </left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numFmt numFmtId="164" formatCode="0;\-0;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536AC0"/>
        </left>
        <right/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ierstadt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536AC0"/>
        </left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ierstad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36AC0"/>
        </right>
        <top style="thin">
          <color rgb="FF536AC0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ierstadt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536AC0"/>
        </top>
        <bottom style="thin">
          <color rgb="FF536AC0"/>
        </bottom>
      </border>
    </dxf>
    <dxf>
      <border outline="0">
        <top style="thin">
          <color rgb="FF536AC0"/>
        </top>
      </border>
    </dxf>
    <dxf>
      <border outline="0">
        <left style="thin">
          <color rgb="FF536AC0"/>
        </left>
        <right style="thin">
          <color rgb="FF536AC0"/>
        </right>
        <top style="medium">
          <color indexed="64"/>
        </top>
        <bottom style="thin">
          <color rgb="FF536A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536A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ierstad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536AC0"/>
        </left>
        <right style="thin">
          <color rgb="FF536AC0"/>
        </right>
        <top/>
        <bottom/>
      </border>
    </dxf>
    <dxf>
      <fill>
        <patternFill>
          <bgColor rgb="FFF2F2F2"/>
        </patternFill>
      </fill>
    </dxf>
  </dxfs>
  <tableStyles count="2" defaultTableStyle="TableStyleMedium2" defaultPivotStyle="PivotStyleLight16">
    <tableStyle name="Estilo de Segmentação de Dados 1" pivot="0" table="0" count="1" xr9:uid="{A37B67A1-79E3-4119-9155-CE5F78FD7105}">
      <tableStyleElement type="wholeTable" dxfId="22"/>
    </tableStyle>
    <tableStyle name="Estilo de Segmentação de Dados 2" pivot="0" table="0" count="1" xr9:uid="{E05E131E-A6B6-40BD-B5E5-440B316436B5}"/>
  </tableStyles>
  <colors>
    <mruColors>
      <color rgb="FF003375"/>
      <color rgb="FF536AC0"/>
      <color rgb="FFE5AD00"/>
      <color rgb="FFFCA507"/>
      <color rgb="FFFFC000"/>
      <color rgb="FFBF9000"/>
      <color rgb="FFF2F2F2"/>
      <color rgb="FF385723"/>
      <color rgb="FFC5E0B4"/>
      <color rgb="FF1CB67B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rgb="FFF2F2F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>
          <x14:slicerStyleElements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microsoft.com/office/2007/relationships/slicerCache" Target="slicerCaches/slicerCache4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microsoft.com/office/2007/relationships/slicerCache" Target="slicerCaches/slicerCache3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microsoft.com/office/2007/relationships/slicerCache" Target="slicerCaches/slicerCache1.xml"/><Relationship Id="rId23" Type="http://schemas.microsoft.com/office/2017/10/relationships/person" Target="persons/person.xml"/><Relationship Id="rId28" Type="http://schemas.openxmlformats.org/officeDocument/2006/relationships/customXml" Target="../customXml/item4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Bierstadt" panose="020B0004020202020204" pitchFamily="34" charset="0"/>
              </a:rPr>
              <a:t>Matriz GE</a:t>
            </a:r>
          </a:p>
        </c:rich>
      </c:tx>
      <c:layout>
        <c:manualLayout>
          <c:xMode val="edge"/>
          <c:yMode val="edge"/>
          <c:x val="0.46508248456422374"/>
          <c:y val="1.2279459220351029E-2"/>
        </c:manualLayout>
      </c:layout>
      <c:overlay val="0"/>
      <c:spPr>
        <a:noFill/>
        <a:ln>
          <a:solidFill>
            <a:schemeClr val="bg1">
              <a:alpha val="94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3527598559628824E-2"/>
          <c:y val="6.2169835340008549E-2"/>
          <c:w val="0.88900627994840231"/>
          <c:h val="0.88442032116713554"/>
        </c:manualLayout>
      </c:layout>
      <c:bubbleChart>
        <c:varyColors val="0"/>
        <c:ser>
          <c:idx val="0"/>
          <c:order val="0"/>
          <c:spPr>
            <a:solidFill>
              <a:schemeClr val="bg1">
                <a:alpha val="50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4D6-4E95-9EE3-C5EAAAFC1C2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E-4B17-8712-5E96124AA20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3E-4B17-8712-5E96124AA20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3E-4B17-8712-5E96124AA20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DFB-4B9C-BC3F-D22719B7D2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FB-4B9C-BC3F-D22719B7D2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DFB-4B9C-BC3F-D22719B7D2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FB-4B9C-BC3F-D22719B7D2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DFB-4B9C-BC3F-D22719B7D2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FB-4B9C-BC3F-D22719B7D2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DFB-4B9C-BC3F-D22719B7D2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FB-4B9C-BC3F-D22719B7D2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DFB-4B9C-BC3F-D22719B7D28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FB-4B9C-BC3F-D22719B7D28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DFB-4B9C-BC3F-D22719B7D28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FB-4B9C-BC3F-D22719B7D28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DFB-4B9C-BC3F-D22719B7D28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DFB-4B9C-BC3F-D22719B7D28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DFB-4B9C-BC3F-D22719B7D28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DFB-4B9C-BC3F-D22719B7D28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DFB-4B9C-BC3F-D22719B7D28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DFB-4B9C-BC3F-D22719B7D28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DFB-4B9C-BC3F-D22719B7D28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DFB-4B9C-BC3F-D22719B7D28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DFB-4B9C-BC3F-D22719B7D28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DFB-4B9C-BC3F-D22719B7D28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DFB-4B9C-BC3F-D22719B7D28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DFB-4B9C-BC3F-D22719B7D28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DFB-4B9C-BC3F-D22719B7D28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DFB-4B9C-BC3F-D22719B7D28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DFB-4B9C-BC3F-D22719B7D28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DFB-4B9C-BC3F-D22719B7D28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DFB-4B9C-BC3F-D22719B7D28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DFB-4B9C-BC3F-D22719B7D28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DFB-4B9C-BC3F-D22719B7D28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DFB-4B9C-BC3F-D22719B7D28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DFB-4B9C-BC3F-D22719B7D28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DFB-4B9C-BC3F-D22719B7D2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DFB-4B9C-BC3F-D22719B7D28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DFB-4B9C-BC3F-D22719B7D286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DFB-4B9C-BC3F-D22719B7D286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DFB-4B9C-BC3F-D22719B7D286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DFB-4B9C-BC3F-D22719B7D286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8BBEB92A-C099-44AB-B5D2-3AD0B0C6BD51}" type="CELLRANGE">
                      <a:rPr lang="en-US"/>
                      <a:pPr/>
                      <a:t>[INTERVALODACÉLULA]</a:t>
                    </a:fld>
                    <a:r>
                      <a:rPr lang="en-US" baseline="0"/>
                      <a:t>. </a:t>
                    </a:r>
                    <a:fld id="{7DBCFEC1-3252-4E89-9481-E286A3244B6C}" type="YVALUE">
                      <a:rPr lang="en-US" baseline="0"/>
                      <a:pPr/>
                      <a:t>[VALOR Y]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DFB-4B9C-BC3F-D22719B7D2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ierstadt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tx>
                  <c:rich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Bierstadt" panose="020B0004020202020204" pitchFamily="34" charset="0"/>
                          <a:ea typeface="+mn-ea"/>
                          <a:cs typeface="+mn-cs"/>
                        </a:defRPr>
                      </a:pPr>
                      <a:fld id="{8BBEB92A-C099-44AB-B5D2-3AD0B0C6BD51}" type="CELLRANGE">
                        <a:rPr lang="en-US"/>
                        <a:pPr>
                          <a:defRPr b="1">
                            <a:latin typeface="Bierstadt" panose="020B0004020202020204" pitchFamily="34" charset="0"/>
                          </a:defRPr>
                        </a:pPr>
                        <a:t>[INTERVALODACÉLULA]</a:t>
                      </a:fld>
                      <a:r>
                        <a:rPr lang="en-US" baseline="0"/>
                        <a:t>. </a:t>
                      </a:r>
                      <a:fld id="{7DBCFEC1-3252-4E89-9481-E286A3244B6C}" type="YVALUE">
                        <a:rPr lang="en-US" baseline="0"/>
                        <a:pPr>
                          <a:defRPr b="1">
                            <a:latin typeface="Bierstadt" panose="020B0004020202020204" pitchFamily="34" charset="0"/>
                          </a:defRPr>
                        </a:pPr>
                        <a:t>[VALOR Y]</a:t>
                      </a:fld>
                      <a:endParaRPr lang="en-US" baseline="0"/>
                    </a:p>
                  </c:rich>
                </c15:tx>
                <c15:dlblFieldTable/>
                <c15:showDataLabelsRange val="1"/>
                <c15:showLeaderLines val="0"/>
              </c:ext>
            </c:extLst>
          </c:dLbls>
          <c:xVal>
            <c:numRef>
              <c:f>Análise!$J$4:$J$47</c:f>
              <c:numCache>
                <c:formatCode>0.0</c:formatCode>
                <c:ptCount val="44"/>
                <c:pt idx="0">
                  <c:v>2</c:v>
                </c:pt>
                <c:pt idx="1">
                  <c:v>8.5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6.5</c:v>
                </c:pt>
                <c:pt idx="6">
                  <c:v>3.5</c:v>
                </c:pt>
                <c:pt idx="7">
                  <c:v>7.5</c:v>
                </c:pt>
                <c:pt idx="8">
                  <c:v>9</c:v>
                </c:pt>
                <c:pt idx="9">
                  <c:v>6</c:v>
                </c:pt>
                <c:pt idx="10">
                  <c:v>7</c:v>
                </c:pt>
                <c:pt idx="11">
                  <c:v>7.5</c:v>
                </c:pt>
                <c:pt idx="12">
                  <c:v>8.5</c:v>
                </c:pt>
                <c:pt idx="13">
                  <c:v>8.5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7</c:v>
                </c:pt>
                <c:pt idx="23">
                  <c:v>3.3333333333333335</c:v>
                </c:pt>
                <c:pt idx="24">
                  <c:v>3.25</c:v>
                </c:pt>
                <c:pt idx="25">
                  <c:v>3.75</c:v>
                </c:pt>
                <c:pt idx="26">
                  <c:v>4.5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3.75</c:v>
                </c:pt>
                <c:pt idx="32">
                  <c:v>4.25</c:v>
                </c:pt>
                <c:pt idx="33">
                  <c:v>3.5</c:v>
                </c:pt>
                <c:pt idx="34">
                  <c:v>1</c:v>
                </c:pt>
                <c:pt idx="35">
                  <c:v>3</c:v>
                </c:pt>
                <c:pt idx="36">
                  <c:v>3.5</c:v>
                </c:pt>
                <c:pt idx="37">
                  <c:v>1</c:v>
                </c:pt>
                <c:pt idx="38">
                  <c:v>4.25</c:v>
                </c:pt>
                <c:pt idx="39">
                  <c:v>2.6666666666666665</c:v>
                </c:pt>
                <c:pt idx="40">
                  <c:v>3</c:v>
                </c:pt>
                <c:pt idx="41">
                  <c:v>2.6666666666666665</c:v>
                </c:pt>
                <c:pt idx="42">
                  <c:v>4</c:v>
                </c:pt>
                <c:pt idx="43">
                  <c:v>1</c:v>
                </c:pt>
              </c:numCache>
            </c:numRef>
          </c:xVal>
          <c:yVal>
            <c:numRef>
              <c:f>Análise!$O$4:$O$47</c:f>
              <c:numCache>
                <c:formatCode>0.0</c:formatCode>
                <c:ptCount val="44"/>
                <c:pt idx="0">
                  <c:v>3.3333333333333335</c:v>
                </c:pt>
                <c:pt idx="1">
                  <c:v>7</c:v>
                </c:pt>
                <c:pt idx="2">
                  <c:v>5</c:v>
                </c:pt>
                <c:pt idx="3">
                  <c:v>4.5</c:v>
                </c:pt>
                <c:pt idx="4">
                  <c:v>3.5</c:v>
                </c:pt>
                <c:pt idx="5">
                  <c:v>7</c:v>
                </c:pt>
                <c:pt idx="6">
                  <c:v>7.5</c:v>
                </c:pt>
                <c:pt idx="7">
                  <c:v>7</c:v>
                </c:pt>
                <c:pt idx="8">
                  <c:v>5.5</c:v>
                </c:pt>
                <c:pt idx="9">
                  <c:v>5.5</c:v>
                </c:pt>
                <c:pt idx="10">
                  <c:v>3</c:v>
                </c:pt>
                <c:pt idx="11">
                  <c:v>2.6666666666666665</c:v>
                </c:pt>
                <c:pt idx="12">
                  <c:v>4.5</c:v>
                </c:pt>
                <c:pt idx="13">
                  <c:v>4.5</c:v>
                </c:pt>
                <c:pt idx="14">
                  <c:v>7</c:v>
                </c:pt>
                <c:pt idx="15">
                  <c:v>4.5</c:v>
                </c:pt>
                <c:pt idx="16">
                  <c:v>2.5</c:v>
                </c:pt>
                <c:pt idx="17">
                  <c:v>5</c:v>
                </c:pt>
                <c:pt idx="18">
                  <c:v>6</c:v>
                </c:pt>
                <c:pt idx="19">
                  <c:v>4.5</c:v>
                </c:pt>
                <c:pt idx="20">
                  <c:v>5</c:v>
                </c:pt>
                <c:pt idx="21">
                  <c:v>6.5</c:v>
                </c:pt>
                <c:pt idx="22">
                  <c:v>4</c:v>
                </c:pt>
                <c:pt idx="23">
                  <c:v>8</c:v>
                </c:pt>
                <c:pt idx="24">
                  <c:v>4.5</c:v>
                </c:pt>
                <c:pt idx="25">
                  <c:v>6</c:v>
                </c:pt>
                <c:pt idx="26">
                  <c:v>5.5</c:v>
                </c:pt>
                <c:pt idx="27">
                  <c:v>5</c:v>
                </c:pt>
                <c:pt idx="28">
                  <c:v>6</c:v>
                </c:pt>
                <c:pt idx="29">
                  <c:v>3.5</c:v>
                </c:pt>
                <c:pt idx="30">
                  <c:v>4</c:v>
                </c:pt>
                <c:pt idx="31">
                  <c:v>3.5</c:v>
                </c:pt>
                <c:pt idx="32">
                  <c:v>6</c:v>
                </c:pt>
                <c:pt idx="33">
                  <c:v>5</c:v>
                </c:pt>
                <c:pt idx="34">
                  <c:v>5.5</c:v>
                </c:pt>
                <c:pt idx="35">
                  <c:v>4.5</c:v>
                </c:pt>
                <c:pt idx="36">
                  <c:v>5</c:v>
                </c:pt>
                <c:pt idx="37">
                  <c:v>5.5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5.5</c:v>
                </c:pt>
                <c:pt idx="43">
                  <c:v>3.5</c:v>
                </c:pt>
              </c:numCache>
            </c:numRef>
          </c:yVal>
          <c:bubbleSize>
            <c:numRef>
              <c:f>Análise!$E$4:$E$47</c:f>
              <c:numCache>
                <c:formatCode>0;\-0;;@</c:formatCode>
                <c:ptCount val="44"/>
                <c:pt idx="0">
                  <c:v>1</c:v>
                </c:pt>
                <c:pt idx="1">
                  <c:v>12787.666666666666</c:v>
                </c:pt>
                <c:pt idx="2">
                  <c:v>1</c:v>
                </c:pt>
                <c:pt idx="3">
                  <c:v>1452</c:v>
                </c:pt>
                <c:pt idx="4">
                  <c:v>1752</c:v>
                </c:pt>
                <c:pt idx="5">
                  <c:v>15504.5</c:v>
                </c:pt>
                <c:pt idx="6">
                  <c:v>1</c:v>
                </c:pt>
                <c:pt idx="7">
                  <c:v>15396.666666666666</c:v>
                </c:pt>
                <c:pt idx="8">
                  <c:v>58947</c:v>
                </c:pt>
                <c:pt idx="9">
                  <c:v>18460</c:v>
                </c:pt>
                <c:pt idx="10">
                  <c:v>12237.333333333334</c:v>
                </c:pt>
                <c:pt idx="11">
                  <c:v>8869.5</c:v>
                </c:pt>
                <c:pt idx="12">
                  <c:v>25786.5</c:v>
                </c:pt>
                <c:pt idx="13">
                  <c:v>15904.333333333334</c:v>
                </c:pt>
                <c:pt idx="14">
                  <c:v>1072</c:v>
                </c:pt>
                <c:pt idx="15">
                  <c:v>960</c:v>
                </c:pt>
                <c:pt idx="16">
                  <c:v>9446</c:v>
                </c:pt>
                <c:pt idx="17">
                  <c:v>1</c:v>
                </c:pt>
                <c:pt idx="18">
                  <c:v>3106</c:v>
                </c:pt>
                <c:pt idx="19">
                  <c:v>5252</c:v>
                </c:pt>
                <c:pt idx="20">
                  <c:v>1</c:v>
                </c:pt>
                <c:pt idx="21">
                  <c:v>28607.5</c:v>
                </c:pt>
                <c:pt idx="22">
                  <c:v>1</c:v>
                </c:pt>
                <c:pt idx="23">
                  <c:v>11458</c:v>
                </c:pt>
                <c:pt idx="24">
                  <c:v>7456</c:v>
                </c:pt>
                <c:pt idx="25">
                  <c:v>14527.5</c:v>
                </c:pt>
                <c:pt idx="26">
                  <c:v>36414.5</c:v>
                </c:pt>
                <c:pt idx="27">
                  <c:v>7749</c:v>
                </c:pt>
                <c:pt idx="28">
                  <c:v>79354.5</c:v>
                </c:pt>
                <c:pt idx="29">
                  <c:v>9039.5</c:v>
                </c:pt>
                <c:pt idx="30">
                  <c:v>5202</c:v>
                </c:pt>
                <c:pt idx="31">
                  <c:v>32841</c:v>
                </c:pt>
                <c:pt idx="32">
                  <c:v>18641</c:v>
                </c:pt>
                <c:pt idx="33">
                  <c:v>3218</c:v>
                </c:pt>
                <c:pt idx="34">
                  <c:v>1</c:v>
                </c:pt>
                <c:pt idx="35">
                  <c:v>10700</c:v>
                </c:pt>
                <c:pt idx="36">
                  <c:v>4827</c:v>
                </c:pt>
                <c:pt idx="37">
                  <c:v>1</c:v>
                </c:pt>
                <c:pt idx="38">
                  <c:v>18966</c:v>
                </c:pt>
                <c:pt idx="39">
                  <c:v>7040</c:v>
                </c:pt>
                <c:pt idx="40">
                  <c:v>3700</c:v>
                </c:pt>
                <c:pt idx="41">
                  <c:v>9684</c:v>
                </c:pt>
                <c:pt idx="42">
                  <c:v>6377.5</c:v>
                </c:pt>
                <c:pt idx="43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filteredSeriesTitle>
                <c15:tx>
                  <c:v>Matriz GE</c:v>
                </c15:tx>
              </c15:filteredSeriesTitle>
            </c:ext>
            <c:ext xmlns:c15="http://schemas.microsoft.com/office/drawing/2012/chart" uri="{02D57815-91ED-43cb-92C2-25804820EDAC}">
              <c15:datalabelsRange>
                <c15:f>Análise!$D$4:$D$47</c15:f>
                <c15:dlblRangeCache>
                  <c:ptCount val="44"/>
                  <c:pt idx="0">
                    <c:v>Técnico em Administração</c:v>
                  </c:pt>
                  <c:pt idx="1">
                    <c:v>Técnico em Automação Industrial</c:v>
                  </c:pt>
                  <c:pt idx="2">
                    <c:v>Técnico em Cibersegurança</c:v>
                  </c:pt>
                  <c:pt idx="3">
                    <c:v>Técnico em Controle Ambiental</c:v>
                  </c:pt>
                  <c:pt idx="4">
                    <c:v>Técnico em Desenvolvimento de Sistemas</c:v>
                  </c:pt>
                  <c:pt idx="5">
                    <c:v>Técnico em Edificações</c:v>
                  </c:pt>
                  <c:pt idx="6">
                    <c:v>Técnico em Eletroeletrônica</c:v>
                  </c:pt>
                  <c:pt idx="7">
                    <c:v>Técnico em Eletromecânica</c:v>
                  </c:pt>
                  <c:pt idx="8">
                    <c:v>Técnico em Eletrotécnica</c:v>
                  </c:pt>
                  <c:pt idx="9">
                    <c:v>Técnico em Informática</c:v>
                  </c:pt>
                  <c:pt idx="10">
                    <c:v>Técnico em Informática para Internet</c:v>
                  </c:pt>
                  <c:pt idx="11">
                    <c:v>Técnico em Logística</c:v>
                  </c:pt>
                  <c:pt idx="12">
                    <c:v>Técnico em Manutenção Automotiva</c:v>
                  </c:pt>
                  <c:pt idx="13">
                    <c:v>Técnico em Petroquímica</c:v>
                  </c:pt>
                  <c:pt idx="14">
                    <c:v>Técnico em Planejamento e Controle da Produção</c:v>
                  </c:pt>
                  <c:pt idx="15">
                    <c:v>Técnico em Plástico</c:v>
                  </c:pt>
                  <c:pt idx="16">
                    <c:v>Técnico em Produção de Moda</c:v>
                  </c:pt>
                  <c:pt idx="17">
                    <c:v>Técnico em Programação de Jogos Digitais</c:v>
                  </c:pt>
                  <c:pt idx="18">
                    <c:v>Técnico em Qualidade</c:v>
                  </c:pt>
                  <c:pt idx="19">
                    <c:v>Técnico em Química</c:v>
                  </c:pt>
                  <c:pt idx="20">
                    <c:v>Técnico em Redes de Computadores</c:v>
                  </c:pt>
                  <c:pt idx="21">
                    <c:v>Técnico em Segurança do Trabalho</c:v>
                  </c:pt>
                  <c:pt idx="22">
                    <c:v>Técnico em Manutenção e Suporte em Informática</c:v>
                  </c:pt>
                  <c:pt idx="23">
                    <c:v>Mestre de Obras; Pedreiro; Encanador; Pintor; Aplicador de Revestimentos; Mantenedor Predial</c:v>
                  </c:pt>
                  <c:pt idx="24">
                    <c:v>Programador</c:v>
                  </c:pt>
                  <c:pt idx="25">
                    <c:v>Costureiro; Produtor de Moda; Modelista</c:v>
                  </c:pt>
                  <c:pt idx="26">
                    <c:v>Eletricista; Eletricista de Redes de Distribuição</c:v>
                  </c:pt>
                  <c:pt idx="27">
                    <c:v>Inspetor de Equipamentos; Instrumentista Industrial; Montador de Instrumentos de Precisão</c:v>
                  </c:pt>
                  <c:pt idx="28">
                    <c:v>Assistentes Administrativos; Contábil; Recursos Humanos; Almoxarifado; Controlador da Produção</c:v>
                  </c:pt>
                  <c:pt idx="29">
                    <c:v>Assistente de Controle da Qualidade; Inspetor da Qualidade</c:v>
                  </c:pt>
                  <c:pt idx="30">
                    <c:v>Auxiliar de Operações Logísticas</c:v>
                  </c:pt>
                  <c:pt idx="31">
                    <c:v>Operador de Computador; Montador de Computador</c:v>
                  </c:pt>
                  <c:pt idx="32">
                    <c:v>Mecânico Motores Ciclo Otto; Mecânico de Motores Diesel; Mecânico de Motocicletas; Eletricistas de Automóveis</c:v>
                  </c:pt>
                  <c:pt idx="33">
                    <c:v>Mecânico de Máquinas Industriais; Mecânico de Usinagem</c:v>
                  </c:pt>
                  <c:pt idx="34">
                    <c:v>Operador de Máquinas Injetoras; Operador de Máquinas Extrusoras</c:v>
                  </c:pt>
                  <c:pt idx="35">
                    <c:v>Agente Ambiental; Agente de Produção e Consumo Sustentável; Desenvolvimento Socioambiental</c:v>
                  </c:pt>
                  <c:pt idx="36">
                    <c:v>Caldeireiro; Soldador</c:v>
                  </c:pt>
                  <c:pt idx="37">
                    <c:v>Supervisor de Minérios; Beneficiador de Minérios</c:v>
                  </c:pt>
                  <c:pt idx="38">
                    <c:v>Padeiro; Confeiteiro</c:v>
                  </c:pt>
                  <c:pt idx="39">
                    <c:v>Auxiliar de Análises Químicas; Auxiliar de Microbiologia; Assistente de Laboratório Industrial</c:v>
                  </c:pt>
                  <c:pt idx="40">
                    <c:v>Operador de Tratamento de Água, Esgoto e Efluentes</c:v>
                  </c:pt>
                  <c:pt idx="41">
                    <c:v>Operador de Processos Petroquímicos; Produção de Amônia</c:v>
                  </c:pt>
                  <c:pt idx="42">
                    <c:v>Mecânico de Refrigeração Doméstica</c:v>
                  </c:pt>
                  <c:pt idx="43">
                    <c:v>Designer de UX/UI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B4D6-4E95-9EE3-C5EAAAFC1C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64941328"/>
        <c:axId val="1768498704"/>
      </c:bubbleChart>
      <c:valAx>
        <c:axId val="1764941328"/>
        <c:scaling>
          <c:orientation val="minMax"/>
          <c:max val="10"/>
          <c:min val="0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8498704"/>
        <c:crosses val="autoZero"/>
        <c:crossBetween val="midCat"/>
        <c:majorUnit val="1"/>
      </c:valAx>
      <c:valAx>
        <c:axId val="1768498704"/>
        <c:scaling>
          <c:orientation val="minMax"/>
          <c:max val="10"/>
          <c:min val="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94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chart" Target="../charts/chart1.xml"/><Relationship Id="rId16" Type="http://schemas.openxmlformats.org/officeDocument/2006/relationships/image" Target="../media/image15.svg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3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561941</xdr:colOff>
      <xdr:row>3</xdr:row>
      <xdr:rowOff>7281</xdr:rowOff>
    </xdr:from>
    <xdr:to>
      <xdr:col>11</xdr:col>
      <xdr:colOff>574257</xdr:colOff>
      <xdr:row>21</xdr:row>
      <xdr:rowOff>11113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FE7B345-3102-4B62-BB79-6B24C0C13914}"/>
            </a:ext>
          </a:extLst>
        </xdr:cNvPr>
        <xdr:cNvGrpSpPr/>
      </xdr:nvGrpSpPr>
      <xdr:grpSpPr>
        <a:xfrm>
          <a:off x="561941" y="554969"/>
          <a:ext cx="6735379" cy="6584019"/>
          <a:chOff x="16134566" y="924214"/>
          <a:chExt cx="6693814" cy="6443386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78C60AE-DB77-4186-07D9-CEDBD6CB86F6}"/>
              </a:ext>
            </a:extLst>
          </xdr:cNvPr>
          <xdr:cNvGrpSpPr/>
        </xdr:nvGrpSpPr>
        <xdr:grpSpPr>
          <a:xfrm>
            <a:off x="16420375" y="945291"/>
            <a:ext cx="6408005" cy="6127570"/>
            <a:chOff x="16258184" y="442629"/>
            <a:chExt cx="6384963" cy="6323243"/>
          </a:xfrm>
        </xdr:grpSpPr>
        <xdr:grpSp>
          <xdr:nvGrpSpPr>
            <xdr:cNvPr id="11" name="Agrupar 10">
              <a:extLst>
                <a:ext uri="{FF2B5EF4-FFF2-40B4-BE49-F238E27FC236}">
                  <a16:creationId xmlns:a16="http://schemas.microsoft.com/office/drawing/2014/main" id="{F6C34206-1D3D-F8B3-86A6-36F398A1836B}"/>
                </a:ext>
              </a:extLst>
            </xdr:cNvPr>
            <xdr:cNvGrpSpPr/>
          </xdr:nvGrpSpPr>
          <xdr:grpSpPr>
            <a:xfrm>
              <a:off x="16790577" y="842958"/>
              <a:ext cx="5688142" cy="5590151"/>
              <a:chOff x="16790577" y="842958"/>
              <a:chExt cx="5688142" cy="5590151"/>
            </a:xfrm>
          </xdr:grpSpPr>
          <xdr:pic>
            <xdr:nvPicPr>
              <xdr:cNvPr id="13" name="Imagem 12">
                <a:extLst>
                  <a:ext uri="{FF2B5EF4-FFF2-40B4-BE49-F238E27FC236}">
                    <a16:creationId xmlns:a16="http://schemas.microsoft.com/office/drawing/2014/main" id="{C3057924-E5AE-EE72-F279-5AB3A726BC6E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196"/>
              <a:stretch/>
            </xdr:blipFill>
            <xdr:spPr>
              <a:xfrm>
                <a:off x="16790577" y="842958"/>
                <a:ext cx="5688142" cy="5590151"/>
              </a:xfrm>
              <a:prstGeom prst="rect">
                <a:avLst/>
              </a:prstGeom>
            </xdr:spPr>
          </xdr:pic>
          <xdr:sp macro="" textlink="">
            <xdr:nvSpPr>
              <xdr:cNvPr id="14" name="CaixaDeTexto 13">
                <a:extLst>
                  <a:ext uri="{FF2B5EF4-FFF2-40B4-BE49-F238E27FC236}">
                    <a16:creationId xmlns:a16="http://schemas.microsoft.com/office/drawing/2014/main" id="{E6180B9E-F81D-A817-C566-4D957C7D9587}"/>
                  </a:ext>
                </a:extLst>
              </xdr:cNvPr>
              <xdr:cNvSpPr txBox="1"/>
            </xdr:nvSpPr>
            <xdr:spPr>
              <a:xfrm>
                <a:off x="21017182" y="1635725"/>
                <a:ext cx="981872" cy="44461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pt-BR" sz="1100">
                    <a:solidFill>
                      <a:schemeClr val="accent6">
                        <a:lumMod val="50000"/>
                      </a:schemeClr>
                    </a:solidFill>
                    <a:latin typeface="Bierstadt" panose="020B0004020202020204" pitchFamily="34" charset="0"/>
                  </a:rPr>
                  <a:t>Investimento</a:t>
                </a:r>
              </a:p>
              <a:p>
                <a:pPr algn="ctr"/>
                <a:r>
                  <a:rPr lang="pt-BR" sz="1100">
                    <a:solidFill>
                      <a:schemeClr val="accent6">
                        <a:lumMod val="50000"/>
                      </a:schemeClr>
                    </a:solidFill>
                    <a:latin typeface="Bierstadt" panose="020B0004020202020204" pitchFamily="34" charset="0"/>
                  </a:rPr>
                  <a:t>Prioritário</a:t>
                </a:r>
              </a:p>
            </xdr:txBody>
          </xdr:sp>
          <xdr:sp macro="" textlink="">
            <xdr:nvSpPr>
              <xdr:cNvPr id="15" name="CaixaDeTexto 14">
                <a:extLst>
                  <a:ext uri="{FF2B5EF4-FFF2-40B4-BE49-F238E27FC236}">
                    <a16:creationId xmlns:a16="http://schemas.microsoft.com/office/drawing/2014/main" id="{35D851E2-EC22-0205-0FD3-F71499378B7B}"/>
                  </a:ext>
                </a:extLst>
              </xdr:cNvPr>
              <xdr:cNvSpPr txBox="1"/>
            </xdr:nvSpPr>
            <xdr:spPr>
              <a:xfrm>
                <a:off x="20737589" y="3437752"/>
                <a:ext cx="1539589" cy="44093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pt-BR" sz="1100">
                    <a:solidFill>
                      <a:schemeClr val="accent6">
                        <a:lumMod val="40000"/>
                        <a:lumOff val="60000"/>
                      </a:schemeClr>
                    </a:solidFill>
                    <a:latin typeface="Bierstadt" panose="020B0004020202020204" pitchFamily="34" charset="0"/>
                  </a:rPr>
                  <a:t>Investimento</a:t>
                </a:r>
              </a:p>
              <a:p>
                <a:pPr algn="ctr"/>
                <a:r>
                  <a:rPr lang="pt-BR" sz="1100">
                    <a:solidFill>
                      <a:schemeClr val="accent6">
                        <a:lumMod val="40000"/>
                        <a:lumOff val="60000"/>
                      </a:schemeClr>
                    </a:solidFill>
                    <a:latin typeface="Bierstadt" panose="020B0004020202020204" pitchFamily="34" charset="0"/>
                  </a:rPr>
                  <a:t>Seguro e Crescimento</a:t>
                </a:r>
              </a:p>
            </xdr:txBody>
          </xdr:sp>
          <xdr:sp macro="" textlink="">
            <xdr:nvSpPr>
              <xdr:cNvPr id="16" name="CaixaDeTexto 15">
                <a:extLst>
                  <a:ext uri="{FF2B5EF4-FFF2-40B4-BE49-F238E27FC236}">
                    <a16:creationId xmlns:a16="http://schemas.microsoft.com/office/drawing/2014/main" id="{E7650189-4209-B638-A33D-94EE6C5B2C22}"/>
                  </a:ext>
                </a:extLst>
              </xdr:cNvPr>
              <xdr:cNvSpPr txBox="1"/>
            </xdr:nvSpPr>
            <xdr:spPr>
              <a:xfrm>
                <a:off x="20839528" y="5264601"/>
                <a:ext cx="1352101" cy="45550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pt-BR" sz="1100">
                    <a:solidFill>
                      <a:schemeClr val="accent4">
                        <a:lumMod val="75000"/>
                      </a:schemeClr>
                    </a:solidFill>
                    <a:latin typeface="Bierstadt" panose="020B0004020202020204" pitchFamily="34" charset="0"/>
                  </a:rPr>
                  <a:t>Expansão</a:t>
                </a:r>
              </a:p>
              <a:p>
                <a:pPr algn="ctr"/>
                <a:r>
                  <a:rPr lang="pt-BR" sz="1100">
                    <a:solidFill>
                      <a:schemeClr val="accent4">
                        <a:lumMod val="75000"/>
                      </a:schemeClr>
                    </a:solidFill>
                    <a:latin typeface="Bierstadt" panose="020B0004020202020204" pitchFamily="34" charset="0"/>
                  </a:rPr>
                  <a:t>Limitada ou Colheita</a:t>
                </a:r>
              </a:p>
            </xdr:txBody>
          </xdr:sp>
          <xdr:sp macro="" textlink="">
            <xdr:nvSpPr>
              <xdr:cNvPr id="17" name="CaixaDeTexto 16">
                <a:extLst>
                  <a:ext uri="{FF2B5EF4-FFF2-40B4-BE49-F238E27FC236}">
                    <a16:creationId xmlns:a16="http://schemas.microsoft.com/office/drawing/2014/main" id="{713EBE01-73A7-BE6D-C6CB-49A2F82EC8C6}"/>
                  </a:ext>
                </a:extLst>
              </xdr:cNvPr>
              <xdr:cNvSpPr txBox="1"/>
            </xdr:nvSpPr>
            <xdr:spPr>
              <a:xfrm>
                <a:off x="18936469" y="5263022"/>
                <a:ext cx="1367511" cy="46666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pt-BR" sz="1100">
                    <a:solidFill>
                      <a:srgbClr val="FFC000"/>
                    </a:solidFill>
                    <a:latin typeface="Bierstadt" panose="020B0004020202020204" pitchFamily="34" charset="0"/>
                  </a:rPr>
                  <a:t>Expansão </a:t>
                </a:r>
              </a:p>
              <a:p>
                <a:pPr algn="ctr"/>
                <a:r>
                  <a:rPr lang="pt-BR" sz="1100">
                    <a:solidFill>
                      <a:srgbClr val="FFC000"/>
                    </a:solidFill>
                    <a:latin typeface="Bierstadt" panose="020B0004020202020204" pitchFamily="34" charset="0"/>
                  </a:rPr>
                  <a:t>Limitada</a:t>
                </a:r>
                <a:r>
                  <a:rPr lang="pt-BR" sz="1100" baseline="0">
                    <a:solidFill>
                      <a:srgbClr val="FFC000"/>
                    </a:solidFill>
                    <a:latin typeface="Bierstadt" panose="020B0004020202020204" pitchFamily="34" charset="0"/>
                  </a:rPr>
                  <a:t> </a:t>
                </a:r>
                <a:r>
                  <a:rPr lang="pt-BR" sz="1100">
                    <a:solidFill>
                      <a:srgbClr val="FFC000"/>
                    </a:solidFill>
                    <a:latin typeface="Bierstadt" panose="020B0004020202020204" pitchFamily="34" charset="0"/>
                  </a:rPr>
                  <a:t>ou Colheita</a:t>
                </a:r>
              </a:p>
            </xdr:txBody>
          </xdr:sp>
          <xdr:sp macro="" textlink="">
            <xdr:nvSpPr>
              <xdr:cNvPr id="18" name="CaixaDeTexto 17">
                <a:extLst>
                  <a:ext uri="{FF2B5EF4-FFF2-40B4-BE49-F238E27FC236}">
                    <a16:creationId xmlns:a16="http://schemas.microsoft.com/office/drawing/2014/main" id="{730D0576-6539-37CA-8860-E99F76001858}"/>
                  </a:ext>
                </a:extLst>
              </xdr:cNvPr>
              <xdr:cNvSpPr txBox="1"/>
            </xdr:nvSpPr>
            <xdr:spPr>
              <a:xfrm>
                <a:off x="16996205" y="5286127"/>
                <a:ext cx="1482393" cy="44213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pt-BR" sz="1100">
                    <a:solidFill>
                      <a:schemeClr val="accent2">
                        <a:lumMod val="50000"/>
                      </a:schemeClr>
                    </a:solidFill>
                    <a:latin typeface="Bierstadt" panose="020B0004020202020204" pitchFamily="34" charset="0"/>
                  </a:rPr>
                  <a:t>Zona de Perigo:</a:t>
                </a:r>
              </a:p>
              <a:p>
                <a:pPr algn="ctr"/>
                <a:r>
                  <a:rPr lang="pt-BR" sz="1100">
                    <a:solidFill>
                      <a:schemeClr val="accent2">
                        <a:lumMod val="50000"/>
                      </a:schemeClr>
                    </a:solidFill>
                    <a:latin typeface="Bierstadt" panose="020B0004020202020204" pitchFamily="34" charset="0"/>
                  </a:rPr>
                  <a:t>Colher ou desinvestir</a:t>
                </a:r>
              </a:p>
            </xdr:txBody>
          </xdr:sp>
        </xdr:grpSp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DB20A787-1ADF-36B8-6983-4D476DC7DC54}"/>
                </a:ext>
              </a:extLst>
            </xdr:cNvPr>
            <xdr:cNvGraphicFramePr>
              <a:graphicFrameLocks/>
            </xdr:cNvGraphicFramePr>
          </xdr:nvGraphicFramePr>
          <xdr:xfrm>
            <a:off x="16258184" y="442629"/>
            <a:ext cx="6384963" cy="63232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87FF6DFE-919D-8FCE-E03F-BF6DE4D6BACD}"/>
              </a:ext>
            </a:extLst>
          </xdr:cNvPr>
          <xdr:cNvGrpSpPr/>
        </xdr:nvGrpSpPr>
        <xdr:grpSpPr>
          <a:xfrm>
            <a:off x="16134566" y="924214"/>
            <a:ext cx="6686528" cy="6443386"/>
            <a:chOff x="15820410" y="585982"/>
            <a:chExt cx="6663064" cy="6659151"/>
          </a:xfrm>
        </xdr:grpSpPr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00EE0AF-636F-12DA-2024-6FA1B3420A91}"/>
                </a:ext>
              </a:extLst>
            </xdr:cNvPr>
            <xdr:cNvSpPr txBox="1"/>
          </xdr:nvSpPr>
          <xdr:spPr>
            <a:xfrm rot="16200000">
              <a:off x="14857616" y="3727550"/>
              <a:ext cx="2232477" cy="30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400" b="1">
                  <a:latin typeface="Bierstadt" panose="020B0004020202020204" pitchFamily="34" charset="0"/>
                </a:rPr>
                <a:t>Atratividade de mercado</a:t>
              </a:r>
            </a:p>
          </xdr:txBody>
        </xdr:sp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E082EE4-817B-5857-C681-36FCC7415BDC}"/>
                </a:ext>
              </a:extLst>
            </xdr:cNvPr>
            <xdr:cNvSpPr txBox="1"/>
          </xdr:nvSpPr>
          <xdr:spPr>
            <a:xfrm>
              <a:off x="18365143" y="6934706"/>
              <a:ext cx="1903406" cy="310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400" b="1">
                  <a:latin typeface="Bierstadt" panose="020B0004020202020204" pitchFamily="34" charset="0"/>
                </a:rPr>
                <a:t> Posição competitiva</a:t>
              </a:r>
            </a:p>
          </xdr:txBody>
        </xdr:sp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D243F05C-F4D2-BFF7-1019-9ECB3A8DD75C}"/>
                </a:ext>
              </a:extLst>
            </xdr:cNvPr>
            <xdr:cNvCxnSpPr>
              <a:endCxn id="6" idx="1"/>
            </xdr:cNvCxnSpPr>
          </xdr:nvCxnSpPr>
          <xdr:spPr>
            <a:xfrm flipV="1">
              <a:off x="16100951" y="7089919"/>
              <a:ext cx="2264193" cy="6947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de Seta Reta 7">
              <a:extLst>
                <a:ext uri="{FF2B5EF4-FFF2-40B4-BE49-F238E27FC236}">
                  <a16:creationId xmlns:a16="http://schemas.microsoft.com/office/drawing/2014/main" id="{216A4411-99A6-E475-994D-7C99EFC16BD7}"/>
                </a:ext>
              </a:extLst>
            </xdr:cNvPr>
            <xdr:cNvCxnSpPr>
              <a:stCxn id="6" idx="3"/>
            </xdr:cNvCxnSpPr>
          </xdr:nvCxnSpPr>
          <xdr:spPr>
            <a:xfrm>
              <a:off x="20268550" y="7089919"/>
              <a:ext cx="2214924" cy="2378"/>
            </a:xfrm>
            <a:prstGeom prst="straightConnector1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ector reto 8">
              <a:extLst>
                <a:ext uri="{FF2B5EF4-FFF2-40B4-BE49-F238E27FC236}">
                  <a16:creationId xmlns:a16="http://schemas.microsoft.com/office/drawing/2014/main" id="{B877BCB5-C27A-652A-3256-25B4878F5F6B}"/>
                </a:ext>
              </a:extLst>
            </xdr:cNvPr>
            <xdr:cNvCxnSpPr/>
          </xdr:nvCxnSpPr>
          <xdr:spPr>
            <a:xfrm flipV="1">
              <a:off x="15962329" y="4971663"/>
              <a:ext cx="0" cy="1964758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Conector de Seta Reta 9">
              <a:extLst>
                <a:ext uri="{FF2B5EF4-FFF2-40B4-BE49-F238E27FC236}">
                  <a16:creationId xmlns:a16="http://schemas.microsoft.com/office/drawing/2014/main" id="{EA4F36BA-E632-09D1-44D7-6959552613D0}"/>
                </a:ext>
              </a:extLst>
            </xdr:cNvPr>
            <xdr:cNvCxnSpPr>
              <a:stCxn id="5" idx="3"/>
            </xdr:cNvCxnSpPr>
          </xdr:nvCxnSpPr>
          <xdr:spPr>
            <a:xfrm flipV="1">
              <a:off x="15973854" y="585982"/>
              <a:ext cx="3861" cy="2178775"/>
            </a:xfrm>
            <a:prstGeom prst="straightConnector1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431603</xdr:colOff>
      <xdr:row>11</xdr:row>
      <xdr:rowOff>253413</xdr:rowOff>
    </xdr:from>
    <xdr:to>
      <xdr:col>4</xdr:col>
      <xdr:colOff>565171</xdr:colOff>
      <xdr:row>11</xdr:row>
      <xdr:rowOff>697149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71EECE2E-7A2B-468B-A34F-A461C1770A2B}"/>
            </a:ext>
          </a:extLst>
        </xdr:cNvPr>
        <xdr:cNvSpPr txBox="1"/>
      </xdr:nvSpPr>
      <xdr:spPr>
        <a:xfrm>
          <a:off x="1652965" y="3582434"/>
          <a:ext cx="1354929" cy="443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pt-BR" sz="1100">
              <a:solidFill>
                <a:srgbClr val="FFC000"/>
              </a:solidFill>
              <a:latin typeface="Bierstadt" panose="020B0004020202020204" pitchFamily="34" charset="0"/>
            </a:rPr>
            <a:t>Investimento</a:t>
          </a:r>
        </a:p>
        <a:p>
          <a:pPr algn="ctr"/>
          <a:r>
            <a:rPr lang="pt-BR" sz="1100">
              <a:solidFill>
                <a:srgbClr val="FFC000"/>
              </a:solidFill>
              <a:latin typeface="Bierstadt" panose="020B0004020202020204" pitchFamily="34" charset="0"/>
            </a:rPr>
            <a:t>Seletivo/Cauteloso</a:t>
          </a:r>
        </a:p>
      </xdr:txBody>
    </xdr:sp>
    <xdr:clientData/>
  </xdr:twoCellAnchor>
  <xdr:twoCellAnchor>
    <xdr:from>
      <xdr:col>5</xdr:col>
      <xdr:colOff>494330</xdr:colOff>
      <xdr:row>11</xdr:row>
      <xdr:rowOff>244928</xdr:rowOff>
    </xdr:from>
    <xdr:to>
      <xdr:col>8</xdr:col>
      <xdr:colOff>28676</xdr:colOff>
      <xdr:row>11</xdr:row>
      <xdr:rowOff>694527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23DB552E-BC53-40DA-8914-EC132BB4CB58}"/>
            </a:ext>
          </a:extLst>
        </xdr:cNvPr>
        <xdr:cNvSpPr txBox="1"/>
      </xdr:nvSpPr>
      <xdr:spPr>
        <a:xfrm>
          <a:off x="3542330" y="3578678"/>
          <a:ext cx="1363146" cy="449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pt-BR" sz="1100">
              <a:solidFill>
                <a:schemeClr val="accent4">
                  <a:lumMod val="75000"/>
                </a:schemeClr>
              </a:solidFill>
              <a:latin typeface="Bierstadt" panose="020B0004020202020204" pitchFamily="34" charset="0"/>
            </a:rPr>
            <a:t>Expansão</a:t>
          </a:r>
        </a:p>
        <a:p>
          <a:pPr algn="ctr"/>
          <a:r>
            <a:rPr lang="pt-BR" sz="1100">
              <a:solidFill>
                <a:schemeClr val="accent4">
                  <a:lumMod val="75000"/>
                </a:schemeClr>
              </a:solidFill>
              <a:latin typeface="Bierstadt" panose="020B0004020202020204" pitchFamily="34" charset="0"/>
            </a:rPr>
            <a:t>Limitada</a:t>
          </a:r>
          <a:r>
            <a:rPr lang="pt-BR" sz="1100" baseline="0">
              <a:solidFill>
                <a:schemeClr val="accent4">
                  <a:lumMod val="75000"/>
                </a:schemeClr>
              </a:solidFill>
              <a:latin typeface="Bierstadt" panose="020B0004020202020204" pitchFamily="34" charset="0"/>
            </a:rPr>
            <a:t> ou Colheita</a:t>
          </a:r>
          <a:endParaRPr lang="pt-BR" sz="1100">
            <a:solidFill>
              <a:schemeClr val="accent4">
                <a:lumMod val="75000"/>
              </a:schemeClr>
            </a:solidFill>
            <a:latin typeface="Bierstadt" panose="020B0004020202020204" pitchFamily="34" charset="0"/>
          </a:endParaRPr>
        </a:p>
      </xdr:txBody>
    </xdr:sp>
    <xdr:clientData/>
  </xdr:twoCellAnchor>
  <xdr:twoCellAnchor editAs="oneCell">
    <xdr:from>
      <xdr:col>3</xdr:col>
      <xdr:colOff>105830</xdr:colOff>
      <xdr:row>11</xdr:row>
      <xdr:rowOff>79376</xdr:rowOff>
    </xdr:from>
    <xdr:to>
      <xdr:col>4</xdr:col>
      <xdr:colOff>277142</xdr:colOff>
      <xdr:row>12</xdr:row>
      <xdr:rowOff>8346</xdr:rowOff>
    </xdr:to>
    <xdr:pic>
      <xdr:nvPicPr>
        <xdr:cNvPr id="20" name="Gráfico 19" descr="Ponto de interrogação com preenchimento sólido">
          <a:extLst>
            <a:ext uri="{FF2B5EF4-FFF2-40B4-BE49-F238E27FC236}">
              <a16:creationId xmlns:a16="http://schemas.microsoft.com/office/drawing/2014/main" id="{69F2E0FC-BFDF-4B69-912B-0D8A1DDF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31455" y="3418418"/>
          <a:ext cx="773504" cy="771403"/>
        </a:xfrm>
        <a:prstGeom prst="rect">
          <a:avLst/>
        </a:prstGeom>
      </xdr:spPr>
    </xdr:pic>
    <xdr:clientData/>
  </xdr:twoCellAnchor>
  <xdr:twoCellAnchor>
    <xdr:from>
      <xdr:col>2</xdr:col>
      <xdr:colOff>422932</xdr:colOff>
      <xdr:row>9</xdr:row>
      <xdr:rowOff>87918</xdr:rowOff>
    </xdr:from>
    <xdr:to>
      <xdr:col>4</xdr:col>
      <xdr:colOff>565063</xdr:colOff>
      <xdr:row>9</xdr:row>
      <xdr:rowOff>537517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98E929BE-7BC7-4D1C-9180-B2B187BD9D00}"/>
            </a:ext>
          </a:extLst>
        </xdr:cNvPr>
        <xdr:cNvSpPr txBox="1"/>
      </xdr:nvSpPr>
      <xdr:spPr>
        <a:xfrm>
          <a:off x="1642132" y="1745268"/>
          <a:ext cx="1361331" cy="449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pt-BR" sz="1100">
              <a:solidFill>
                <a:schemeClr val="accent4">
                  <a:lumMod val="75000"/>
                </a:schemeClr>
              </a:solidFill>
              <a:latin typeface="Bierstadt" panose="020B0004020202020204" pitchFamily="34" charset="0"/>
            </a:rPr>
            <a:t>Investimento</a:t>
          </a:r>
        </a:p>
        <a:p>
          <a:pPr algn="ctr"/>
          <a:r>
            <a:rPr lang="pt-BR" sz="1100">
              <a:solidFill>
                <a:schemeClr val="accent4">
                  <a:lumMod val="75000"/>
                </a:schemeClr>
              </a:solidFill>
              <a:latin typeface="Bierstadt" panose="020B0004020202020204" pitchFamily="34" charset="0"/>
            </a:rPr>
            <a:t>Seletivo/Cauteloso</a:t>
          </a:r>
        </a:p>
      </xdr:txBody>
    </xdr:sp>
    <xdr:clientData/>
  </xdr:twoCellAnchor>
  <xdr:twoCellAnchor>
    <xdr:from>
      <xdr:col>5</xdr:col>
      <xdr:colOff>429265</xdr:colOff>
      <xdr:row>9</xdr:row>
      <xdr:rowOff>87586</xdr:rowOff>
    </xdr:from>
    <xdr:to>
      <xdr:col>8</xdr:col>
      <xdr:colOff>151246</xdr:colOff>
      <xdr:row>9</xdr:row>
      <xdr:rowOff>520312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04372D2A-D18B-4C2F-934F-F5983510C6EF}"/>
            </a:ext>
          </a:extLst>
        </xdr:cNvPr>
        <xdr:cNvSpPr txBox="1"/>
      </xdr:nvSpPr>
      <xdr:spPr>
        <a:xfrm>
          <a:off x="3477265" y="1744936"/>
          <a:ext cx="1550781" cy="43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pt-BR" sz="1100">
              <a:solidFill>
                <a:schemeClr val="accent6">
                  <a:lumMod val="40000"/>
                  <a:lumOff val="60000"/>
                </a:schemeClr>
              </a:solidFill>
              <a:latin typeface="Bierstadt" panose="020B0004020202020204" pitchFamily="34" charset="0"/>
            </a:rPr>
            <a:t>Investimento</a:t>
          </a:r>
        </a:p>
        <a:p>
          <a:pPr algn="ctr"/>
          <a:r>
            <a:rPr lang="pt-BR" sz="1100">
              <a:solidFill>
                <a:schemeClr val="accent6">
                  <a:lumMod val="40000"/>
                  <a:lumOff val="60000"/>
                </a:schemeClr>
              </a:solidFill>
              <a:latin typeface="Bierstadt" panose="020B0004020202020204" pitchFamily="34" charset="0"/>
            </a:rPr>
            <a:t>Seguro e Crescimento</a:t>
          </a:r>
        </a:p>
      </xdr:txBody>
    </xdr:sp>
    <xdr:clientData/>
  </xdr:twoCellAnchor>
  <xdr:twoCellAnchor editAs="absolute">
    <xdr:from>
      <xdr:col>30</xdr:col>
      <xdr:colOff>389676</xdr:colOff>
      <xdr:row>3</xdr:row>
      <xdr:rowOff>67896</xdr:rowOff>
    </xdr:from>
    <xdr:to>
      <xdr:col>35</xdr:col>
      <xdr:colOff>220785</xdr:colOff>
      <xdr:row>11</xdr:row>
      <xdr:rowOff>219479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4" name="ÁREA 1">
              <a:extLst>
                <a:ext uri="{FF2B5EF4-FFF2-40B4-BE49-F238E27FC236}">
                  <a16:creationId xmlns:a16="http://schemas.microsoft.com/office/drawing/2014/main" id="{7B82E64F-3BAC-4DFA-ADEE-09C71871F66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6626" y="620346"/>
              <a:ext cx="2872759" cy="29265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30</xdr:col>
      <xdr:colOff>387725</xdr:colOff>
      <xdr:row>11</xdr:row>
      <xdr:rowOff>256000</xdr:rowOff>
    </xdr:from>
    <xdr:to>
      <xdr:col>35</xdr:col>
      <xdr:colOff>235438</xdr:colOff>
      <xdr:row>13</xdr:row>
      <xdr:rowOff>83037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1" name="QUADRANTES">
              <a:extLst>
                <a:ext uri="{FF2B5EF4-FFF2-40B4-BE49-F238E27FC236}">
                  <a16:creationId xmlns:a16="http://schemas.microsoft.com/office/drawing/2014/main" id="{484EC3E8-4E52-4E15-8C8F-EA4EB29D34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DRANT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4675" y="3596100"/>
              <a:ext cx="2889363" cy="1497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24</xdr:col>
      <xdr:colOff>25643</xdr:colOff>
      <xdr:row>3</xdr:row>
      <xdr:rowOff>67896</xdr:rowOff>
    </xdr:from>
    <xdr:to>
      <xdr:col>30</xdr:col>
      <xdr:colOff>334596</xdr:colOff>
      <xdr:row>15</xdr:row>
      <xdr:rowOff>49695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0" name="PRODUTO">
              <a:extLst>
                <a:ext uri="{FF2B5EF4-FFF2-40B4-BE49-F238E27FC236}">
                  <a16:creationId xmlns:a16="http://schemas.microsoft.com/office/drawing/2014/main" id="{4257D100-115D-49BC-9E29-4F9A2BF20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1932" y="619343"/>
              <a:ext cx="3958532" cy="44764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125938</xdr:colOff>
      <xdr:row>8</xdr:row>
      <xdr:rowOff>35985</xdr:rowOff>
    </xdr:from>
    <xdr:to>
      <xdr:col>4</xdr:col>
      <xdr:colOff>297250</xdr:colOff>
      <xdr:row>9</xdr:row>
      <xdr:rowOff>622180</xdr:rowOff>
    </xdr:to>
    <xdr:pic>
      <xdr:nvPicPr>
        <xdr:cNvPr id="21" name="Gráfico 20" descr="Ponto de interrogação com preenchimento sólido">
          <a:extLst>
            <a:ext uri="{FF2B5EF4-FFF2-40B4-BE49-F238E27FC236}">
              <a16:creationId xmlns:a16="http://schemas.microsoft.com/office/drawing/2014/main" id="{ADBC616E-79BA-43F4-853D-B5EA0429E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51563" y="1517652"/>
          <a:ext cx="773504" cy="771403"/>
        </a:xfrm>
        <a:prstGeom prst="rect">
          <a:avLst/>
        </a:prstGeom>
      </xdr:spPr>
    </xdr:pic>
    <xdr:clientData/>
  </xdr:twoCellAnchor>
  <xdr:twoCellAnchor editAs="oneCell">
    <xdr:from>
      <xdr:col>3</xdr:col>
      <xdr:colOff>46788</xdr:colOff>
      <xdr:row>13</xdr:row>
      <xdr:rowOff>102188</xdr:rowOff>
    </xdr:from>
    <xdr:to>
      <xdr:col>4</xdr:col>
      <xdr:colOff>355079</xdr:colOff>
      <xdr:row>15</xdr:row>
      <xdr:rowOff>11181</xdr:rowOff>
    </xdr:to>
    <xdr:pic>
      <xdr:nvPicPr>
        <xdr:cNvPr id="24" name="Gráfico 23" descr="Abacaxi estrutura de tópicos">
          <a:extLst>
            <a:ext uri="{FF2B5EF4-FFF2-40B4-BE49-F238E27FC236}">
              <a16:creationId xmlns:a16="http://schemas.microsoft.com/office/drawing/2014/main" id="{014FBEF0-E597-465B-AB16-4981CDC29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878831" y="5106528"/>
          <a:ext cx="918971" cy="916308"/>
        </a:xfrm>
        <a:prstGeom prst="rect">
          <a:avLst/>
        </a:prstGeom>
      </xdr:spPr>
    </xdr:pic>
    <xdr:clientData/>
  </xdr:twoCellAnchor>
  <xdr:twoCellAnchor editAs="oneCell">
    <xdr:from>
      <xdr:col>6</xdr:col>
      <xdr:colOff>151781</xdr:colOff>
      <xdr:row>7</xdr:row>
      <xdr:rowOff>173463</xdr:rowOff>
    </xdr:from>
    <xdr:to>
      <xdr:col>7</xdr:col>
      <xdr:colOff>397022</xdr:colOff>
      <xdr:row>9</xdr:row>
      <xdr:rowOff>664908</xdr:rowOff>
    </xdr:to>
    <xdr:pic>
      <xdr:nvPicPr>
        <xdr:cNvPr id="28" name="Gráfico 27" descr="Estrela estrutura de tópicos">
          <a:extLst>
            <a:ext uri="{FF2B5EF4-FFF2-40B4-BE49-F238E27FC236}">
              <a16:creationId xmlns:a16="http://schemas.microsoft.com/office/drawing/2014/main" id="{8E10C4F8-4BE4-46C4-BADD-9383DF3C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13098" y="1452756"/>
          <a:ext cx="855461" cy="856957"/>
        </a:xfrm>
        <a:prstGeom prst="rect">
          <a:avLst/>
        </a:prstGeom>
      </xdr:spPr>
    </xdr:pic>
    <xdr:clientData/>
  </xdr:twoCellAnchor>
  <xdr:twoCellAnchor editAs="oneCell">
    <xdr:from>
      <xdr:col>9</xdr:col>
      <xdr:colOff>201961</xdr:colOff>
      <xdr:row>10</xdr:row>
      <xdr:rowOff>781204</xdr:rowOff>
    </xdr:from>
    <xdr:to>
      <xdr:col>10</xdr:col>
      <xdr:colOff>447203</xdr:colOff>
      <xdr:row>11</xdr:row>
      <xdr:rowOff>798722</xdr:rowOff>
    </xdr:to>
    <xdr:pic>
      <xdr:nvPicPr>
        <xdr:cNvPr id="30" name="Gráfico 29" descr="Estrela estrutura de tópicos">
          <a:extLst>
            <a:ext uri="{FF2B5EF4-FFF2-40B4-BE49-F238E27FC236}">
              <a16:creationId xmlns:a16="http://schemas.microsoft.com/office/drawing/2014/main" id="{B06C0807-56EC-427A-896B-C254B7DC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693937" y="3265448"/>
          <a:ext cx="855461" cy="856957"/>
        </a:xfrm>
        <a:prstGeom prst="rect">
          <a:avLst/>
        </a:prstGeom>
      </xdr:spPr>
    </xdr:pic>
    <xdr:clientData/>
  </xdr:twoCellAnchor>
  <xdr:twoCellAnchor editAs="oneCell">
    <xdr:from>
      <xdr:col>9</xdr:col>
      <xdr:colOff>195146</xdr:colOff>
      <xdr:row>8</xdr:row>
      <xdr:rowOff>18585</xdr:rowOff>
    </xdr:from>
    <xdr:to>
      <xdr:col>10</xdr:col>
      <xdr:colOff>440388</xdr:colOff>
      <xdr:row>9</xdr:row>
      <xdr:rowOff>688620</xdr:rowOff>
    </xdr:to>
    <xdr:pic>
      <xdr:nvPicPr>
        <xdr:cNvPr id="31" name="Gráfico 30" descr="Estrela estrutura de tópicos">
          <a:extLst>
            <a:ext uri="{FF2B5EF4-FFF2-40B4-BE49-F238E27FC236}">
              <a16:creationId xmlns:a16="http://schemas.microsoft.com/office/drawing/2014/main" id="{A2B4A4E7-8E24-4A51-85A8-FF99DEA51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687122" y="1480634"/>
          <a:ext cx="855461" cy="852791"/>
        </a:xfrm>
        <a:prstGeom prst="rect">
          <a:avLst/>
        </a:prstGeom>
      </xdr:spPr>
    </xdr:pic>
    <xdr:clientData/>
  </xdr:twoCellAnchor>
  <xdr:twoCellAnchor editAs="oneCell">
    <xdr:from>
      <xdr:col>6</xdr:col>
      <xdr:colOff>133196</xdr:colOff>
      <xdr:row>13</xdr:row>
      <xdr:rowOff>111512</xdr:rowOff>
    </xdr:from>
    <xdr:to>
      <xdr:col>7</xdr:col>
      <xdr:colOff>439810</xdr:colOff>
      <xdr:row>15</xdr:row>
      <xdr:rowOff>10399</xdr:rowOff>
    </xdr:to>
    <xdr:pic>
      <xdr:nvPicPr>
        <xdr:cNvPr id="33" name="Gráfico 32" descr="Laticínios estrutura de tópicos">
          <a:extLst>
            <a:ext uri="{FF2B5EF4-FFF2-40B4-BE49-F238E27FC236}">
              <a16:creationId xmlns:a16="http://schemas.microsoft.com/office/drawing/2014/main" id="{E0628EFD-432C-4BD0-A17D-BAED08511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794513" y="5114073"/>
          <a:ext cx="916834" cy="914732"/>
        </a:xfrm>
        <a:prstGeom prst="rect">
          <a:avLst/>
        </a:prstGeom>
      </xdr:spPr>
    </xdr:pic>
    <xdr:clientData/>
  </xdr:twoCellAnchor>
  <xdr:twoCellAnchor editAs="oneCell">
    <xdr:from>
      <xdr:col>6</xdr:col>
      <xdr:colOff>133816</xdr:colOff>
      <xdr:row>10</xdr:row>
      <xdr:rowOff>818376</xdr:rowOff>
    </xdr:from>
    <xdr:to>
      <xdr:col>7</xdr:col>
      <xdr:colOff>440430</xdr:colOff>
      <xdr:row>12</xdr:row>
      <xdr:rowOff>54230</xdr:rowOff>
    </xdr:to>
    <xdr:pic>
      <xdr:nvPicPr>
        <xdr:cNvPr id="34" name="Gráfico 33" descr="Laticínios estrutura de tópicos">
          <a:extLst>
            <a:ext uri="{FF2B5EF4-FFF2-40B4-BE49-F238E27FC236}">
              <a16:creationId xmlns:a16="http://schemas.microsoft.com/office/drawing/2014/main" id="{1005C77E-1928-41E1-91B4-EC32AD4BF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795133" y="3302620"/>
          <a:ext cx="916834" cy="914732"/>
        </a:xfrm>
        <a:prstGeom prst="rect">
          <a:avLst/>
        </a:prstGeom>
      </xdr:spPr>
    </xdr:pic>
    <xdr:clientData/>
  </xdr:twoCellAnchor>
  <xdr:twoCellAnchor editAs="oneCell">
    <xdr:from>
      <xdr:col>9</xdr:col>
      <xdr:colOff>230459</xdr:colOff>
      <xdr:row>13</xdr:row>
      <xdr:rowOff>115849</xdr:rowOff>
    </xdr:from>
    <xdr:to>
      <xdr:col>10</xdr:col>
      <xdr:colOff>543424</xdr:colOff>
      <xdr:row>15</xdr:row>
      <xdr:rowOff>8386</xdr:rowOff>
    </xdr:to>
    <xdr:pic>
      <xdr:nvPicPr>
        <xdr:cNvPr id="35" name="Gráfico 34" descr="Laticínios estrutura de tópicos">
          <a:extLst>
            <a:ext uri="{FF2B5EF4-FFF2-40B4-BE49-F238E27FC236}">
              <a16:creationId xmlns:a16="http://schemas.microsoft.com/office/drawing/2014/main" id="{29F8FA6D-F140-420B-AECA-7860857FE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722435" y="5118410"/>
          <a:ext cx="916834" cy="914732"/>
        </a:xfrm>
        <a:prstGeom prst="rect">
          <a:avLst/>
        </a:prstGeom>
      </xdr:spPr>
    </xdr:pic>
    <xdr:clientData/>
  </xdr:twoCellAnchor>
  <xdr:twoCellAnchor editAs="absolute">
    <xdr:from>
      <xdr:col>30</xdr:col>
      <xdr:colOff>392042</xdr:colOff>
      <xdr:row>13</xdr:row>
      <xdr:rowOff>121478</xdr:rowOff>
    </xdr:from>
    <xdr:to>
      <xdr:col>35</xdr:col>
      <xdr:colOff>231912</xdr:colOff>
      <xdr:row>15</xdr:row>
      <xdr:rowOff>55217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9" name="MODALIDADE">
              <a:extLst>
                <a:ext uri="{FF2B5EF4-FFF2-40B4-BE49-F238E27FC236}">
                  <a16:creationId xmlns:a16="http://schemas.microsoft.com/office/drawing/2014/main" id="{AB7D344E-8186-4876-A913-D512AA021A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AL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1781" y="5118652"/>
              <a:ext cx="2876827" cy="9552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el.costa\Downloads\Hora%20aluno.xlsx" TargetMode="External"/><Relationship Id="rId1" Type="http://schemas.openxmlformats.org/officeDocument/2006/relationships/externalLinkPath" Target="file:///C:\Users\gabriel.costa\Downloads\Hora%20alun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Consolidado.xlsx" TargetMode="External"/><Relationship Id="rId1" Type="http://schemas.openxmlformats.org/officeDocument/2006/relationships/externalLinkPath" Target="MATRIZ%20GE%20-%20EP/Consolidad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an&#225;lise_capacidade_de_oferta.xlsx" TargetMode="External"/><Relationship Id="rId1" Type="http://schemas.openxmlformats.org/officeDocument/2006/relationships/externalLinkPath" Target="MATRIZ%20GE%20-%20EP/an&#225;lise_capacidade_de_ofert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Facilidade%20de%20ades&#227;o.xlsx" TargetMode="External"/><Relationship Id="rId1" Type="http://schemas.openxmlformats.org/officeDocument/2006/relationships/externalLinkPath" Target="MATRIZ%20GE%20-%20EP/Facilidade%20de%20ades&#227;o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Novo(a)%20Planilha%20do%20Microsoft%20Excel%20(3).xlsx" TargetMode="External"/><Relationship Id="rId1" Type="http://schemas.openxmlformats.org/officeDocument/2006/relationships/externalLinkPath" Target="MATRIZ%20GE%20-%20EP/Novo(a)%20Planilha%20do%20Microsoft%20Excel%20(3)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an&#225;lise_crescimento%20de%20mercado.xlsx" TargetMode="External"/><Relationship Id="rId1" Type="http://schemas.microsoft.com/office/2006/relationships/xlExternalLinkPath/xlPathMissing" Target="an&#225;lise_crescimento%20de%20mercado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analise_volume_de_concorrentes_tec_qua.xlsx" TargetMode="External"/><Relationship Id="rId1" Type="http://schemas.openxmlformats.org/officeDocument/2006/relationships/externalLinkPath" Target="MATRIZ%20GE%20-%20EP/analise_volume_de_concorrentes_tec_qu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Qualifica&#231;&#227;o/analise_satisfa&#231;&#227;o.xlsx" TargetMode="External"/><Relationship Id="rId1" Type="http://schemas.openxmlformats.org/officeDocument/2006/relationships/externalLinkPath" Target="MATRIZ%20GE%20-%20EP/Qualifica&#231;&#227;o/analise_satisfa&#231;&#227;o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analise_capacidade_de_oferta.xlsx" TargetMode="External"/><Relationship Id="rId1" Type="http://schemas.openxmlformats.org/officeDocument/2006/relationships/externalLinkPath" Target="MATRIZ%20GE%20-%20EP/analise_capacidade_de_oferta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analise_facilidade_de_adesao.xlsx" TargetMode="External"/><Relationship Id="rId1" Type="http://schemas.openxmlformats.org/officeDocument/2006/relationships/externalLinkPath" Target="MATRIZ%20GE%20-%20EP/analise_facilidade_de_adesao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stemafiea.sharepoint.com/sites/DiretoriaMarketing292-IntelignciadeMercado/Documentos%20Compartilhados/Ger&#234;ncia%20de%20Produto%20e%20Cliente/2.%20Produto/Pain&#233;is/MATRIZ%20GE%20-%20EP/Qualifica&#231;&#227;o/analise_tramanho%20de%20mercado.xlsx" TargetMode="External"/><Relationship Id="rId1" Type="http://schemas.openxmlformats.org/officeDocument/2006/relationships/externalLinkPath" Target="MATRIZ%20GE%20-%20EP/Qualifica&#231;&#227;o/analise_tramanho%20de%20merc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ra aluno 24 e 25 - TEC"/>
      <sheetName val="Tabela dinâmica - TEC"/>
      <sheetName val="Hora aluno 23 e 24 - QUA"/>
      <sheetName val="Tabela dinâmica - QUA"/>
      <sheetName val="bd tuma"/>
      <sheetName val="Hora aluno 24 e 25"/>
      <sheetName val="Planilha2"/>
      <sheetName val="EP SGE"/>
    </sheetNames>
    <sheetDataSet>
      <sheetData sheetId="0"/>
      <sheetData sheetId="1">
        <row r="5">
          <cell r="A5" t="str">
            <v>Soma de hora aluno</v>
          </cell>
          <cell r="B5" t="str">
            <v>.</v>
          </cell>
        </row>
        <row r="6">
          <cell r="A6" t="str">
            <v>Rótulos de Linha</v>
          </cell>
          <cell r="B6" t="str">
            <v>2024/1</v>
          </cell>
          <cell r="C6" t="str">
            <v>2024/2</v>
          </cell>
          <cell r="D6" t="str">
            <v>2025/1</v>
          </cell>
          <cell r="E6" t="str">
            <v>Total Geral</v>
          </cell>
        </row>
        <row r="7">
          <cell r="A7" t="str">
            <v>TÉCNICO EM AUTOMAÇÃO INDUSTRIAL</v>
          </cell>
          <cell r="B7">
            <v>22812</v>
          </cell>
          <cell r="C7">
            <v>10502</v>
          </cell>
          <cell r="D7">
            <v>5049</v>
          </cell>
          <cell r="E7">
            <v>38363</v>
          </cell>
          <cell r="F7">
            <v>12787.666666666666</v>
          </cell>
        </row>
        <row r="8">
          <cell r="A8" t="str">
            <v>TÉCNICO EM CONTROLE AMBIENTAL</v>
          </cell>
          <cell r="D8">
            <v>1452</v>
          </cell>
          <cell r="E8">
            <v>1452</v>
          </cell>
          <cell r="F8">
            <v>1452</v>
          </cell>
        </row>
        <row r="9">
          <cell r="A9" t="str">
            <v>TÉCNICO EM DESENVOLVIMENTO DE SISTEMAS</v>
          </cell>
          <cell r="D9">
            <v>1752</v>
          </cell>
          <cell r="E9">
            <v>1752</v>
          </cell>
          <cell r="F9">
            <v>1752</v>
          </cell>
        </row>
        <row r="10">
          <cell r="A10" t="str">
            <v>TÉCNICO EM EDIFICAÇÕES</v>
          </cell>
          <cell r="B10">
            <v>19461</v>
          </cell>
          <cell r="C10">
            <v>11548</v>
          </cell>
          <cell r="E10">
            <v>31009</v>
          </cell>
          <cell r="F10">
            <v>15504.5</v>
          </cell>
        </row>
        <row r="11">
          <cell r="A11" t="str">
            <v>TÉCNICO EM ELETROMECÂNICA</v>
          </cell>
          <cell r="B11">
            <v>21900</v>
          </cell>
          <cell r="C11">
            <v>16074</v>
          </cell>
          <cell r="D11">
            <v>8216</v>
          </cell>
          <cell r="E11">
            <v>46190</v>
          </cell>
          <cell r="F11">
            <v>15396.666666666666</v>
          </cell>
        </row>
        <row r="12">
          <cell r="A12" t="str">
            <v>TÉCNICO EM ELETROTÉCNICA</v>
          </cell>
          <cell r="B12">
            <v>112571</v>
          </cell>
          <cell r="C12">
            <v>35503</v>
          </cell>
          <cell r="D12">
            <v>28767</v>
          </cell>
          <cell r="E12">
            <v>176841</v>
          </cell>
          <cell r="F12">
            <v>58947</v>
          </cell>
        </row>
        <row r="13">
          <cell r="A13" t="str">
            <v>TÉCNICO EM INFORMÁTICA</v>
          </cell>
          <cell r="B13">
            <v>18460</v>
          </cell>
          <cell r="E13">
            <v>18460</v>
          </cell>
          <cell r="F13">
            <v>18460</v>
          </cell>
        </row>
        <row r="14">
          <cell r="A14" t="str">
            <v>TÉCNICO EM INFORMÁTICA PARA INTERNET</v>
          </cell>
          <cell r="B14">
            <v>18496</v>
          </cell>
          <cell r="C14">
            <v>13314</v>
          </cell>
          <cell r="D14">
            <v>4902</v>
          </cell>
          <cell r="E14">
            <v>36712</v>
          </cell>
          <cell r="F14">
            <v>12237.333333333334</v>
          </cell>
        </row>
        <row r="15">
          <cell r="A15" t="str">
            <v>TÉCNICO EM LOGÍSTICA</v>
          </cell>
          <cell r="B15">
            <v>13474</v>
          </cell>
          <cell r="D15">
            <v>4265</v>
          </cell>
          <cell r="E15">
            <v>17739</v>
          </cell>
          <cell r="F15">
            <v>8869.5</v>
          </cell>
        </row>
        <row r="16">
          <cell r="A16" t="str">
            <v>TÉCNICO EM MANUTENÇÃO AUTOMOTIVA</v>
          </cell>
          <cell r="B16">
            <v>44955</v>
          </cell>
          <cell r="D16">
            <v>6618</v>
          </cell>
          <cell r="E16">
            <v>51573</v>
          </cell>
          <cell r="F16">
            <v>25786.5</v>
          </cell>
        </row>
        <row r="17">
          <cell r="A17" t="str">
            <v>TÉCNICO EM PETROQUÍMICA</v>
          </cell>
          <cell r="B17">
            <v>25305</v>
          </cell>
          <cell r="C17">
            <v>11782</v>
          </cell>
          <cell r="D17">
            <v>10626</v>
          </cell>
          <cell r="E17">
            <v>47713</v>
          </cell>
          <cell r="F17">
            <v>15904.333333333334</v>
          </cell>
        </row>
        <row r="18">
          <cell r="A18" t="str">
            <v>TÉCNICO EM PLANEJAMENTO E CONTROLE DA PRODUÇÃO</v>
          </cell>
          <cell r="D18">
            <v>1072</v>
          </cell>
          <cell r="E18">
            <v>1072</v>
          </cell>
          <cell r="F18">
            <v>1072</v>
          </cell>
        </row>
        <row r="19">
          <cell r="A19" t="str">
            <v>TÉCNICO EM PLÁSTICO</v>
          </cell>
          <cell r="D19">
            <v>960</v>
          </cell>
          <cell r="E19">
            <v>960</v>
          </cell>
          <cell r="F19">
            <v>960</v>
          </cell>
        </row>
        <row r="20">
          <cell r="A20" t="str">
            <v>TÉCNICO EM PRODUÇÃO DE MODA</v>
          </cell>
          <cell r="B20">
            <v>15384</v>
          </cell>
          <cell r="C20">
            <v>3508</v>
          </cell>
          <cell r="E20">
            <v>18892</v>
          </cell>
          <cell r="F20">
            <v>9446</v>
          </cell>
        </row>
        <row r="21">
          <cell r="A21" t="str">
            <v>TÉCNICO EM QUALIDADE</v>
          </cell>
          <cell r="D21">
            <v>3106</v>
          </cell>
          <cell r="E21">
            <v>3106</v>
          </cell>
          <cell r="F21">
            <v>3106</v>
          </cell>
        </row>
        <row r="22">
          <cell r="A22" t="str">
            <v>TÉCNICO EM QUÍMICA</v>
          </cell>
          <cell r="B22">
            <v>9627</v>
          </cell>
          <cell r="D22">
            <v>877</v>
          </cell>
          <cell r="E22">
            <v>10504</v>
          </cell>
          <cell r="F22">
            <v>5252</v>
          </cell>
        </row>
        <row r="23">
          <cell r="A23" t="str">
            <v>TÉCNICO EM SEGURANÇA DO TRABALHO</v>
          </cell>
          <cell r="B23">
            <v>50495</v>
          </cell>
          <cell r="D23">
            <v>6720</v>
          </cell>
          <cell r="E23">
            <v>57215</v>
          </cell>
          <cell r="F23">
            <v>28607.5</v>
          </cell>
        </row>
        <row r="24">
          <cell r="A24" t="str">
            <v>Total Geral</v>
          </cell>
          <cell r="B24">
            <v>372940</v>
          </cell>
          <cell r="C24">
            <v>102231</v>
          </cell>
          <cell r="D24">
            <v>84382</v>
          </cell>
          <cell r="E24">
            <v>559553</v>
          </cell>
        </row>
      </sheetData>
      <sheetData sheetId="2"/>
      <sheetData sheetId="3"/>
      <sheetData sheetId="4"/>
      <sheetData sheetId="5"/>
      <sheetData sheetId="6">
        <row r="5">
          <cell r="A5" t="str">
            <v>Soma de hora aluno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ra aluno - TEC"/>
      <sheetName val="Hora aluno - QUA"/>
      <sheetName val="Faturamento"/>
      <sheetName val="Satisfação - TEC"/>
      <sheetName val="Satisfação - QUA"/>
      <sheetName val="Capacidade de oferta"/>
      <sheetName val="Facilidade de adesão - TEC"/>
      <sheetName val="Facilidade de adesão - QUA"/>
      <sheetName val="Tamanho de mercado - TEC"/>
      <sheetName val="Tamanho de mercado - QUA"/>
      <sheetName val="Crescimento de mercado - TEC"/>
      <sheetName val="Crescimento de mercado - QUA"/>
      <sheetName val="Vulnerabilidade"/>
      <sheetName val="Volume de concorrentes - TEC"/>
      <sheetName val="Volume de concorrentes - QUA"/>
    </sheetNames>
    <sheetDataSet>
      <sheetData sheetId="0"/>
      <sheetData sheetId="1">
        <row r="1">
          <cell r="B1" t="str">
            <v>nome matriz</v>
          </cell>
          <cell r="I1" t="str">
            <v>verificação</v>
          </cell>
          <cell r="J1" t="str">
            <v>soma</v>
          </cell>
        </row>
        <row r="2">
          <cell r="B2" t="str">
            <v>AGENTE AMBIENTAL; AGENTE DE PRODUÇÃO E CONSUMO SUSTENTÁVEL; DESENVOLVIMENTO SOCIOAMBIENTAL</v>
          </cell>
          <cell r="I2">
            <v>0</v>
          </cell>
          <cell r="J2" t="str">
            <v/>
          </cell>
        </row>
        <row r="3">
          <cell r="B3" t="str">
            <v>AGENTE AMBIENTAL; AGENTE DE PRODUÇÃO E CONSUMO SUSTENTÁVEL; DESENVOLVIMENTO SOCIOAMBIENTAL</v>
          </cell>
          <cell r="I3">
            <v>0</v>
          </cell>
          <cell r="J3" t="str">
            <v/>
          </cell>
        </row>
        <row r="4">
          <cell r="B4" t="str">
            <v>AGENTE AMBIENTAL; AGENTE DE PRODUÇÃO E CONSUMO SUSTENTÁVEL; DESENVOLVIMENTO SOCIOAMBIENTAL</v>
          </cell>
          <cell r="I4">
            <v>1</v>
          </cell>
          <cell r="J4">
            <v>10700</v>
          </cell>
        </row>
        <row r="5">
          <cell r="B5" t="str">
            <v>ASSISTENTE DE CONTROLE DA QUALIDADE; INSPETOR DA QUALIDADE</v>
          </cell>
          <cell r="I5">
            <v>0</v>
          </cell>
          <cell r="J5" t="str">
            <v/>
          </cell>
        </row>
        <row r="6">
          <cell r="B6" t="str">
            <v>ASSISTENTE DE CONTROLE DA QUALIDADE; INSPETOR DA QUALIDADE</v>
          </cell>
          <cell r="I6">
            <v>1</v>
          </cell>
          <cell r="J6">
            <v>9039.5</v>
          </cell>
        </row>
        <row r="7">
          <cell r="B7" t="str">
            <v>ASSISTENTES ADMINISTRATIVOS; CONTÁBIL; RECURSOS HUMANOS; ALMOXARIFADO; CONTROLADOR DA PRODUÇÃO</v>
          </cell>
          <cell r="I7">
            <v>0</v>
          </cell>
          <cell r="J7" t="str">
            <v/>
          </cell>
        </row>
        <row r="8">
          <cell r="B8" t="str">
            <v>ASSISTENTES ADMINISTRATIVOS; CONTÁBIL; RECURSOS HUMANOS; ALMOXARIFADO; CONTROLADOR DA PRODUÇÃO</v>
          </cell>
          <cell r="I8">
            <v>0</v>
          </cell>
          <cell r="J8" t="str">
            <v/>
          </cell>
        </row>
        <row r="9">
          <cell r="B9" t="str">
            <v>ASSISTENTES ADMINISTRATIVOS; CONTÁBIL; RECURSOS HUMANOS; ALMOXARIFADO; CONTROLADOR DA PRODUÇÃO</v>
          </cell>
          <cell r="I9">
            <v>0</v>
          </cell>
          <cell r="J9" t="str">
            <v/>
          </cell>
        </row>
        <row r="10">
          <cell r="B10" t="str">
            <v>ASSISTENTES ADMINISTRATIVOS; CONTÁBIL; RECURSOS HUMANOS; ALMOXARIFADO; CONTROLADOR DA PRODUÇÃO</v>
          </cell>
          <cell r="I10">
            <v>0</v>
          </cell>
          <cell r="J10" t="str">
            <v/>
          </cell>
        </row>
        <row r="11">
          <cell r="B11" t="str">
            <v>ASSISTENTES ADMINISTRATIVOS; CONTÁBIL; RECURSOS HUMANOS; ALMOXARIFADO; CONTROLADOR DA PRODUÇÃO</v>
          </cell>
          <cell r="I11">
            <v>0</v>
          </cell>
          <cell r="J11" t="str">
            <v/>
          </cell>
        </row>
        <row r="12">
          <cell r="B12" t="str">
            <v>ASSISTENTES ADMINISTRATIVOS; CONTÁBIL; RECURSOS HUMANOS; ALMOXARIFADO; CONTROLADOR DA PRODUÇÃO</v>
          </cell>
          <cell r="I12">
            <v>0</v>
          </cell>
          <cell r="J12" t="str">
            <v/>
          </cell>
        </row>
        <row r="13">
          <cell r="B13" t="str">
            <v>ASSISTENTES ADMINISTRATIVOS; CONTÁBIL; RECURSOS HUMANOS; ALMOXARIFADO; CONTROLADOR DA PRODUÇÃO</v>
          </cell>
          <cell r="I13">
            <v>0</v>
          </cell>
          <cell r="J13" t="str">
            <v/>
          </cell>
        </row>
        <row r="14">
          <cell r="B14" t="str">
            <v>ASSISTENTES ADMINISTRATIVOS; CONTÁBIL; RECURSOS HUMANOS; ALMOXARIFADO; CONTROLADOR DA PRODUÇÃO</v>
          </cell>
          <cell r="I14">
            <v>0</v>
          </cell>
          <cell r="J14" t="str">
            <v/>
          </cell>
        </row>
        <row r="15">
          <cell r="B15" t="str">
            <v>ASSISTENTES ADMINISTRATIVOS; CONTÁBIL; RECURSOS HUMANOS; ALMOXARIFADO; CONTROLADOR DA PRODUÇÃO</v>
          </cell>
          <cell r="I15">
            <v>0</v>
          </cell>
          <cell r="J15" t="str">
            <v/>
          </cell>
        </row>
        <row r="16">
          <cell r="B16" t="str">
            <v>ASSISTENTES ADMINISTRATIVOS; CONTÁBIL; RECURSOS HUMANOS; ALMOXARIFADO; CONTROLADOR DA PRODUÇÃO</v>
          </cell>
          <cell r="I16">
            <v>0</v>
          </cell>
          <cell r="J16" t="str">
            <v/>
          </cell>
        </row>
        <row r="17">
          <cell r="B17" t="str">
            <v>ASSISTENTES ADMINISTRATIVOS; CONTÁBIL; RECURSOS HUMANOS; ALMOXARIFADO; CONTROLADOR DA PRODUÇÃO</v>
          </cell>
          <cell r="I17">
            <v>0</v>
          </cell>
          <cell r="J17" t="str">
            <v/>
          </cell>
        </row>
        <row r="18">
          <cell r="B18" t="str">
            <v>ASSISTENTES ADMINISTRATIVOS; CONTÁBIL; RECURSOS HUMANOS; ALMOXARIFADO; CONTROLADOR DA PRODUÇÃO</v>
          </cell>
          <cell r="I18">
            <v>0</v>
          </cell>
          <cell r="J18" t="str">
            <v/>
          </cell>
        </row>
        <row r="19">
          <cell r="B19" t="str">
            <v>ASSISTENTES ADMINISTRATIVOS; CONTÁBIL; RECURSOS HUMANOS; ALMOXARIFADO; CONTROLADOR DA PRODUÇÃO</v>
          </cell>
          <cell r="I19">
            <v>0</v>
          </cell>
          <cell r="J19" t="str">
            <v/>
          </cell>
        </row>
        <row r="20">
          <cell r="B20" t="str">
            <v>ASSISTENTES ADMINISTRATIVOS; CONTÁBIL; RECURSOS HUMANOS; ALMOXARIFADO; CONTROLADOR DA PRODUÇÃO</v>
          </cell>
          <cell r="I20">
            <v>0</v>
          </cell>
          <cell r="J20" t="str">
            <v/>
          </cell>
        </row>
        <row r="21">
          <cell r="B21" t="str">
            <v>ASSISTENTES ADMINISTRATIVOS; CONTÁBIL; RECURSOS HUMANOS; ALMOXARIFADO; CONTROLADOR DA PRODUÇÃO</v>
          </cell>
          <cell r="I21">
            <v>0</v>
          </cell>
          <cell r="J21" t="str">
            <v/>
          </cell>
        </row>
        <row r="22">
          <cell r="B22" t="str">
            <v>ASSISTENTES ADMINISTRATIVOS; CONTÁBIL; RECURSOS HUMANOS; ALMOXARIFADO; CONTROLADOR DA PRODUÇÃO</v>
          </cell>
          <cell r="I22">
            <v>0</v>
          </cell>
          <cell r="J22" t="str">
            <v/>
          </cell>
        </row>
        <row r="23">
          <cell r="B23" t="str">
            <v>ASSISTENTES ADMINISTRATIVOS; CONTÁBIL; RECURSOS HUMANOS; ALMOXARIFADO; CONTROLADOR DA PRODUÇÃO</v>
          </cell>
          <cell r="I23">
            <v>0</v>
          </cell>
          <cell r="J23" t="str">
            <v/>
          </cell>
        </row>
        <row r="24">
          <cell r="B24" t="str">
            <v>ASSISTENTES ADMINISTRATIVOS; CONTÁBIL; RECURSOS HUMANOS; ALMOXARIFADO; CONTROLADOR DA PRODUÇÃO</v>
          </cell>
          <cell r="I24">
            <v>0</v>
          </cell>
          <cell r="J24" t="str">
            <v/>
          </cell>
        </row>
        <row r="25">
          <cell r="B25" t="str">
            <v>ASSISTENTES ADMINISTRATIVOS; CONTÁBIL; RECURSOS HUMANOS; ALMOXARIFADO; CONTROLADOR DA PRODUÇÃO</v>
          </cell>
          <cell r="I25">
            <v>0</v>
          </cell>
          <cell r="J25" t="str">
            <v/>
          </cell>
        </row>
        <row r="26">
          <cell r="B26" t="str">
            <v>ASSISTENTES ADMINISTRATIVOS; CONTÁBIL; RECURSOS HUMANOS; ALMOXARIFADO; CONTROLADOR DA PRODUÇÃO</v>
          </cell>
          <cell r="I26">
            <v>0</v>
          </cell>
          <cell r="J26" t="str">
            <v/>
          </cell>
        </row>
        <row r="27">
          <cell r="B27" t="str">
            <v>ASSISTENTES ADMINISTRATIVOS; CONTÁBIL; RECURSOS HUMANOS; ALMOXARIFADO; CONTROLADOR DA PRODUÇÃO</v>
          </cell>
          <cell r="I27">
            <v>1</v>
          </cell>
          <cell r="J27">
            <v>79354.5</v>
          </cell>
        </row>
        <row r="28">
          <cell r="B28" t="str">
            <v>AUXILIAR DE ANÁLISES QUÍMICAS; AUXILIAR DE MICROBIOLOGIA; ASSISTENTE DE LABORATÓRIO INDUSTRIAL</v>
          </cell>
          <cell r="I28">
            <v>0</v>
          </cell>
          <cell r="J28" t="str">
            <v/>
          </cell>
        </row>
        <row r="29">
          <cell r="B29" t="str">
            <v>AUXILIAR DE ANÁLISES QUÍMICAS; AUXILIAR DE MICROBIOLOGIA; ASSISTENTE DE LABORATÓRIO INDUSTRIAL</v>
          </cell>
          <cell r="I29">
            <v>1</v>
          </cell>
          <cell r="J29">
            <v>7040</v>
          </cell>
        </row>
        <row r="30">
          <cell r="B30" t="str">
            <v>AUXILIAR DE OPERAÇÕES LOGÍSTICAS</v>
          </cell>
          <cell r="I30">
            <v>0</v>
          </cell>
          <cell r="J30" t="str">
            <v/>
          </cell>
        </row>
        <row r="31">
          <cell r="B31" t="str">
            <v>AUXILIAR DE OPERAÇÕES LOGÍSTICAS</v>
          </cell>
          <cell r="I31">
            <v>1</v>
          </cell>
          <cell r="J31">
            <v>5202</v>
          </cell>
        </row>
        <row r="32">
          <cell r="B32" t="str">
            <v>CALDEIREIRO; SOLDADOR</v>
          </cell>
          <cell r="I32">
            <v>0</v>
          </cell>
          <cell r="J32" t="str">
            <v/>
          </cell>
        </row>
        <row r="33">
          <cell r="B33" t="str">
            <v>CALDEIREIRO; SOLDADOR</v>
          </cell>
          <cell r="I33">
            <v>1</v>
          </cell>
          <cell r="J33">
            <v>4827</v>
          </cell>
        </row>
        <row r="34">
          <cell r="B34" t="str">
            <v>COSTUREIRO; PRODUTOR DE MODA; MODELISTA</v>
          </cell>
          <cell r="I34">
            <v>0</v>
          </cell>
          <cell r="J34" t="str">
            <v/>
          </cell>
        </row>
        <row r="35">
          <cell r="B35" t="str">
            <v>COSTUREIRO; PRODUTOR DE MODA; MODELISTA</v>
          </cell>
          <cell r="I35">
            <v>0</v>
          </cell>
          <cell r="J35" t="str">
            <v/>
          </cell>
        </row>
        <row r="36">
          <cell r="B36" t="str">
            <v>COSTUREIRO; PRODUTOR DE MODA; MODELISTA</v>
          </cell>
          <cell r="I36">
            <v>0</v>
          </cell>
          <cell r="J36" t="str">
            <v/>
          </cell>
        </row>
        <row r="37">
          <cell r="B37" t="str">
            <v>COSTUREIRO; PRODUTOR DE MODA; MODELISTA</v>
          </cell>
          <cell r="I37">
            <v>0</v>
          </cell>
          <cell r="J37" t="str">
            <v/>
          </cell>
        </row>
        <row r="38">
          <cell r="B38" t="str">
            <v>COSTUREIRO; PRODUTOR DE MODA; MODELISTA</v>
          </cell>
          <cell r="I38">
            <v>1</v>
          </cell>
          <cell r="J38">
            <v>14527.5</v>
          </cell>
        </row>
        <row r="39">
          <cell r="B39" t="str">
            <v>ELETRICISTA; ELETRICISTA DE REDES DE DISTRIBUIÇÃO</v>
          </cell>
          <cell r="I39">
            <v>0</v>
          </cell>
          <cell r="J39" t="str">
            <v/>
          </cell>
        </row>
        <row r="40">
          <cell r="B40" t="str">
            <v>ELETRICISTA; ELETRICISTA DE REDES DE DISTRIBUIÇÃO</v>
          </cell>
          <cell r="I40">
            <v>0</v>
          </cell>
          <cell r="J40" t="str">
            <v/>
          </cell>
        </row>
        <row r="41">
          <cell r="B41" t="str">
            <v>ELETRICISTA; ELETRICISTA DE REDES DE DISTRIBUIÇÃO</v>
          </cell>
          <cell r="I41">
            <v>0</v>
          </cell>
          <cell r="J41" t="str">
            <v/>
          </cell>
        </row>
        <row r="42">
          <cell r="B42" t="str">
            <v>ELETRICISTA; ELETRICISTA DE REDES DE DISTRIBUIÇÃO</v>
          </cell>
          <cell r="I42">
            <v>0</v>
          </cell>
          <cell r="J42" t="str">
            <v/>
          </cell>
        </row>
        <row r="43">
          <cell r="B43" t="str">
            <v>ELETRICISTA; ELETRICISTA DE REDES DE DISTRIBUIÇÃO</v>
          </cell>
          <cell r="I43">
            <v>0</v>
          </cell>
          <cell r="J43" t="str">
            <v/>
          </cell>
        </row>
        <row r="44">
          <cell r="B44" t="str">
            <v>ELETRICISTA; ELETRICISTA DE REDES DE DISTRIBUIÇÃO</v>
          </cell>
          <cell r="I44">
            <v>0</v>
          </cell>
          <cell r="J44" t="str">
            <v/>
          </cell>
        </row>
        <row r="45">
          <cell r="B45" t="str">
            <v>ELETRICISTA; ELETRICISTA DE REDES DE DISTRIBUIÇÃO</v>
          </cell>
          <cell r="I45">
            <v>0</v>
          </cell>
          <cell r="J45" t="str">
            <v/>
          </cell>
        </row>
        <row r="46">
          <cell r="B46" t="str">
            <v>ELETRICISTA; ELETRICISTA DE REDES DE DISTRIBUIÇÃO</v>
          </cell>
          <cell r="I46">
            <v>1</v>
          </cell>
          <cell r="J46">
            <v>36414.5</v>
          </cell>
        </row>
        <row r="47">
          <cell r="B47" t="str">
            <v>INSPETOR DE EQUIPAMENTOS; INSTRUMENTISTA INDUSTRIAL; MONTADOR DE INSTRUMENTOS DE PRECISÃO</v>
          </cell>
          <cell r="I47">
            <v>0</v>
          </cell>
          <cell r="J47" t="str">
            <v/>
          </cell>
        </row>
        <row r="48">
          <cell r="B48" t="str">
            <v>INSPETOR DE EQUIPAMENTOS; INSTRUMENTISTA INDUSTRIAL; MONTADOR DE INSTRUMENTOS DE PRECISÃO</v>
          </cell>
          <cell r="I48">
            <v>1</v>
          </cell>
          <cell r="J48">
            <v>7749</v>
          </cell>
        </row>
        <row r="49">
          <cell r="B49" t="str">
            <v>MECÂNICO DE MÁQUINAS INDUSTRIAIS; MECÂNICO DE USINAGEM</v>
          </cell>
          <cell r="I49">
            <v>0</v>
          </cell>
          <cell r="J49" t="str">
            <v/>
          </cell>
        </row>
        <row r="50">
          <cell r="B50" t="str">
            <v>MECÂNICO DE MÁQUINAS INDUSTRIAIS; MECÂNICO DE USINAGEM</v>
          </cell>
          <cell r="I50">
            <v>1</v>
          </cell>
          <cell r="J50">
            <v>3218</v>
          </cell>
        </row>
        <row r="51">
          <cell r="B51" t="str">
            <v>MECÂNICO DE REFRIGERAÇÃO DOMÉSTICA</v>
          </cell>
          <cell r="I51">
            <v>0</v>
          </cell>
          <cell r="J51" t="str">
            <v/>
          </cell>
        </row>
        <row r="52">
          <cell r="B52" t="str">
            <v>MECÂNICO DE REFRIGERAÇÃO DOMÉSTICA</v>
          </cell>
          <cell r="I52">
            <v>0</v>
          </cell>
          <cell r="J52" t="str">
            <v/>
          </cell>
        </row>
        <row r="53">
          <cell r="B53" t="str">
            <v>MECÂNICO DE REFRIGERAÇÃO DOMÉSTICA</v>
          </cell>
          <cell r="I53">
            <v>1</v>
          </cell>
          <cell r="J53">
            <v>6377.5</v>
          </cell>
        </row>
        <row r="54">
          <cell r="B54" t="str">
            <v>MECÂNICO MOTORES CICLO OTTO; MECÂNICO DE MOTORES DIESEL; MECÂNICO DE MOTOCICLETAS; ELETRICISTAS DE AUTOMÓVEIS</v>
          </cell>
          <cell r="I54">
            <v>0</v>
          </cell>
          <cell r="J54" t="str">
            <v/>
          </cell>
        </row>
        <row r="55">
          <cell r="B55" t="str">
            <v>MECÂNICO MOTORES CICLO OTTO; MECÂNICO DE MOTORES DIESEL; MECÂNICO DE MOTOCICLETAS; ELETRICISTAS DE AUTOMÓVEIS</v>
          </cell>
          <cell r="I55">
            <v>0</v>
          </cell>
          <cell r="J55" t="str">
            <v/>
          </cell>
        </row>
        <row r="56">
          <cell r="B56" t="str">
            <v>MECÂNICO MOTORES CICLO OTTO; MECÂNICO DE MOTORES DIESEL; MECÂNICO DE MOTOCICLETAS; ELETRICISTAS DE AUTOMÓVEIS</v>
          </cell>
          <cell r="I56">
            <v>0</v>
          </cell>
          <cell r="J56" t="str">
            <v/>
          </cell>
        </row>
        <row r="57">
          <cell r="B57" t="str">
            <v>MECÂNICO MOTORES CICLO OTTO; MECÂNICO DE MOTORES DIESEL; MECÂNICO DE MOTOCICLETAS; ELETRICISTAS DE AUTOMÓVEIS</v>
          </cell>
          <cell r="I57">
            <v>0</v>
          </cell>
          <cell r="J57" t="str">
            <v/>
          </cell>
        </row>
        <row r="58">
          <cell r="B58" t="str">
            <v>MECÂNICO MOTORES CICLO OTTO; MECÂNICO DE MOTORES DIESEL; MECÂNICO DE MOTOCICLETAS; ELETRICISTAS DE AUTOMÓVEIS</v>
          </cell>
          <cell r="I58">
            <v>0</v>
          </cell>
          <cell r="J58" t="str">
            <v/>
          </cell>
        </row>
        <row r="59">
          <cell r="B59" t="str">
            <v>MECÂNICO MOTORES CICLO OTTO; MECÂNICO DE MOTORES DIESEL; MECÂNICO DE MOTOCICLETAS; ELETRICISTAS DE AUTOMÓVEIS</v>
          </cell>
          <cell r="I59">
            <v>0</v>
          </cell>
          <cell r="J59" t="str">
            <v/>
          </cell>
        </row>
        <row r="60">
          <cell r="B60" t="str">
            <v>MECÂNICO MOTORES CICLO OTTO; MECÂNICO DE MOTORES DIESEL; MECÂNICO DE MOTOCICLETAS; ELETRICISTAS DE AUTOMÓVEIS</v>
          </cell>
          <cell r="I60">
            <v>1</v>
          </cell>
          <cell r="J60">
            <v>18641</v>
          </cell>
        </row>
        <row r="61">
          <cell r="B61" t="str">
            <v>MESTRE DE OBRAS; PEDREIRO; ENCANADOR; PINTOR; APLICADOR DE REVESTIMENTOS; MANTENEDOR PREDIAL</v>
          </cell>
          <cell r="I61">
            <v>0</v>
          </cell>
          <cell r="J61" t="str">
            <v/>
          </cell>
        </row>
        <row r="62">
          <cell r="B62" t="str">
            <v>MESTRE DE OBRAS; PEDREIRO; ENCANADOR; PINTOR; APLICADOR DE REVESTIMENTOS; MANTENEDOR PREDIAL</v>
          </cell>
          <cell r="I62">
            <v>0</v>
          </cell>
          <cell r="J62" t="str">
            <v/>
          </cell>
        </row>
        <row r="63">
          <cell r="B63" t="str">
            <v>MESTRE DE OBRAS; PEDREIRO; ENCANADOR; PINTOR; APLICADOR DE REVESTIMENTOS; MANTENEDOR PREDIAL</v>
          </cell>
          <cell r="I63">
            <v>0</v>
          </cell>
          <cell r="J63" t="str">
            <v/>
          </cell>
        </row>
        <row r="64">
          <cell r="B64" t="str">
            <v>MESTRE DE OBRAS; PEDREIRO; ENCANADOR; PINTOR; APLICADOR DE REVESTIMENTOS; MANTENEDOR PREDIAL</v>
          </cell>
          <cell r="I64">
            <v>0</v>
          </cell>
          <cell r="J64" t="str">
            <v/>
          </cell>
        </row>
        <row r="65">
          <cell r="B65" t="str">
            <v>MESTRE DE OBRAS; PEDREIRO; ENCANADOR; PINTOR; APLICADOR DE REVESTIMENTOS; MANTENEDOR PREDIAL</v>
          </cell>
          <cell r="I65">
            <v>0</v>
          </cell>
          <cell r="J65" t="str">
            <v/>
          </cell>
        </row>
        <row r="66">
          <cell r="B66" t="str">
            <v>MESTRE DE OBRAS; PEDREIRO; ENCANADOR; PINTOR; APLICADOR DE REVESTIMENTOS; MANTENEDOR PREDIAL</v>
          </cell>
          <cell r="I66">
            <v>0</v>
          </cell>
          <cell r="J66" t="str">
            <v/>
          </cell>
        </row>
        <row r="67">
          <cell r="B67" t="str">
            <v>MESTRE DE OBRAS; PEDREIRO; ENCANADOR; PINTOR; APLICADOR DE REVESTIMENTOS; MANTENEDOR PREDIAL</v>
          </cell>
          <cell r="I67">
            <v>1</v>
          </cell>
          <cell r="J67">
            <v>11458</v>
          </cell>
        </row>
        <row r="68">
          <cell r="B68" t="str">
            <v>OPERADOR DE COMPUTADOR; MONTADOR DE COMPUTADOR</v>
          </cell>
          <cell r="I68">
            <v>0</v>
          </cell>
          <cell r="J68" t="str">
            <v/>
          </cell>
        </row>
        <row r="69">
          <cell r="B69" t="str">
            <v>OPERADOR DE COMPUTADOR; MONTADOR DE COMPUTADOR</v>
          </cell>
          <cell r="I69">
            <v>0</v>
          </cell>
          <cell r="J69" t="str">
            <v/>
          </cell>
        </row>
        <row r="70">
          <cell r="B70" t="str">
            <v>OPERADOR DE COMPUTADOR; MONTADOR DE COMPUTADOR</v>
          </cell>
          <cell r="I70">
            <v>0</v>
          </cell>
          <cell r="J70" t="str">
            <v/>
          </cell>
        </row>
        <row r="71">
          <cell r="B71" t="str">
            <v>OPERADOR DE COMPUTADOR; MONTADOR DE COMPUTADOR</v>
          </cell>
          <cell r="I71">
            <v>0</v>
          </cell>
          <cell r="J71" t="str">
            <v/>
          </cell>
        </row>
        <row r="72">
          <cell r="B72" t="str">
            <v>OPERADOR DE COMPUTADOR; MONTADOR DE COMPUTADOR</v>
          </cell>
          <cell r="I72">
            <v>0</v>
          </cell>
          <cell r="J72" t="str">
            <v/>
          </cell>
        </row>
        <row r="73">
          <cell r="B73" t="str">
            <v>OPERADOR DE COMPUTADOR; MONTADOR DE COMPUTADOR</v>
          </cell>
          <cell r="I73">
            <v>0</v>
          </cell>
          <cell r="J73" t="str">
            <v/>
          </cell>
        </row>
        <row r="74">
          <cell r="B74" t="str">
            <v>OPERADOR DE COMPUTADOR; MONTADOR DE COMPUTADOR</v>
          </cell>
          <cell r="I74">
            <v>0</v>
          </cell>
          <cell r="J74" t="str">
            <v/>
          </cell>
        </row>
        <row r="75">
          <cell r="B75" t="str">
            <v>OPERADOR DE COMPUTADOR; MONTADOR DE COMPUTADOR</v>
          </cell>
          <cell r="I75">
            <v>0</v>
          </cell>
          <cell r="J75" t="str">
            <v/>
          </cell>
        </row>
        <row r="76">
          <cell r="B76" t="str">
            <v>OPERADOR DE COMPUTADOR; MONTADOR DE COMPUTADOR</v>
          </cell>
          <cell r="I76">
            <v>1</v>
          </cell>
          <cell r="J76">
            <v>32841</v>
          </cell>
        </row>
        <row r="77">
          <cell r="B77" t="str">
            <v>OPERADOR DE PROCESSOS PETROQUÍMICOS; PRODUÇÃO DE AMÔNIA</v>
          </cell>
          <cell r="I77">
            <v>1</v>
          </cell>
          <cell r="J77">
            <v>9684</v>
          </cell>
        </row>
        <row r="78">
          <cell r="B78" t="str">
            <v>OPERADOR DE TRATAMENTO DE ÁGUA, ESGOTO E EFLUENTES</v>
          </cell>
          <cell r="I78">
            <v>0</v>
          </cell>
          <cell r="J78" t="str">
            <v/>
          </cell>
        </row>
        <row r="79">
          <cell r="B79" t="str">
            <v>OPERADOR DE TRATAMENTO DE ÁGUA, ESGOTO E EFLUENTES</v>
          </cell>
          <cell r="I79">
            <v>1</v>
          </cell>
          <cell r="J79">
            <v>3700</v>
          </cell>
        </row>
        <row r="80">
          <cell r="B80" t="str">
            <v>PADEIRO; CONFEITEIRO</v>
          </cell>
          <cell r="I80">
            <v>0</v>
          </cell>
          <cell r="J80" t="str">
            <v/>
          </cell>
        </row>
        <row r="81">
          <cell r="B81" t="str">
            <v>PADEIRO; CONFEITEIRO</v>
          </cell>
          <cell r="I81">
            <v>0</v>
          </cell>
          <cell r="J81" t="str">
            <v/>
          </cell>
        </row>
        <row r="82">
          <cell r="B82" t="str">
            <v>PADEIRO; CONFEITEIRO</v>
          </cell>
          <cell r="I82">
            <v>0</v>
          </cell>
          <cell r="J82" t="str">
            <v/>
          </cell>
        </row>
        <row r="83">
          <cell r="B83" t="str">
            <v>PADEIRO; CONFEITEIRO</v>
          </cell>
          <cell r="I83">
            <v>0</v>
          </cell>
          <cell r="J83" t="str">
            <v/>
          </cell>
        </row>
        <row r="84">
          <cell r="B84" t="str">
            <v>PADEIRO; CONFEITEIRO</v>
          </cell>
          <cell r="I84">
            <v>0</v>
          </cell>
          <cell r="J84" t="str">
            <v/>
          </cell>
        </row>
        <row r="85">
          <cell r="B85" t="str">
            <v>PADEIRO; CONFEITEIRO</v>
          </cell>
          <cell r="I85">
            <v>1</v>
          </cell>
          <cell r="J85">
            <v>18966</v>
          </cell>
        </row>
        <row r="86">
          <cell r="B86" t="str">
            <v>PROGRAMADOR</v>
          </cell>
          <cell r="I86">
            <v>0</v>
          </cell>
          <cell r="J86" t="str">
            <v/>
          </cell>
        </row>
        <row r="87">
          <cell r="B87" t="str">
            <v>PROGRAMADOR</v>
          </cell>
          <cell r="I87">
            <v>0</v>
          </cell>
          <cell r="J87" t="str">
            <v/>
          </cell>
        </row>
        <row r="88">
          <cell r="B88" t="str">
            <v>PROGRAMADOR</v>
          </cell>
          <cell r="I88">
            <v>1</v>
          </cell>
          <cell r="J88">
            <v>7456</v>
          </cell>
        </row>
      </sheetData>
      <sheetData sheetId="2">
        <row r="1">
          <cell r="B1" t="str">
            <v>Produto</v>
          </cell>
          <cell r="C1" t="str">
            <v>Faturamento</v>
          </cell>
          <cell r="D1" t="str">
            <v>Nota</v>
          </cell>
        </row>
        <row r="2">
          <cell r="B2" t="str">
            <v>TÉCNICO EM ADMINISTRAÇÃO</v>
          </cell>
          <cell r="C2">
            <v>0</v>
          </cell>
          <cell r="D2">
            <v>0</v>
          </cell>
        </row>
        <row r="3">
          <cell r="B3" t="str">
            <v>TÉCNICO EM AUTOMAÇÃO INDUSTRIAL</v>
          </cell>
          <cell r="C3">
            <v>410514.87999999995</v>
          </cell>
          <cell r="D3">
            <v>4</v>
          </cell>
        </row>
        <row r="4">
          <cell r="B4" t="str">
            <v>TÉCNICO EM CONTROLE AMBIENTAL</v>
          </cell>
          <cell r="C4">
            <v>7000.0800000000017</v>
          </cell>
          <cell r="D4">
            <v>1</v>
          </cell>
        </row>
        <row r="5">
          <cell r="B5" t="str">
            <v>TÉCNICO EM DESENVOLVIMENTO DE SISTEMAS</v>
          </cell>
          <cell r="C5">
            <v>30397.5</v>
          </cell>
          <cell r="D5">
            <v>1</v>
          </cell>
        </row>
        <row r="6">
          <cell r="B6" t="str">
            <v>TÉCNICO EM EDIFICAÇÕES</v>
          </cell>
          <cell r="C6">
            <v>433500.4599999999</v>
          </cell>
          <cell r="D6">
            <v>4</v>
          </cell>
        </row>
        <row r="7">
          <cell r="B7" t="str">
            <v>TÉCNICO EM ELETROELETRÔNICA</v>
          </cell>
          <cell r="C7">
            <v>13358.14000000001</v>
          </cell>
          <cell r="D7">
            <v>1</v>
          </cell>
        </row>
        <row r="8">
          <cell r="B8" t="str">
            <v>TÉCNICO EM ELETROMECÂNICA</v>
          </cell>
          <cell r="C8">
            <v>383465.87000000046</v>
          </cell>
          <cell r="D8">
            <v>4</v>
          </cell>
        </row>
        <row r="9">
          <cell r="B9" t="str">
            <v>TÉCNICO EM ELETROTÉCNICA</v>
          </cell>
          <cell r="C9">
            <v>1796920.0399999944</v>
          </cell>
          <cell r="D9">
            <v>5</v>
          </cell>
        </row>
        <row r="10">
          <cell r="B10" t="str">
            <v>TÉCNICO EM INFORMÁTICA</v>
          </cell>
          <cell r="C10">
            <v>67713.030000000115</v>
          </cell>
          <cell r="D10">
            <v>1</v>
          </cell>
        </row>
        <row r="11">
          <cell r="B11" t="str">
            <v>TÉCNICO EM INFORMÁTICA PARA INTERNET</v>
          </cell>
          <cell r="C11">
            <v>292950.32999999973</v>
          </cell>
          <cell r="D11">
            <v>3</v>
          </cell>
        </row>
        <row r="12">
          <cell r="B12" t="str">
            <v>TÉCNICO EM LOGÍSTICA</v>
          </cell>
          <cell r="C12">
            <v>128906.50000000039</v>
          </cell>
          <cell r="D12">
            <v>2</v>
          </cell>
        </row>
        <row r="13">
          <cell r="B13" t="str">
            <v>TÉCNICO EM MANUTENÇÃO AUTOMOTIVA</v>
          </cell>
          <cell r="C13">
            <v>319846.59000000113</v>
          </cell>
          <cell r="D13">
            <v>4</v>
          </cell>
        </row>
        <row r="14">
          <cell r="B14" t="str">
            <v>TÉCNICO EM MANUTENÇÃO E SUPORTE EM INFORMÁTICA</v>
          </cell>
          <cell r="C14">
            <v>0</v>
          </cell>
          <cell r="D14">
            <v>0</v>
          </cell>
        </row>
        <row r="15">
          <cell r="B15" t="str">
            <v>TÉCNICO EM PETROQUÍMICA</v>
          </cell>
          <cell r="C15">
            <v>757060.86000000115</v>
          </cell>
          <cell r="D15">
            <v>5</v>
          </cell>
        </row>
        <row r="16">
          <cell r="B16" t="str">
            <v>TÉCNICO EM PLANEJAMENTO E CONTROLE DA PRODUÇÃO</v>
          </cell>
          <cell r="C16">
            <v>0</v>
          </cell>
          <cell r="D16">
            <v>0</v>
          </cell>
        </row>
        <row r="17">
          <cell r="B17" t="str">
            <v>TÉCNICO EM PLÁSTICO</v>
          </cell>
          <cell r="C17">
            <v>10281.449999999997</v>
          </cell>
          <cell r="D17">
            <v>1</v>
          </cell>
        </row>
        <row r="18">
          <cell r="B18" t="str">
            <v>TÉCNICO EM PRODUÇÃO DE MODA</v>
          </cell>
          <cell r="C18">
            <v>165478.70000000001</v>
          </cell>
          <cell r="D18">
            <v>2</v>
          </cell>
        </row>
        <row r="19">
          <cell r="B19" t="str">
            <v>TÉCNICO EM PROGRAMAÇÃO DE JOGOS DIGITAIS</v>
          </cell>
          <cell r="C19">
            <v>0</v>
          </cell>
          <cell r="D19">
            <v>0</v>
          </cell>
        </row>
        <row r="20">
          <cell r="B20" t="str">
            <v>TÉCNICO EM QUALIDADE</v>
          </cell>
          <cell r="C20">
            <v>14363.779999999986</v>
          </cell>
          <cell r="D20">
            <v>1</v>
          </cell>
        </row>
        <row r="21">
          <cell r="B21" t="str">
            <v>TÉCNICO EM QUÍMICA</v>
          </cell>
          <cell r="C21">
            <v>190155.39000000074</v>
          </cell>
          <cell r="D21">
            <v>2</v>
          </cell>
        </row>
        <row r="22">
          <cell r="B22" t="str">
            <v>TÉCNICO EM REDES DE COMPUTADORES</v>
          </cell>
          <cell r="C22">
            <v>0</v>
          </cell>
          <cell r="D22">
            <v>0</v>
          </cell>
        </row>
        <row r="23">
          <cell r="B23" t="str">
            <v>TÉCNICO EM SEGURANÇA DO TRABALHO</v>
          </cell>
          <cell r="C23">
            <v>270860.24999999744</v>
          </cell>
          <cell r="D23">
            <v>3</v>
          </cell>
        </row>
        <row r="24">
          <cell r="B24" t="str">
            <v>AGENTE AMBIENTAL; AGENTE DE PRODUÇÃO E CONSUMO SUSTENTÁVEL; DESENVOLVIMENTO SOCIOAMBIENTAL</v>
          </cell>
          <cell r="C24">
            <v>0</v>
          </cell>
          <cell r="D24">
            <v>1</v>
          </cell>
        </row>
        <row r="25">
          <cell r="B25" t="str">
            <v>ASSISTENTE DE CONTROLE DA QUALIDADE; INSPETOR DA QUALIDADE</v>
          </cell>
          <cell r="C25">
            <v>0</v>
          </cell>
          <cell r="D25">
            <v>1</v>
          </cell>
        </row>
        <row r="26">
          <cell r="B26" t="str">
            <v>ASSISTENTES ADMINISTRATIVOS; CONTÁBIL; RECURSOS HUMANOS; ALMOXARIFADO; CONTROLADOR DA PRODUÇÃO</v>
          </cell>
          <cell r="C26">
            <v>46749.5</v>
          </cell>
          <cell r="D26">
            <v>1</v>
          </cell>
        </row>
        <row r="27">
          <cell r="B27" t="str">
            <v>AUXILIAR DE ANÁLISES QUÍMICAS; AUXILIAR DE MICROBIOLOGIA; ASSISTENTE DE LABORATÓRIO INDUSTRIAL</v>
          </cell>
          <cell r="C27">
            <v>36270</v>
          </cell>
          <cell r="D27">
            <v>1</v>
          </cell>
        </row>
        <row r="28">
          <cell r="B28" t="str">
            <v>AUXILIAR DE OPERAÇÕES LOGÍSTICAS</v>
          </cell>
          <cell r="C28">
            <v>0</v>
          </cell>
          <cell r="D28">
            <v>1</v>
          </cell>
        </row>
        <row r="29">
          <cell r="B29" t="str">
            <v>CALDEIREIRO; SOLDADOR</v>
          </cell>
          <cell r="C29">
            <v>261615</v>
          </cell>
          <cell r="D29">
            <v>3</v>
          </cell>
        </row>
        <row r="30">
          <cell r="B30" t="str">
            <v>COSTUREIRO; PRODUTOR DE MODA; MODELISTA</v>
          </cell>
          <cell r="C30">
            <v>231629</v>
          </cell>
          <cell r="D30">
            <v>3</v>
          </cell>
        </row>
        <row r="31">
          <cell r="B31" t="str">
            <v>DESIGNER DE UX/UI</v>
          </cell>
          <cell r="C31">
            <v>0</v>
          </cell>
          <cell r="D31">
            <v>1</v>
          </cell>
        </row>
        <row r="32">
          <cell r="B32" t="str">
            <v>ELETRICISTA; ELETRICISTA DE REDES DE DISTRIBUIÇÃO</v>
          </cell>
          <cell r="C32">
            <v>2916354.19</v>
          </cell>
          <cell r="D32">
            <v>5</v>
          </cell>
        </row>
        <row r="33">
          <cell r="B33" t="str">
            <v>INSPETOR DE EQUIPAMENTOS; INSTRUMENTISTA INDUSTRIAL; MONTADOR DE INSTRUMENTOS DE PRECISÃO</v>
          </cell>
          <cell r="C33">
            <v>246400</v>
          </cell>
          <cell r="D33">
            <v>3</v>
          </cell>
        </row>
        <row r="34">
          <cell r="B34" t="str">
            <v>MECÂNICO DE MÁQUINAS INDUSTRIAIS; MECÂNICO DE USINAGEM</v>
          </cell>
          <cell r="C34">
            <v>75228</v>
          </cell>
          <cell r="D34">
            <v>2</v>
          </cell>
        </row>
        <row r="35">
          <cell r="B35" t="str">
            <v>MECÂNICO DE REFRIGERAÇÃO DOMÉSTICA</v>
          </cell>
          <cell r="C35">
            <v>611036.4</v>
          </cell>
          <cell r="D35">
            <v>4</v>
          </cell>
        </row>
        <row r="36">
          <cell r="B36" t="str">
            <v>MECÂNICO MOTORES CICLO OTTO; MECÂNICO DE MOTORES DIESEL; MECÂNICO DE MOTOCICLETAS; ELETRICISTAS DE AUTOMÓVEIS</v>
          </cell>
          <cell r="C36">
            <v>1170392.2999999996</v>
          </cell>
          <cell r="D36">
            <v>5</v>
          </cell>
        </row>
        <row r="37">
          <cell r="B37" t="str">
            <v>MESTRE DE OBRAS; PEDREIRO; ENCANADOR; PINTOR; APLICADOR DE REVESTIMENTOS; MANTENEDOR PREDIAL</v>
          </cell>
          <cell r="C37">
            <v>514166.2</v>
          </cell>
          <cell r="D37">
            <v>4</v>
          </cell>
        </row>
        <row r="38">
          <cell r="B38" t="str">
            <v>OPERADOR DE COMPUTADOR; MONTADOR DE COMPUTADOR</v>
          </cell>
          <cell r="C38">
            <v>655815</v>
          </cell>
          <cell r="D38">
            <v>4</v>
          </cell>
        </row>
        <row r="39">
          <cell r="B39" t="str">
            <v>OPERADOR DE MÁQUINAS INJETORAS; OPERADOR DE MÁQUINAS EXTRUSORAS</v>
          </cell>
          <cell r="C39">
            <v>0</v>
          </cell>
          <cell r="D39">
            <v>1</v>
          </cell>
        </row>
        <row r="40">
          <cell r="B40" t="str">
            <v>OPERADOR DE PROCESSOS PETROQUÍMICOS; PRODUÇÃO DE AMÔNIA</v>
          </cell>
          <cell r="C40">
            <v>154545</v>
          </cell>
          <cell r="D40">
            <v>2</v>
          </cell>
        </row>
        <row r="41">
          <cell r="B41" t="str">
            <v>OPERADOR DE TRATAMENTO DE ÁGUA, ESGOTO E EFLUENTES</v>
          </cell>
          <cell r="C41">
            <v>0</v>
          </cell>
          <cell r="D41">
            <v>1</v>
          </cell>
        </row>
        <row r="42">
          <cell r="B42" t="str">
            <v>PADEIRO; CONFEITEIRO</v>
          </cell>
          <cell r="C42">
            <v>1460560</v>
          </cell>
          <cell r="D42">
            <v>5</v>
          </cell>
        </row>
        <row r="43">
          <cell r="B43" t="str">
            <v>PROGRAMADOR</v>
          </cell>
          <cell r="C43">
            <v>87517</v>
          </cell>
          <cell r="D43">
            <v>2</v>
          </cell>
        </row>
        <row r="44">
          <cell r="B44" t="str">
            <v>SUPERVISOR DE MINÉRIOS; BENEFICIADOR DE MINÉRIOS</v>
          </cell>
          <cell r="C44">
            <v>0</v>
          </cell>
          <cell r="D44">
            <v>1</v>
          </cell>
        </row>
        <row r="45">
          <cell r="C45">
            <v>13761051.439999994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 t="str">
            <v>curso</v>
          </cell>
          <cell r="C2" t="str">
            <v>politico</v>
          </cell>
          <cell r="D2" t="str">
            <v>economico</v>
          </cell>
          <cell r="E2" t="str">
            <v>social</v>
          </cell>
          <cell r="F2" t="str">
            <v>tecnologico</v>
          </cell>
          <cell r="G2" t="str">
            <v>ambiental</v>
          </cell>
          <cell r="H2" t="str">
            <v>legal</v>
          </cell>
          <cell r="I2" t="str">
            <v>score</v>
          </cell>
          <cell r="J2" t="str">
            <v>score ajuste</v>
          </cell>
        </row>
        <row r="3">
          <cell r="B3" t="str">
            <v>TÉCNICO EM ADMINISTRAÇÃO</v>
          </cell>
          <cell r="C3">
            <v>3</v>
          </cell>
          <cell r="D3">
            <v>1</v>
          </cell>
          <cell r="E3">
            <v>2</v>
          </cell>
          <cell r="F3">
            <v>2</v>
          </cell>
          <cell r="G3">
            <v>3</v>
          </cell>
          <cell r="H3">
            <v>3</v>
          </cell>
          <cell r="I3">
            <v>2.3333333333333335</v>
          </cell>
          <cell r="J3">
            <v>4</v>
          </cell>
        </row>
        <row r="4">
          <cell r="B4" t="str">
            <v>TÉCNICO EM AUTOMAÇÃO INDUSTRIAL</v>
          </cell>
          <cell r="C4">
            <v>4</v>
          </cell>
          <cell r="D4">
            <v>2</v>
          </cell>
          <cell r="E4">
            <v>4</v>
          </cell>
          <cell r="F4">
            <v>3</v>
          </cell>
          <cell r="G4">
            <v>2</v>
          </cell>
          <cell r="H4">
            <v>3</v>
          </cell>
          <cell r="I4">
            <v>3</v>
          </cell>
          <cell r="J4">
            <v>3</v>
          </cell>
        </row>
        <row r="5">
          <cell r="B5" t="str">
            <v>TÉCNICO EM CIBERSEGURANÇA</v>
          </cell>
          <cell r="C5">
            <v>4</v>
          </cell>
          <cell r="D5">
            <v>2</v>
          </cell>
          <cell r="E5">
            <v>1</v>
          </cell>
          <cell r="F5">
            <v>3</v>
          </cell>
          <cell r="G5">
            <v>5</v>
          </cell>
          <cell r="H5">
            <v>4</v>
          </cell>
          <cell r="I5">
            <v>3.1666666666666665</v>
          </cell>
          <cell r="J5">
            <v>3</v>
          </cell>
        </row>
        <row r="6">
          <cell r="B6" t="str">
            <v>TÉCNICO EM CONTROLE AMBIENTAL</v>
          </cell>
          <cell r="C6">
            <v>4</v>
          </cell>
          <cell r="D6">
            <v>3</v>
          </cell>
          <cell r="E6">
            <v>2</v>
          </cell>
          <cell r="F6">
            <v>3</v>
          </cell>
          <cell r="G6">
            <v>5</v>
          </cell>
          <cell r="H6">
            <v>5</v>
          </cell>
          <cell r="I6">
            <v>3.6666666666666665</v>
          </cell>
          <cell r="J6">
            <v>3</v>
          </cell>
        </row>
        <row r="7">
          <cell r="B7" t="str">
            <v>TÉCNICO EM DESENVOLVIMENTO DE SISTEMAS</v>
          </cell>
          <cell r="C7">
            <v>3</v>
          </cell>
          <cell r="D7">
            <v>2</v>
          </cell>
          <cell r="E7">
            <v>1</v>
          </cell>
          <cell r="F7">
            <v>3</v>
          </cell>
          <cell r="G7">
            <v>3</v>
          </cell>
          <cell r="H7">
            <v>4</v>
          </cell>
          <cell r="I7">
            <v>2.6666666666666665</v>
          </cell>
          <cell r="J7">
            <v>4</v>
          </cell>
        </row>
        <row r="8">
          <cell r="B8" t="str">
            <v>TÉCNICO EM EDIFICAÇÕES</v>
          </cell>
          <cell r="C8">
            <v>1</v>
          </cell>
          <cell r="D8">
            <v>4</v>
          </cell>
          <cell r="E8">
            <v>2</v>
          </cell>
          <cell r="F8">
            <v>4</v>
          </cell>
          <cell r="G8">
            <v>3</v>
          </cell>
          <cell r="H8">
            <v>3</v>
          </cell>
          <cell r="I8">
            <v>2.8333333333333335</v>
          </cell>
          <cell r="J8">
            <v>4</v>
          </cell>
        </row>
        <row r="9">
          <cell r="B9" t="str">
            <v>TÉCNICO EM ELETROELETRÔNICA</v>
          </cell>
          <cell r="C9">
            <v>3</v>
          </cell>
          <cell r="D9">
            <v>4</v>
          </cell>
          <cell r="E9">
            <v>2</v>
          </cell>
          <cell r="F9">
            <v>3</v>
          </cell>
          <cell r="G9">
            <v>3</v>
          </cell>
          <cell r="H9">
            <v>3</v>
          </cell>
          <cell r="I9">
            <v>3</v>
          </cell>
          <cell r="J9">
            <v>3</v>
          </cell>
        </row>
        <row r="10">
          <cell r="B10" t="str">
            <v>TÉCNICO EM ELETROMECÂNICA</v>
          </cell>
          <cell r="C10">
            <v>4</v>
          </cell>
          <cell r="D10">
            <v>4</v>
          </cell>
          <cell r="E10">
            <v>3</v>
          </cell>
          <cell r="F10">
            <v>3</v>
          </cell>
          <cell r="G10">
            <v>2</v>
          </cell>
          <cell r="H10">
            <v>3</v>
          </cell>
          <cell r="I10">
            <v>3.1666666666666665</v>
          </cell>
          <cell r="J10">
            <v>3</v>
          </cell>
        </row>
        <row r="11">
          <cell r="B11" t="str">
            <v>TÉCNICO EM ELETROTÉCNICA</v>
          </cell>
          <cell r="C11">
            <v>3</v>
          </cell>
          <cell r="D11">
            <v>3</v>
          </cell>
          <cell r="E11">
            <v>5</v>
          </cell>
          <cell r="F11">
            <v>3</v>
          </cell>
          <cell r="G11">
            <v>3</v>
          </cell>
          <cell r="H11">
            <v>3</v>
          </cell>
          <cell r="I11">
            <v>3.3333333333333335</v>
          </cell>
          <cell r="J11">
            <v>3</v>
          </cell>
        </row>
        <row r="12">
          <cell r="B12" t="str">
            <v>TÉCNICO EM INFORMÁTICA</v>
          </cell>
          <cell r="C12">
            <v>3</v>
          </cell>
          <cell r="D12">
            <v>2</v>
          </cell>
          <cell r="E12">
            <v>1</v>
          </cell>
          <cell r="F12">
            <v>3</v>
          </cell>
          <cell r="G12">
            <v>3</v>
          </cell>
          <cell r="H12">
            <v>3</v>
          </cell>
          <cell r="I12">
            <v>2.5</v>
          </cell>
          <cell r="J12">
            <v>4</v>
          </cell>
        </row>
        <row r="13">
          <cell r="B13" t="str">
            <v>TÉCNICO EM INFORMÁTICA PARA INTERNET</v>
          </cell>
          <cell r="C13">
            <v>3</v>
          </cell>
          <cell r="D13">
            <v>2</v>
          </cell>
          <cell r="E13">
            <v>1</v>
          </cell>
          <cell r="F13">
            <v>3</v>
          </cell>
          <cell r="G13">
            <v>3</v>
          </cell>
          <cell r="H13">
            <v>3</v>
          </cell>
          <cell r="I13">
            <v>2.5</v>
          </cell>
          <cell r="J13">
            <v>4</v>
          </cell>
        </row>
        <row r="14">
          <cell r="B14" t="str">
            <v>TÉCNICO EM LOGÍSTICA</v>
          </cell>
          <cell r="C14">
            <v>1</v>
          </cell>
          <cell r="D14">
            <v>3</v>
          </cell>
          <cell r="E14">
            <v>3</v>
          </cell>
          <cell r="F14">
            <v>3</v>
          </cell>
          <cell r="G14">
            <v>4</v>
          </cell>
          <cell r="H14">
            <v>3</v>
          </cell>
          <cell r="I14">
            <v>2.8333333333333335</v>
          </cell>
          <cell r="J14">
            <v>4</v>
          </cell>
        </row>
        <row r="15">
          <cell r="B15" t="str">
            <v>TÉCNICO EM MANUTENÇÃO AUTOMOTIVA</v>
          </cell>
          <cell r="C15">
            <v>3</v>
          </cell>
          <cell r="D15">
            <v>5</v>
          </cell>
          <cell r="E15">
            <v>3</v>
          </cell>
          <cell r="F15">
            <v>4</v>
          </cell>
          <cell r="G15">
            <v>3</v>
          </cell>
          <cell r="H15">
            <v>3</v>
          </cell>
          <cell r="I15">
            <v>3.5</v>
          </cell>
          <cell r="J15">
            <v>3</v>
          </cell>
        </row>
        <row r="16">
          <cell r="B16" t="str">
            <v>TÉCNICO EM MANUTENÇÃO E SUPORTE EM INFORMÁTICA</v>
          </cell>
          <cell r="C16">
            <v>3</v>
          </cell>
          <cell r="D16">
            <v>2</v>
          </cell>
          <cell r="E16">
            <v>1</v>
          </cell>
          <cell r="F16">
            <v>3</v>
          </cell>
          <cell r="G16">
            <v>3</v>
          </cell>
          <cell r="H16">
            <v>3</v>
          </cell>
          <cell r="I16">
            <v>2.5</v>
          </cell>
          <cell r="J16">
            <v>4</v>
          </cell>
        </row>
        <row r="17">
          <cell r="B17" t="str">
            <v>TÉCNICO EM PETROQUÍMICA</v>
          </cell>
          <cell r="C17">
            <v>4</v>
          </cell>
          <cell r="D17">
            <v>3</v>
          </cell>
          <cell r="E17">
            <v>4</v>
          </cell>
          <cell r="F17">
            <v>4</v>
          </cell>
          <cell r="G17">
            <v>4</v>
          </cell>
          <cell r="H17">
            <v>4</v>
          </cell>
          <cell r="I17">
            <v>3.8333333333333335</v>
          </cell>
          <cell r="J17">
            <v>3</v>
          </cell>
        </row>
        <row r="18">
          <cell r="B18" t="str">
            <v>TÉCNICO EM PLANEJAMENTO E CONTROLE DA PRODUÇÃO</v>
          </cell>
          <cell r="C18">
            <v>2</v>
          </cell>
          <cell r="D18">
            <v>3</v>
          </cell>
          <cell r="E18">
            <v>3</v>
          </cell>
          <cell r="F18">
            <v>2</v>
          </cell>
          <cell r="G18">
            <v>3</v>
          </cell>
          <cell r="H18">
            <v>3</v>
          </cell>
          <cell r="I18">
            <v>2.6666666666666665</v>
          </cell>
          <cell r="J18">
            <v>4</v>
          </cell>
        </row>
        <row r="19">
          <cell r="B19" t="str">
            <v>TÉCNICO EM PLÁSTICO</v>
          </cell>
          <cell r="C19">
            <v>4</v>
          </cell>
          <cell r="D19">
            <v>3</v>
          </cell>
          <cell r="E19">
            <v>3</v>
          </cell>
          <cell r="F19">
            <v>4</v>
          </cell>
          <cell r="G19">
            <v>4</v>
          </cell>
          <cell r="H19">
            <v>5</v>
          </cell>
          <cell r="I19">
            <v>3.8333333333333335</v>
          </cell>
          <cell r="J19">
            <v>3</v>
          </cell>
        </row>
        <row r="20">
          <cell r="B20" t="str">
            <v>TÉCNICO EM PRODUÇÃO DE MODA</v>
          </cell>
          <cell r="C20">
            <v>3</v>
          </cell>
          <cell r="D20">
            <v>2</v>
          </cell>
          <cell r="E20">
            <v>3</v>
          </cell>
          <cell r="F20">
            <v>3</v>
          </cell>
          <cell r="G20">
            <v>3</v>
          </cell>
          <cell r="H20">
            <v>3</v>
          </cell>
          <cell r="I20">
            <v>2.8333333333333335</v>
          </cell>
          <cell r="J20">
            <v>4</v>
          </cell>
        </row>
        <row r="21">
          <cell r="B21" t="str">
            <v>TÉCNICO EM PROGRAMAÇÃO DE JOGOS DIGITAIS</v>
          </cell>
          <cell r="C21">
            <v>2</v>
          </cell>
          <cell r="D21">
            <v>2</v>
          </cell>
          <cell r="E21">
            <v>1</v>
          </cell>
          <cell r="F21">
            <v>3</v>
          </cell>
          <cell r="G21">
            <v>3</v>
          </cell>
          <cell r="H21">
            <v>2</v>
          </cell>
          <cell r="I21">
            <v>2.1666666666666665</v>
          </cell>
          <cell r="J21">
            <v>4</v>
          </cell>
        </row>
        <row r="22">
          <cell r="B22" t="str">
            <v>TÉCNICO EM QUALIDADE</v>
          </cell>
          <cell r="C22">
            <v>2</v>
          </cell>
          <cell r="D22">
            <v>1</v>
          </cell>
          <cell r="E22">
            <v>3</v>
          </cell>
          <cell r="F22">
            <v>2</v>
          </cell>
          <cell r="G22">
            <v>3</v>
          </cell>
          <cell r="H22">
            <v>3</v>
          </cell>
          <cell r="I22">
            <v>2.3333333333333335</v>
          </cell>
          <cell r="J22">
            <v>4</v>
          </cell>
        </row>
        <row r="23">
          <cell r="B23" t="str">
            <v>TÉCNICO EM QUÍMICA</v>
          </cell>
          <cell r="C23">
            <v>4</v>
          </cell>
          <cell r="D23">
            <v>3</v>
          </cell>
          <cell r="E23">
            <v>3</v>
          </cell>
          <cell r="F23">
            <v>4</v>
          </cell>
          <cell r="G23">
            <v>5</v>
          </cell>
          <cell r="H23">
            <v>4</v>
          </cell>
          <cell r="I23">
            <v>3.8333333333333335</v>
          </cell>
          <cell r="J23">
            <v>3</v>
          </cell>
        </row>
        <row r="24">
          <cell r="B24" t="str">
            <v>TÉCNICO EM REDES DE COMPUTADORES</v>
          </cell>
          <cell r="C24">
            <v>4</v>
          </cell>
          <cell r="D24">
            <v>2</v>
          </cell>
          <cell r="E24">
            <v>1</v>
          </cell>
          <cell r="F24">
            <v>3</v>
          </cell>
          <cell r="G24">
            <v>3</v>
          </cell>
          <cell r="H24">
            <v>3</v>
          </cell>
          <cell r="I24">
            <v>2.6666666666666665</v>
          </cell>
          <cell r="J24">
            <v>4</v>
          </cell>
        </row>
        <row r="25">
          <cell r="B25" t="str">
            <v>TÉCNICO EM SEGURANÇA DO TRABALHO</v>
          </cell>
          <cell r="C25">
            <v>4</v>
          </cell>
          <cell r="D25">
            <v>4</v>
          </cell>
          <cell r="E25">
            <v>3</v>
          </cell>
          <cell r="F25">
            <v>5</v>
          </cell>
          <cell r="G25">
            <v>5</v>
          </cell>
          <cell r="H25">
            <v>3</v>
          </cell>
          <cell r="I25">
            <v>4</v>
          </cell>
          <cell r="J25">
            <v>2</v>
          </cell>
        </row>
        <row r="26">
          <cell r="B26" t="str">
            <v>MESTRE DE OBRAS; PEDREIRO; ENCANADOR; PINTOR; APLICADOR DE REVESTIMENTOS; MANTENEDOR PREDIAL</v>
          </cell>
          <cell r="C26">
            <v>1</v>
          </cell>
          <cell r="D26">
            <v>4</v>
          </cell>
          <cell r="E26">
            <v>2</v>
          </cell>
          <cell r="F26">
            <v>4</v>
          </cell>
          <cell r="G26">
            <v>3</v>
          </cell>
          <cell r="H26">
            <v>3</v>
          </cell>
          <cell r="I26">
            <v>2.8333333333333335</v>
          </cell>
          <cell r="J26">
            <v>4</v>
          </cell>
        </row>
        <row r="27">
          <cell r="B27" t="str">
            <v>PROGRAMADOR</v>
          </cell>
          <cell r="C27">
            <v>3</v>
          </cell>
          <cell r="D27">
            <v>3</v>
          </cell>
          <cell r="E27">
            <v>4</v>
          </cell>
          <cell r="F27">
            <v>5</v>
          </cell>
          <cell r="G27">
            <v>3</v>
          </cell>
          <cell r="H27">
            <v>4</v>
          </cell>
          <cell r="I27">
            <v>3.6666666666666665</v>
          </cell>
          <cell r="J27">
            <v>3</v>
          </cell>
        </row>
        <row r="28">
          <cell r="B28" t="str">
            <v>COSTUREIRO; PRODUTOR DE MODA; MODELISTA</v>
          </cell>
          <cell r="C28">
            <v>3</v>
          </cell>
          <cell r="D28">
            <v>1</v>
          </cell>
          <cell r="E28">
            <v>3</v>
          </cell>
          <cell r="F28">
            <v>3</v>
          </cell>
          <cell r="G28">
            <v>3</v>
          </cell>
          <cell r="H28">
            <v>3</v>
          </cell>
          <cell r="I28">
            <v>2.6666666666666665</v>
          </cell>
          <cell r="J28">
            <v>4</v>
          </cell>
        </row>
        <row r="29">
          <cell r="B29" t="str">
            <v>ELETRICISTA; ELETRICISTA DE REDES DE DISTRIBUIÇÃO</v>
          </cell>
          <cell r="C29">
            <v>3</v>
          </cell>
          <cell r="D29">
            <v>3</v>
          </cell>
          <cell r="E29">
            <v>2</v>
          </cell>
          <cell r="F29">
            <v>3</v>
          </cell>
          <cell r="G29">
            <v>3</v>
          </cell>
          <cell r="H29">
            <v>3</v>
          </cell>
          <cell r="I29">
            <v>2.8333333333333335</v>
          </cell>
          <cell r="J29">
            <v>4</v>
          </cell>
        </row>
        <row r="30">
          <cell r="B30" t="str">
            <v>INSPETOR DE EQUIPAMENTOS; INSTRUMENTISTA INDUSTRIAL; MONTADOR DE INSTRUMENTOS DE PRECISÃO</v>
          </cell>
          <cell r="C30">
            <v>4</v>
          </cell>
          <cell r="D30">
            <v>2</v>
          </cell>
          <cell r="E30">
            <v>4</v>
          </cell>
          <cell r="F30">
            <v>3</v>
          </cell>
          <cell r="G30">
            <v>2</v>
          </cell>
          <cell r="H30">
            <v>3</v>
          </cell>
          <cell r="I30">
            <v>3</v>
          </cell>
          <cell r="J30">
            <v>3</v>
          </cell>
        </row>
        <row r="31">
          <cell r="B31" t="str">
            <v>ASSISTENTES ADMINISTRATIVOS; CONTÁBIL; RECURSOS HUMANOS; ALMOXARIFADO; CONTROLADOR DA PRODUÇÃO</v>
          </cell>
          <cell r="C31">
            <v>3</v>
          </cell>
          <cell r="D31">
            <v>1</v>
          </cell>
          <cell r="E31">
            <v>2</v>
          </cell>
          <cell r="F31">
            <v>2</v>
          </cell>
          <cell r="G31">
            <v>3</v>
          </cell>
          <cell r="H31">
            <v>3</v>
          </cell>
          <cell r="I31">
            <v>2.3333333333333335</v>
          </cell>
          <cell r="J31">
            <v>4</v>
          </cell>
        </row>
        <row r="32">
          <cell r="B32" t="str">
            <v>ASSISTENTE DE CONTROLE DA QUALIDADE; INSPETOR DA QUALIDADE</v>
          </cell>
          <cell r="C32">
            <v>3</v>
          </cell>
          <cell r="D32">
            <v>1</v>
          </cell>
          <cell r="E32">
            <v>2</v>
          </cell>
          <cell r="F32">
            <v>2</v>
          </cell>
          <cell r="G32">
            <v>3</v>
          </cell>
          <cell r="H32">
            <v>3</v>
          </cell>
          <cell r="I32">
            <v>2.3333333333333335</v>
          </cell>
          <cell r="J32">
            <v>4</v>
          </cell>
        </row>
        <row r="33">
          <cell r="B33" t="str">
            <v>AUXILIAR DE OPERAÇÕES LOGÍSTICAS</v>
          </cell>
          <cell r="C33">
            <v>3</v>
          </cell>
          <cell r="D33">
            <v>1</v>
          </cell>
          <cell r="E33">
            <v>2</v>
          </cell>
          <cell r="F33">
            <v>2</v>
          </cell>
          <cell r="G33">
            <v>3</v>
          </cell>
          <cell r="H33">
            <v>3</v>
          </cell>
          <cell r="I33">
            <v>2.3333333333333335</v>
          </cell>
          <cell r="J33">
            <v>4</v>
          </cell>
        </row>
        <row r="34">
          <cell r="B34" t="str">
            <v>OPERADOR DE COMPUTADOR; MONTADOR DE COMPUTADOR</v>
          </cell>
          <cell r="C34">
            <v>3</v>
          </cell>
          <cell r="D34">
            <v>2</v>
          </cell>
          <cell r="E34">
            <v>1</v>
          </cell>
          <cell r="F34">
            <v>3</v>
          </cell>
          <cell r="G34">
            <v>3</v>
          </cell>
          <cell r="H34">
            <v>3</v>
          </cell>
          <cell r="I34">
            <v>2.5</v>
          </cell>
          <cell r="J34">
            <v>4</v>
          </cell>
        </row>
        <row r="35">
          <cell r="B35" t="str">
            <v>MECÂNICO MOTORES CICLO OTTO; MECÂNICO DE MOTORES DIESEL; MECÂNICO DE MOTOCICLETAS; ELETRICISTAS DE AUTOMÓVEIS</v>
          </cell>
          <cell r="C35">
            <v>3</v>
          </cell>
          <cell r="D35">
            <v>5</v>
          </cell>
          <cell r="E35">
            <v>3</v>
          </cell>
          <cell r="F35">
            <v>4</v>
          </cell>
          <cell r="G35">
            <v>3</v>
          </cell>
          <cell r="H35">
            <v>3</v>
          </cell>
          <cell r="I35">
            <v>3.5</v>
          </cell>
          <cell r="J35">
            <v>3</v>
          </cell>
        </row>
        <row r="36">
          <cell r="B36" t="str">
            <v>MECÂNICO DE MÁQUINAS INDUSTRIAIS; MECÂNICO DE USINAGEM</v>
          </cell>
          <cell r="C36">
            <v>4</v>
          </cell>
          <cell r="D36">
            <v>4</v>
          </cell>
          <cell r="E36">
            <v>3</v>
          </cell>
          <cell r="F36">
            <v>3</v>
          </cell>
          <cell r="G36">
            <v>2</v>
          </cell>
          <cell r="H36">
            <v>3</v>
          </cell>
          <cell r="I36">
            <v>3.1666666666666665</v>
          </cell>
          <cell r="J36">
            <v>3</v>
          </cell>
        </row>
        <row r="37">
          <cell r="B37" t="str">
            <v>OPERADOR DE MÁQUINAS INJETORAS; OPERADOR DE MÁQUINAS EXTRUSORAS</v>
          </cell>
          <cell r="C37">
            <v>4</v>
          </cell>
          <cell r="D37">
            <v>3</v>
          </cell>
          <cell r="E37">
            <v>3</v>
          </cell>
          <cell r="F37">
            <v>4</v>
          </cell>
          <cell r="G37">
            <v>4</v>
          </cell>
          <cell r="H37">
            <v>5</v>
          </cell>
          <cell r="I37">
            <v>3.8333333333333335</v>
          </cell>
          <cell r="J37">
            <v>3</v>
          </cell>
        </row>
        <row r="38">
          <cell r="B38" t="str">
            <v>AGENTE AMBIENTAL; AGENTE DE PRODUÇÃO E CONSUMO SUSTENTÁVEL; DESENVOLVIMENTO SOCIOAMBIENTAL</v>
          </cell>
          <cell r="C38">
            <v>4</v>
          </cell>
          <cell r="D38">
            <v>3</v>
          </cell>
          <cell r="E38">
            <v>2</v>
          </cell>
          <cell r="F38">
            <v>3</v>
          </cell>
          <cell r="G38">
            <v>5</v>
          </cell>
          <cell r="H38">
            <v>5</v>
          </cell>
          <cell r="I38">
            <v>3.6666666666666665</v>
          </cell>
          <cell r="J38">
            <v>3</v>
          </cell>
        </row>
        <row r="39">
          <cell r="B39" t="str">
            <v>CALDEIREIRO; SOLDADOR</v>
          </cell>
          <cell r="C39">
            <v>4</v>
          </cell>
          <cell r="D39">
            <v>4</v>
          </cell>
          <cell r="E39">
            <v>3</v>
          </cell>
          <cell r="F39">
            <v>3</v>
          </cell>
          <cell r="G39">
            <v>2</v>
          </cell>
          <cell r="H39">
            <v>3</v>
          </cell>
          <cell r="I39">
            <v>3.1666666666666665</v>
          </cell>
          <cell r="J39">
            <v>3</v>
          </cell>
        </row>
        <row r="40">
          <cell r="B40" t="str">
            <v>SUPERVISOR DE MINÉRIOS; BENEFICIADOR DE MINÉRIOS</v>
          </cell>
          <cell r="C40">
            <v>4</v>
          </cell>
          <cell r="D40">
            <v>3</v>
          </cell>
          <cell r="E40">
            <v>4</v>
          </cell>
          <cell r="F40">
            <v>4</v>
          </cell>
          <cell r="G40">
            <v>3</v>
          </cell>
          <cell r="H40">
            <v>4</v>
          </cell>
          <cell r="I40">
            <v>3.6666666666666665</v>
          </cell>
          <cell r="J40">
            <v>3</v>
          </cell>
        </row>
        <row r="41">
          <cell r="B41" t="str">
            <v>PADEIRO; CONFEITEIRO</v>
          </cell>
          <cell r="C41">
            <v>4</v>
          </cell>
          <cell r="D41">
            <v>2</v>
          </cell>
          <cell r="E41">
            <v>2</v>
          </cell>
          <cell r="F41">
            <v>3</v>
          </cell>
          <cell r="G41">
            <v>3</v>
          </cell>
          <cell r="H41">
            <v>3</v>
          </cell>
          <cell r="I41">
            <v>2.8333333333333335</v>
          </cell>
          <cell r="J41">
            <v>4</v>
          </cell>
        </row>
        <row r="42">
          <cell r="B42" t="str">
            <v>AUXILIAR DE ANÁLISES QUÍMICAS; AUXILIAR DE MICROBIOLOGIA; ASSISTENTE DE LABORATÓRIO INDUSTRIAL</v>
          </cell>
          <cell r="C42">
            <v>4</v>
          </cell>
          <cell r="D42">
            <v>3</v>
          </cell>
          <cell r="E42">
            <v>3</v>
          </cell>
          <cell r="F42">
            <v>4</v>
          </cell>
          <cell r="G42">
            <v>4</v>
          </cell>
          <cell r="H42">
            <v>4</v>
          </cell>
          <cell r="I42">
            <v>3.6666666666666665</v>
          </cell>
          <cell r="J42">
            <v>3</v>
          </cell>
        </row>
        <row r="43">
          <cell r="B43" t="str">
            <v>OPERADOR DE TRATAMENTO DE ÁGUA, ESGOTO E EFLUENTES</v>
          </cell>
          <cell r="C43">
            <v>4</v>
          </cell>
          <cell r="D43">
            <v>3</v>
          </cell>
          <cell r="E43">
            <v>2</v>
          </cell>
          <cell r="F43">
            <v>3</v>
          </cell>
          <cell r="G43">
            <v>5</v>
          </cell>
          <cell r="H43">
            <v>5</v>
          </cell>
          <cell r="I43">
            <v>3.6666666666666665</v>
          </cell>
          <cell r="J43">
            <v>3</v>
          </cell>
        </row>
        <row r="44">
          <cell r="B44" t="str">
            <v>OPERADOR DE PROCESSOS PETROQUÍMICOS; PRODUÇÃO DE AMÔNIA</v>
          </cell>
          <cell r="C44">
            <v>4</v>
          </cell>
          <cell r="D44">
            <v>3</v>
          </cell>
          <cell r="E44">
            <v>4</v>
          </cell>
          <cell r="F44">
            <v>4</v>
          </cell>
          <cell r="G44">
            <v>4</v>
          </cell>
          <cell r="H44">
            <v>4</v>
          </cell>
          <cell r="I44">
            <v>3.8333333333333335</v>
          </cell>
          <cell r="J44">
            <v>3</v>
          </cell>
        </row>
        <row r="45">
          <cell r="B45" t="str">
            <v>MECÂNICO DE REFRIGERAÇÃO DOMÉSTICA</v>
          </cell>
          <cell r="C45">
            <v>4</v>
          </cell>
          <cell r="D45">
            <v>2</v>
          </cell>
          <cell r="E45">
            <v>2</v>
          </cell>
          <cell r="F45">
            <v>3</v>
          </cell>
          <cell r="G45">
            <v>3</v>
          </cell>
          <cell r="H45">
            <v>3</v>
          </cell>
          <cell r="I45">
            <v>2.8333333333333335</v>
          </cell>
          <cell r="J45">
            <v>4</v>
          </cell>
        </row>
        <row r="46">
          <cell r="B46" t="str">
            <v>DESIGNER DE UX/UI</v>
          </cell>
          <cell r="C46">
            <v>3</v>
          </cell>
          <cell r="D46">
            <v>3</v>
          </cell>
          <cell r="E46">
            <v>4</v>
          </cell>
          <cell r="F46">
            <v>5</v>
          </cell>
          <cell r="G46">
            <v>3</v>
          </cell>
          <cell r="H46">
            <v>4</v>
          </cell>
          <cell r="I46">
            <v>3.6666666666666665</v>
          </cell>
          <cell r="J46">
            <v>3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acidade de oferta"/>
    </sheetNames>
    <sheetDataSet>
      <sheetData sheetId="0">
        <row r="1">
          <cell r="A1" t="str">
            <v>Produto</v>
          </cell>
          <cell r="B1" t="str">
            <v>Alunos matriculados 2023</v>
          </cell>
          <cell r="C1" t="str">
            <v>Alunos planejados 2023</v>
          </cell>
          <cell r="D1" t="str">
            <v>Alunos matriculados 2024</v>
          </cell>
          <cell r="E1" t="str">
            <v>Alunos planejados 2024</v>
          </cell>
          <cell r="F1" t="str">
            <v>Alunos matriculados 2025</v>
          </cell>
          <cell r="G1" t="str">
            <v>Alunos planejados 2025</v>
          </cell>
          <cell r="H1" t="str">
            <v>Total matriculados</v>
          </cell>
          <cell r="I1" t="str">
            <v>Total planejado</v>
          </cell>
          <cell r="J1" t="str">
            <v>Espaço disponível</v>
          </cell>
          <cell r="K1" t="str">
            <v>Nota</v>
          </cell>
        </row>
        <row r="2">
          <cell r="A2" t="str">
            <v>TÉCNICO EM ADMINISTRAÇÃO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18</v>
          </cell>
          <cell r="H2">
            <v>0</v>
          </cell>
          <cell r="I2">
            <v>18</v>
          </cell>
          <cell r="J2">
            <v>0</v>
          </cell>
          <cell r="K2">
            <v>1</v>
          </cell>
        </row>
        <row r="3">
          <cell r="A3" t="str">
            <v>TÉCNICO EM AUTOMAÇÃO INDUSTRIAL</v>
          </cell>
          <cell r="B3">
            <v>197</v>
          </cell>
          <cell r="C3">
            <v>96</v>
          </cell>
          <cell r="D3">
            <v>245</v>
          </cell>
          <cell r="E3">
            <v>132</v>
          </cell>
          <cell r="F3">
            <v>102</v>
          </cell>
          <cell r="G3">
            <v>152</v>
          </cell>
          <cell r="H3">
            <v>347</v>
          </cell>
          <cell r="I3">
            <v>284</v>
          </cell>
          <cell r="J3">
            <v>1.221830985915493</v>
          </cell>
          <cell r="K3">
            <v>5</v>
          </cell>
        </row>
        <row r="4">
          <cell r="A4" t="str">
            <v>TÉCNICO EM CONTROLE AMBIENTAL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9</v>
          </cell>
          <cell r="G4">
            <v>32</v>
          </cell>
          <cell r="H4">
            <v>9</v>
          </cell>
          <cell r="I4">
            <v>32</v>
          </cell>
          <cell r="J4">
            <v>0.28125</v>
          </cell>
          <cell r="K4">
            <v>1</v>
          </cell>
        </row>
        <row r="5">
          <cell r="A5" t="str">
            <v>TÉCNICO EM DESENVOLVIMENTO DE SISTEMAS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31</v>
          </cell>
          <cell r="G5">
            <v>30</v>
          </cell>
          <cell r="H5">
            <v>31</v>
          </cell>
          <cell r="I5">
            <v>30</v>
          </cell>
          <cell r="J5">
            <v>1.0333333333333334</v>
          </cell>
          <cell r="K5">
            <v>5</v>
          </cell>
        </row>
        <row r="6">
          <cell r="A6" t="str">
            <v>TÉCNICO EM EDIFICAÇÕES</v>
          </cell>
          <cell r="B6">
            <v>158</v>
          </cell>
          <cell r="C6">
            <v>78</v>
          </cell>
          <cell r="D6">
            <v>197</v>
          </cell>
          <cell r="E6">
            <v>105</v>
          </cell>
          <cell r="F6">
            <v>76</v>
          </cell>
          <cell r="G6">
            <v>114</v>
          </cell>
          <cell r="H6">
            <v>273</v>
          </cell>
          <cell r="I6">
            <v>219</v>
          </cell>
          <cell r="J6">
            <v>1.2465753424657535</v>
          </cell>
          <cell r="K6">
            <v>5</v>
          </cell>
        </row>
        <row r="7">
          <cell r="A7" t="str">
            <v>TÉCNICO EM ELETROELETRÔNICA</v>
          </cell>
          <cell r="B7">
            <v>27</v>
          </cell>
          <cell r="C7">
            <v>13</v>
          </cell>
          <cell r="D7">
            <v>9</v>
          </cell>
          <cell r="E7">
            <v>10</v>
          </cell>
          <cell r="F7">
            <v>3</v>
          </cell>
          <cell r="G7">
            <v>22</v>
          </cell>
          <cell r="H7">
            <v>12</v>
          </cell>
          <cell r="I7">
            <v>32</v>
          </cell>
          <cell r="J7">
            <v>0.375</v>
          </cell>
          <cell r="K7">
            <v>1</v>
          </cell>
        </row>
        <row r="8">
          <cell r="A8" t="str">
            <v>TÉCNICO EM ELETROMECÂNICA</v>
          </cell>
          <cell r="B8">
            <v>128</v>
          </cell>
          <cell r="C8">
            <v>67</v>
          </cell>
          <cell r="D8">
            <v>153</v>
          </cell>
          <cell r="E8">
            <v>33</v>
          </cell>
          <cell r="F8">
            <v>91</v>
          </cell>
          <cell r="G8">
            <v>94</v>
          </cell>
          <cell r="H8">
            <v>244</v>
          </cell>
          <cell r="I8">
            <v>127</v>
          </cell>
          <cell r="J8">
            <v>1.921259842519685</v>
          </cell>
          <cell r="K8">
            <v>5</v>
          </cell>
        </row>
        <row r="9">
          <cell r="A9" t="str">
            <v>TÉCNICO EM ELETROTÉCNICA</v>
          </cell>
          <cell r="B9">
            <v>645</v>
          </cell>
          <cell r="C9">
            <v>366</v>
          </cell>
          <cell r="D9">
            <v>770</v>
          </cell>
          <cell r="E9">
            <v>377</v>
          </cell>
          <cell r="F9">
            <v>422</v>
          </cell>
          <cell r="G9">
            <v>465</v>
          </cell>
          <cell r="H9">
            <v>1192</v>
          </cell>
          <cell r="I9">
            <v>842</v>
          </cell>
          <cell r="J9">
            <v>1.4156769596199525</v>
          </cell>
          <cell r="K9">
            <v>5</v>
          </cell>
        </row>
        <row r="10">
          <cell r="A10" t="str">
            <v>TÉCNICO EM INFORMÁTICA</v>
          </cell>
          <cell r="B10">
            <v>92</v>
          </cell>
          <cell r="C10">
            <v>62</v>
          </cell>
          <cell r="D10">
            <v>103</v>
          </cell>
          <cell r="E10">
            <v>51</v>
          </cell>
          <cell r="F10">
            <v>44</v>
          </cell>
          <cell r="G10">
            <v>58</v>
          </cell>
          <cell r="H10">
            <v>147</v>
          </cell>
          <cell r="I10">
            <v>109</v>
          </cell>
          <cell r="J10">
            <v>1.3486238532110091</v>
          </cell>
          <cell r="K10">
            <v>5</v>
          </cell>
        </row>
        <row r="11">
          <cell r="A11" t="str">
            <v>TÉCNICO EM INFORMÁTICA PARA INTERNET</v>
          </cell>
          <cell r="B11">
            <v>89</v>
          </cell>
          <cell r="C11">
            <v>65</v>
          </cell>
          <cell r="D11">
            <v>132</v>
          </cell>
          <cell r="E11">
            <v>106</v>
          </cell>
          <cell r="F11">
            <v>58</v>
          </cell>
          <cell r="G11">
            <v>61</v>
          </cell>
          <cell r="H11">
            <v>190</v>
          </cell>
          <cell r="I11">
            <v>167</v>
          </cell>
          <cell r="J11">
            <v>1.1377245508982037</v>
          </cell>
          <cell r="K11">
            <v>5</v>
          </cell>
        </row>
        <row r="12">
          <cell r="A12" t="str">
            <v>TÉCNICO EM LOGÍSTICA</v>
          </cell>
          <cell r="B12">
            <v>59</v>
          </cell>
          <cell r="C12">
            <v>54</v>
          </cell>
          <cell r="D12">
            <v>91</v>
          </cell>
          <cell r="E12">
            <v>72</v>
          </cell>
          <cell r="F12">
            <v>37</v>
          </cell>
          <cell r="G12">
            <v>56</v>
          </cell>
          <cell r="H12">
            <v>128</v>
          </cell>
          <cell r="I12">
            <v>128</v>
          </cell>
          <cell r="J12">
            <v>1</v>
          </cell>
          <cell r="K12">
            <v>5</v>
          </cell>
        </row>
        <row r="13">
          <cell r="A13" t="str">
            <v>TÉCNICO EM MANUTENÇÃO AUTOMOTIVA</v>
          </cell>
          <cell r="B13">
            <v>93</v>
          </cell>
          <cell r="C13">
            <v>53</v>
          </cell>
          <cell r="D13">
            <v>171</v>
          </cell>
          <cell r="E13">
            <v>74</v>
          </cell>
          <cell r="F13">
            <v>86</v>
          </cell>
          <cell r="G13">
            <v>93</v>
          </cell>
          <cell r="H13">
            <v>257</v>
          </cell>
          <cell r="I13">
            <v>167</v>
          </cell>
          <cell r="J13">
            <v>1.5389221556886228</v>
          </cell>
          <cell r="K13">
            <v>5</v>
          </cell>
        </row>
        <row r="14">
          <cell r="A14" t="str">
            <v>TÉCNICO EM MANUTENÇÃO E SUPORTE EM INFORMÁTICA</v>
          </cell>
          <cell r="B14">
            <v>34</v>
          </cell>
          <cell r="C14">
            <v>0</v>
          </cell>
          <cell r="D14">
            <v>31</v>
          </cell>
          <cell r="E14">
            <v>36</v>
          </cell>
          <cell r="F14">
            <v>0</v>
          </cell>
          <cell r="G14">
            <v>0</v>
          </cell>
          <cell r="H14">
            <v>31</v>
          </cell>
          <cell r="I14">
            <v>36</v>
          </cell>
          <cell r="J14">
            <v>0.86111111111111116</v>
          </cell>
          <cell r="K14">
            <v>4</v>
          </cell>
        </row>
        <row r="15">
          <cell r="A15" t="str">
            <v>TÉCNICO EM PETROQUÍMICA</v>
          </cell>
          <cell r="B15">
            <v>430</v>
          </cell>
          <cell r="C15">
            <v>267</v>
          </cell>
          <cell r="D15">
            <v>402</v>
          </cell>
          <cell r="E15">
            <v>227</v>
          </cell>
          <cell r="F15">
            <v>144</v>
          </cell>
          <cell r="G15">
            <v>167</v>
          </cell>
          <cell r="H15">
            <v>546</v>
          </cell>
          <cell r="I15">
            <v>394</v>
          </cell>
          <cell r="J15">
            <v>1.3857868020304569</v>
          </cell>
          <cell r="K15">
            <v>5</v>
          </cell>
        </row>
        <row r="16">
          <cell r="A16" t="str">
            <v>TÉCNICO EM PLANEJAMENTO E CONTROLE DA PRODUÇÃO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22</v>
          </cell>
          <cell r="G16">
            <v>36</v>
          </cell>
          <cell r="H16">
            <v>22</v>
          </cell>
          <cell r="I16">
            <v>36</v>
          </cell>
          <cell r="J16">
            <v>0.61111111111111116</v>
          </cell>
          <cell r="K16">
            <v>2</v>
          </cell>
        </row>
        <row r="17">
          <cell r="A17" t="str">
            <v>TÉCNICO EM PLÁSTICO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20</v>
          </cell>
          <cell r="G17">
            <v>18</v>
          </cell>
          <cell r="H17">
            <v>20</v>
          </cell>
          <cell r="I17">
            <v>18</v>
          </cell>
          <cell r="J17">
            <v>1.1111111111111112</v>
          </cell>
          <cell r="K17">
            <v>5</v>
          </cell>
        </row>
        <row r="18">
          <cell r="A18" t="str">
            <v>TÉCNICO EM PRODUÇÃO DE MODA</v>
          </cell>
          <cell r="B18">
            <v>81</v>
          </cell>
          <cell r="C18">
            <v>80</v>
          </cell>
          <cell r="D18">
            <v>79</v>
          </cell>
          <cell r="E18">
            <v>74</v>
          </cell>
          <cell r="F18">
            <v>31</v>
          </cell>
          <cell r="G18">
            <v>32</v>
          </cell>
          <cell r="H18">
            <v>110</v>
          </cell>
          <cell r="I18">
            <v>106</v>
          </cell>
          <cell r="J18">
            <v>1.0377358490566038</v>
          </cell>
          <cell r="K18">
            <v>5</v>
          </cell>
        </row>
        <row r="19">
          <cell r="A19" t="str">
            <v>TÉCNICO EM QUALIDADE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50</v>
          </cell>
          <cell r="G19">
            <v>36</v>
          </cell>
          <cell r="H19">
            <v>50</v>
          </cell>
          <cell r="I19">
            <v>36</v>
          </cell>
          <cell r="J19">
            <v>1.3888888888888888</v>
          </cell>
          <cell r="K19">
            <v>5</v>
          </cell>
        </row>
        <row r="20">
          <cell r="A20" t="str">
            <v>TÉCNICO EM QUÍMICA</v>
          </cell>
          <cell r="B20">
            <v>112</v>
          </cell>
          <cell r="C20">
            <v>86</v>
          </cell>
          <cell r="D20">
            <v>128</v>
          </cell>
          <cell r="E20">
            <v>95</v>
          </cell>
          <cell r="F20">
            <v>67</v>
          </cell>
          <cell r="G20">
            <v>117</v>
          </cell>
          <cell r="H20">
            <v>195</v>
          </cell>
          <cell r="I20">
            <v>212</v>
          </cell>
          <cell r="J20">
            <v>0.91981132075471694</v>
          </cell>
          <cell r="K20">
            <v>5</v>
          </cell>
        </row>
        <row r="21">
          <cell r="A21" t="str">
            <v>TÉCNICO EM REDES DE COMPUTADORES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11</v>
          </cell>
          <cell r="G21">
            <v>15</v>
          </cell>
          <cell r="H21">
            <v>11</v>
          </cell>
          <cell r="I21">
            <v>15</v>
          </cell>
          <cell r="J21">
            <v>0.73333333333333328</v>
          </cell>
          <cell r="K21">
            <v>3</v>
          </cell>
        </row>
        <row r="22">
          <cell r="A22" t="str">
            <v>TÉCNICO EM SEGURANÇA DO TRABALHO</v>
          </cell>
          <cell r="B22">
            <v>117</v>
          </cell>
          <cell r="C22">
            <v>26</v>
          </cell>
          <cell r="D22">
            <v>216</v>
          </cell>
          <cell r="E22">
            <v>89</v>
          </cell>
          <cell r="F22">
            <v>121</v>
          </cell>
          <cell r="G22">
            <v>131</v>
          </cell>
          <cell r="H22">
            <v>337</v>
          </cell>
          <cell r="I22">
            <v>220</v>
          </cell>
          <cell r="J22">
            <v>1.5318181818181817</v>
          </cell>
          <cell r="K22">
            <v>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ção EP"/>
      <sheetName val="turmas"/>
      <sheetName val="EP SGE"/>
      <sheetName val="Produção EP (2)"/>
      <sheetName val="Resultado por matriz"/>
      <sheetName val="Resultado por produto"/>
    </sheetNames>
    <sheetDataSet>
      <sheetData sheetId="0">
        <row r="1">
          <cell r="D1" t="str">
            <v>CODTURMA</v>
          </cell>
        </row>
      </sheetData>
      <sheetData sheetId="1"/>
      <sheetData sheetId="2"/>
      <sheetData sheetId="3"/>
      <sheetData sheetId="4"/>
      <sheetData sheetId="5">
        <row r="1">
          <cell r="B1" t="str">
            <v>Nome matriz</v>
          </cell>
          <cell r="C1" t="str">
            <v>Mediana</v>
          </cell>
          <cell r="D1" t="str">
            <v>Média</v>
          </cell>
          <cell r="E1" t="str">
            <v>Desvio padrão populacional</v>
          </cell>
          <cell r="F1" t="str">
            <v>Limite inferior</v>
          </cell>
          <cell r="G1" t="str">
            <v>Limite superior</v>
          </cell>
          <cell r="H1" t="str">
            <v>Média saneada</v>
          </cell>
          <cell r="I1" t="str">
            <v>Turmas fechadas</v>
          </cell>
          <cell r="J1" t="str">
            <v>Total de turmas</v>
          </cell>
          <cell r="K1" t="str">
            <v>% turmas fechadas</v>
          </cell>
          <cell r="L1" t="str">
            <v>Nota final</v>
          </cell>
        </row>
        <row r="2">
          <cell r="B2" t="str">
            <v>TÉCNICO EM INFORMÁTICA</v>
          </cell>
          <cell r="C2">
            <v>127.0374421296292</v>
          </cell>
          <cell r="D2">
            <v>225.14451364004526</v>
          </cell>
          <cell r="E2">
            <v>245.6863475395696</v>
          </cell>
          <cell r="F2">
            <v>-20.541833899524335</v>
          </cell>
          <cell r="G2">
            <v>470.83086117961489</v>
          </cell>
          <cell r="H2">
            <v>105.42205523533873</v>
          </cell>
          <cell r="I2">
            <v>4</v>
          </cell>
          <cell r="J2">
            <v>7</v>
          </cell>
          <cell r="K2">
            <v>0.5714285714285714</v>
          </cell>
          <cell r="L2">
            <v>2</v>
          </cell>
        </row>
        <row r="3">
          <cell r="B3" t="str">
            <v>TÉCNICO EM INFORMÁTICA PARA INTERNET</v>
          </cell>
          <cell r="C3">
            <v>101.27223344907543</v>
          </cell>
          <cell r="D3">
            <v>135.83333035300893</v>
          </cell>
          <cell r="E3">
            <v>79.707801967481444</v>
          </cell>
          <cell r="F3">
            <v>56.125528385527488</v>
          </cell>
          <cell r="G3">
            <v>215.54113232049036</v>
          </cell>
          <cell r="H3">
            <v>96.242565470679736</v>
          </cell>
          <cell r="I3">
            <v>4</v>
          </cell>
          <cell r="J3">
            <v>5</v>
          </cell>
          <cell r="K3">
            <v>0.8</v>
          </cell>
          <cell r="L3">
            <v>3</v>
          </cell>
        </row>
        <row r="4">
          <cell r="B4" t="str">
            <v>TÉCNICO EM ELETROTÉCNICA</v>
          </cell>
          <cell r="C4">
            <v>64.422367071758345</v>
          </cell>
          <cell r="D4">
            <v>83.318902944877664</v>
          </cell>
          <cell r="E4">
            <v>72.781817786698269</v>
          </cell>
          <cell r="F4">
            <v>10.537085158179394</v>
          </cell>
          <cell r="G4">
            <v>156.10072073157593</v>
          </cell>
          <cell r="H4">
            <v>64.604968428029011</v>
          </cell>
          <cell r="I4">
            <v>16</v>
          </cell>
          <cell r="J4">
            <v>18</v>
          </cell>
          <cell r="K4">
            <v>0.88888888888888884</v>
          </cell>
          <cell r="L4">
            <v>4</v>
          </cell>
        </row>
        <row r="5">
          <cell r="B5" t="str">
            <v>TÉCNICO EM SEGURANÇA DO TRABALHO</v>
          </cell>
          <cell r="C5">
            <v>63.660054282408964</v>
          </cell>
          <cell r="D5">
            <v>71.962176873345541</v>
          </cell>
          <cell r="E5">
            <v>77.005982766362109</v>
          </cell>
          <cell r="F5">
            <v>-5.0438058930165681</v>
          </cell>
          <cell r="G5">
            <v>148.96815963970766</v>
          </cell>
          <cell r="H5">
            <v>51.274855536264418</v>
          </cell>
          <cell r="I5">
            <v>7</v>
          </cell>
          <cell r="J5">
            <v>7</v>
          </cell>
          <cell r="K5">
            <v>1</v>
          </cell>
          <cell r="L5">
            <v>5</v>
          </cell>
        </row>
        <row r="6">
          <cell r="B6" t="str">
            <v>TÉCNICO EM EDIFICAÇÕES</v>
          </cell>
          <cell r="C6">
            <v>117.89033296874914</v>
          </cell>
          <cell r="D6">
            <v>123.9800716049358</v>
          </cell>
          <cell r="E6">
            <v>65.261417794487414</v>
          </cell>
          <cell r="F6">
            <v>58.718653810448387</v>
          </cell>
          <cell r="G6">
            <v>189.24148939942322</v>
          </cell>
          <cell r="H6">
            <v>130.36926788194251</v>
          </cell>
          <cell r="I6">
            <v>6</v>
          </cell>
          <cell r="J6">
            <v>6</v>
          </cell>
          <cell r="K6">
            <v>1</v>
          </cell>
          <cell r="L6">
            <v>1</v>
          </cell>
        </row>
        <row r="7">
          <cell r="B7" t="str">
            <v>TÉCNICO EM ELETROMECÂNICA</v>
          </cell>
          <cell r="C7">
            <v>61.964719062503718</v>
          </cell>
          <cell r="D7">
            <v>113.04917975231656</v>
          </cell>
          <cell r="E7">
            <v>101.46067602238408</v>
          </cell>
          <cell r="F7">
            <v>11.588503729932484</v>
          </cell>
          <cell r="G7">
            <v>214.50985577470064</v>
          </cell>
          <cell r="H7">
            <v>74.273313579284149</v>
          </cell>
          <cell r="I7">
            <v>5</v>
          </cell>
          <cell r="J7">
            <v>5</v>
          </cell>
          <cell r="K7">
            <v>1</v>
          </cell>
          <cell r="L7">
            <v>4</v>
          </cell>
        </row>
        <row r="8">
          <cell r="B8" t="str">
            <v>TÉCNICO EM AUTOMAÇÃO INDUSTRIAL</v>
          </cell>
          <cell r="C8">
            <v>40.589662673610292</v>
          </cell>
          <cell r="D8">
            <v>59.916589331597606</v>
          </cell>
          <cell r="E8">
            <v>63.594359363555377</v>
          </cell>
          <cell r="F8">
            <v>-3.6777700319577704</v>
          </cell>
          <cell r="G8">
            <v>123.51094869515299</v>
          </cell>
          <cell r="H8">
            <v>41.900679568452425</v>
          </cell>
          <cell r="I8">
            <v>8</v>
          </cell>
          <cell r="J8">
            <v>8</v>
          </cell>
          <cell r="K8">
            <v>1</v>
          </cell>
          <cell r="L8">
            <v>5</v>
          </cell>
        </row>
        <row r="9">
          <cell r="B9" t="str">
            <v>TÉCNICO EM PETROQUÍMICA</v>
          </cell>
          <cell r="C9">
            <v>27.934477395829163</v>
          </cell>
          <cell r="D9">
            <v>60.090248294402869</v>
          </cell>
          <cell r="E9">
            <v>60.710504974402056</v>
          </cell>
          <cell r="F9">
            <v>-0.6202566799991871</v>
          </cell>
          <cell r="G9">
            <v>120.80075326880493</v>
          </cell>
          <cell r="H9">
            <v>36.390270506687457</v>
          </cell>
          <cell r="I9">
            <v>11</v>
          </cell>
          <cell r="J9">
            <v>11</v>
          </cell>
          <cell r="K9">
            <v>1</v>
          </cell>
          <cell r="L9">
            <v>5</v>
          </cell>
        </row>
        <row r="10">
          <cell r="B10" t="str">
            <v>TÉCNICO EM ELETROELETRÔNICA</v>
          </cell>
          <cell r="C10">
            <v>187.80711238426011</v>
          </cell>
          <cell r="D10">
            <v>187.80711238426011</v>
          </cell>
          <cell r="E10" t="str">
            <v>0</v>
          </cell>
          <cell r="F10">
            <v>187.80711238426011</v>
          </cell>
          <cell r="G10">
            <v>187.80711238426011</v>
          </cell>
          <cell r="H10">
            <v>187.80711238426011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</row>
        <row r="11">
          <cell r="B11" t="str">
            <v xml:space="preserve">TECNICO EM PRODUÇÃO DE MODA </v>
          </cell>
          <cell r="C11">
            <v>140.42979290509538</v>
          </cell>
          <cell r="D11">
            <v>140.42979290509538</v>
          </cell>
          <cell r="E11" t="str">
            <v>0</v>
          </cell>
          <cell r="F11">
            <v>140.42979290509538</v>
          </cell>
          <cell r="G11">
            <v>140.42979290509538</v>
          </cell>
          <cell r="H11">
            <v>140.42979290509538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</row>
        <row r="12">
          <cell r="B12" t="str">
            <v>TÉCNICO EM MANUTENÇÃO AUTOMOTIVA</v>
          </cell>
          <cell r="C12">
            <v>36.123688003473944</v>
          </cell>
          <cell r="D12">
            <v>36.123688003473944</v>
          </cell>
          <cell r="E12">
            <v>51.086609497447128</v>
          </cell>
          <cell r="F12">
            <v>-14.962921493973184</v>
          </cell>
          <cell r="G12">
            <v>87.210297500921072</v>
          </cell>
          <cell r="H12">
            <v>36.123688003473944</v>
          </cell>
          <cell r="I12">
            <v>2</v>
          </cell>
          <cell r="J12">
            <v>2</v>
          </cell>
          <cell r="K12">
            <v>1</v>
          </cell>
          <cell r="L12">
            <v>5</v>
          </cell>
        </row>
        <row r="13">
          <cell r="B13" t="str">
            <v>TÉCNICO EM QUÍMICA</v>
          </cell>
          <cell r="C13">
            <v>188.13775482639176</v>
          </cell>
          <cell r="D13">
            <v>219.9924455856497</v>
          </cell>
          <cell r="E13">
            <v>98.23425520035228</v>
          </cell>
          <cell r="F13">
            <v>121.75819038529742</v>
          </cell>
          <cell r="G13">
            <v>318.22670078600197</v>
          </cell>
          <cell r="H13">
            <v>181.22439094328911</v>
          </cell>
          <cell r="I13">
            <v>5</v>
          </cell>
          <cell r="J13">
            <v>5</v>
          </cell>
          <cell r="K13">
            <v>1</v>
          </cell>
          <cell r="L13">
            <v>1</v>
          </cell>
        </row>
        <row r="14">
          <cell r="B14" t="str">
            <v>TÉCNICO EM LOGÍSTICA</v>
          </cell>
          <cell r="C14">
            <v>69.06227659722208</v>
          </cell>
          <cell r="D14">
            <v>69.06227659722208</v>
          </cell>
          <cell r="E14">
            <v>31.200770780618026</v>
          </cell>
          <cell r="F14">
            <v>37.861505816604051</v>
          </cell>
          <cell r="G14">
            <v>100.26304737784011</v>
          </cell>
          <cell r="H14">
            <v>69.06227659722208</v>
          </cell>
          <cell r="I14">
            <v>2</v>
          </cell>
          <cell r="J14">
            <v>2</v>
          </cell>
          <cell r="K14">
            <v>1</v>
          </cell>
          <cell r="L14">
            <v>4</v>
          </cell>
        </row>
        <row r="15">
          <cell r="B15" t="str">
            <v>TÉCNICO EM MANUTENÇÃO E SUPORTE EM INFORMÁTICA</v>
          </cell>
          <cell r="C15">
            <v>3</v>
          </cell>
          <cell r="D15">
            <v>3</v>
          </cell>
          <cell r="E15" t="str">
            <v>0</v>
          </cell>
          <cell r="F15">
            <v>3</v>
          </cell>
          <cell r="G15">
            <v>3</v>
          </cell>
          <cell r="H15">
            <v>3</v>
          </cell>
          <cell r="I15">
            <v>1</v>
          </cell>
          <cell r="J15">
            <v>1</v>
          </cell>
          <cell r="K15">
            <v>1</v>
          </cell>
          <cell r="L15">
            <v>3</v>
          </cell>
        </row>
        <row r="16">
          <cell r="B16" t="str">
            <v>Total Geral</v>
          </cell>
          <cell r="C16"/>
          <cell r="D16"/>
          <cell r="E16"/>
          <cell r="F16"/>
          <cell r="G16"/>
          <cell r="H16"/>
          <cell r="I16"/>
          <cell r="J16"/>
          <cell r="K16"/>
          <cell r="L16"/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namica analise"/>
      <sheetName val="analise"/>
      <sheetName val="dinamica"/>
      <sheetName val="fontes_externas gov_novocaged"/>
    </sheetNames>
    <sheetDataSet>
      <sheetData sheetId="0">
        <row r="3">
          <cell r="A3" t="str">
            <v>Rótulos de Linha</v>
          </cell>
          <cell r="B3" t="str">
            <v>Soma de saldo</v>
          </cell>
          <cell r="C3" t="str">
            <v>Nota final</v>
          </cell>
        </row>
        <row r="4">
          <cell r="A4" t="str">
            <v>TÉCNICO EM SEGURANÇA DO TRABALHO</v>
          </cell>
          <cell r="B4">
            <v>4770</v>
          </cell>
          <cell r="C4">
            <v>5</v>
          </cell>
        </row>
        <row r="5">
          <cell r="A5" t="str">
            <v>TÉCNICO EM ELETROELETRÔNICA</v>
          </cell>
          <cell r="B5">
            <v>3292</v>
          </cell>
          <cell r="C5">
            <v>5</v>
          </cell>
        </row>
        <row r="6">
          <cell r="A6" t="str">
            <v>TÉCNICO EM INFORMÁTICA</v>
          </cell>
          <cell r="B6">
            <v>2406</v>
          </cell>
          <cell r="C6">
            <v>4</v>
          </cell>
        </row>
        <row r="7">
          <cell r="A7" t="str">
            <v>TÉCNICO EM EDIFICAÇÕES</v>
          </cell>
          <cell r="B7">
            <v>2267</v>
          </cell>
          <cell r="C7">
            <v>4</v>
          </cell>
        </row>
        <row r="8">
          <cell r="A8" t="str">
            <v>TÉCNICO EM PLANEJAMENTO E CONTROLE DA PRODUÇÃO</v>
          </cell>
          <cell r="B8">
            <v>2236</v>
          </cell>
          <cell r="C8">
            <v>4</v>
          </cell>
        </row>
        <row r="9">
          <cell r="A9" t="str">
            <v>TÉCNICO EM ELETROMECÂNICA</v>
          </cell>
          <cell r="B9">
            <v>2143</v>
          </cell>
          <cell r="C9">
            <v>4</v>
          </cell>
        </row>
        <row r="10">
          <cell r="A10" t="str">
            <v>TÉCNICO EM ELETROTÉCNICA</v>
          </cell>
          <cell r="B10">
            <v>1821</v>
          </cell>
          <cell r="C10">
            <v>3</v>
          </cell>
        </row>
        <row r="11">
          <cell r="A11" t="str">
            <v>TÉCNICO EM DESENVOLVIMENTO DE SISTEMAS</v>
          </cell>
          <cell r="B11">
            <v>1182</v>
          </cell>
          <cell r="C11">
            <v>3</v>
          </cell>
        </row>
        <row r="12">
          <cell r="A12" t="str">
            <v>TÉCNICO EM CONTROLE AMBIENTAL</v>
          </cell>
          <cell r="B12">
            <v>904</v>
          </cell>
          <cell r="C12">
            <v>2</v>
          </cell>
        </row>
        <row r="13">
          <cell r="A13" t="str">
            <v>TÉCNICO EM QUÍMICA</v>
          </cell>
          <cell r="B13">
            <v>854</v>
          </cell>
          <cell r="C13">
            <v>2</v>
          </cell>
        </row>
        <row r="14">
          <cell r="A14" t="str">
            <v>TÉCNICO EM ADMINISTRAÇÃO</v>
          </cell>
          <cell r="B14">
            <v>640</v>
          </cell>
          <cell r="C14">
            <v>2</v>
          </cell>
        </row>
        <row r="15">
          <cell r="A15" t="str">
            <v>TÉCNICO EM PLÁSTICO</v>
          </cell>
          <cell r="B15">
            <v>153</v>
          </cell>
          <cell r="C15">
            <v>1</v>
          </cell>
        </row>
        <row r="16">
          <cell r="A16" t="str">
            <v>TÉCNICO EM PETROQUÍMICA</v>
          </cell>
          <cell r="B16">
            <v>116</v>
          </cell>
          <cell r="C16">
            <v>1</v>
          </cell>
        </row>
        <row r="17">
          <cell r="A17" t="str">
            <v>TÉCNICO EM MANUTENÇÃO AUTOMOTIVA</v>
          </cell>
          <cell r="B17">
            <v>90</v>
          </cell>
          <cell r="C17">
            <v>1</v>
          </cell>
        </row>
        <row r="18">
          <cell r="A18" t="str">
            <v>TÉCNICO EM MECÂNICA</v>
          </cell>
          <cell r="B18">
            <v>32</v>
          </cell>
          <cell r="C18">
            <v>1</v>
          </cell>
        </row>
        <row r="19">
          <cell r="A19" t="str">
            <v>TÉCNICO EM PRODUÇÃO DE MODA</v>
          </cell>
          <cell r="B19">
            <v>4</v>
          </cell>
          <cell r="C19">
            <v>1</v>
          </cell>
        </row>
        <row r="20">
          <cell r="A20" t="str">
            <v>Total Geral</v>
          </cell>
          <cell r="B20">
            <v>22910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e_crescimento de mercado"/>
      <sheetName val="Plan1"/>
      <sheetName val="Planilha2"/>
      <sheetName val="Planilha1"/>
    </sheetNames>
    <sheetDataSet>
      <sheetData sheetId="0" refreshError="1"/>
      <sheetData sheetId="1">
        <row r="2">
          <cell r="J2" t="str">
            <v>FORMAÇÃO2</v>
          </cell>
          <cell r="K2" t="str">
            <v>TOTAL</v>
          </cell>
          <cell r="L2" t="str">
            <v>Nota 1</v>
          </cell>
        </row>
        <row r="3">
          <cell r="J3" t="str">
            <v>MESTRE DE OBRAS; PEDREIRO; ENCANADOR; PINTOR; APLICADOR DE REVESTIMENTOS; MANTENEDOR PREDIAL</v>
          </cell>
          <cell r="K3">
            <v>7406</v>
          </cell>
          <cell r="L3">
            <v>5</v>
          </cell>
        </row>
        <row r="4">
          <cell r="J4" t="str">
            <v>PROGRAMADOR</v>
          </cell>
          <cell r="K4">
            <v>35</v>
          </cell>
          <cell r="L4">
            <v>2</v>
          </cell>
        </row>
        <row r="5">
          <cell r="J5" t="str">
            <v>COSTUREIRO; PRODUTOR DE MODA; MODELISTA</v>
          </cell>
          <cell r="K5">
            <v>1483</v>
          </cell>
          <cell r="L5">
            <v>3</v>
          </cell>
        </row>
        <row r="6">
          <cell r="J6" t="str">
            <v>ELETRICISTA; ELETRICISTA DE REDES DE DISTRIBUIÇÃO</v>
          </cell>
          <cell r="K6">
            <v>2018</v>
          </cell>
          <cell r="L6">
            <v>3</v>
          </cell>
        </row>
        <row r="7">
          <cell r="J7" t="str">
            <v>INSPETOR DE EQUIPAMENTOS; INSTRUMENTISTA INDUSTRIAL; MONTADOR DE INSTRUMENTOS DE PRECISÃO</v>
          </cell>
          <cell r="K7">
            <v>28</v>
          </cell>
          <cell r="L7">
            <v>2</v>
          </cell>
        </row>
        <row r="8">
          <cell r="J8" t="str">
            <v>ASSISTENTES ADMINISTRATIVOS; CONTÁBIL; RECURSOS HUMANOS; ALMOXARIFADO; CONTROLADOR DA PRODUÇÃO</v>
          </cell>
          <cell r="K8">
            <v>4364</v>
          </cell>
          <cell r="L8">
            <v>4</v>
          </cell>
        </row>
        <row r="9">
          <cell r="J9" t="str">
            <v>ASSISTENTE DE CONTROLE DA QUALIDADE; INSPETOR DA QUALIDADE</v>
          </cell>
          <cell r="K9">
            <v>-13</v>
          </cell>
          <cell r="L9">
            <v>1</v>
          </cell>
        </row>
        <row r="10">
          <cell r="J10" t="str">
            <v>AUXILIAR DE OPERAÇÕES LOGÍSTICAS</v>
          </cell>
          <cell r="K10">
            <v>670</v>
          </cell>
          <cell r="L10">
            <v>2</v>
          </cell>
        </row>
        <row r="11">
          <cell r="J11" t="str">
            <v>OPERADOR DE COMPUTADOR; MONTADOR DE COMPUTADOR</v>
          </cell>
          <cell r="K11">
            <v>35</v>
          </cell>
          <cell r="L11">
            <v>2</v>
          </cell>
        </row>
        <row r="12">
          <cell r="J12" t="str">
            <v>MECÂNICO MOTORES CICLO OTTO; MECÂNICO DE MOTORES DIESEL; MECÂNICO DE MOTOCICLETAS; ELETRICITAS DE AUTOMÓVEIS</v>
          </cell>
          <cell r="K12">
            <v>265</v>
          </cell>
          <cell r="L12">
            <v>2</v>
          </cell>
        </row>
        <row r="13">
          <cell r="J13" t="str">
            <v>MECÂNICO DE MÁQUINAS INDUSTRIAIS; MECÂNICO DE USINAGEM</v>
          </cell>
          <cell r="K13">
            <v>42</v>
          </cell>
          <cell r="L13">
            <v>2</v>
          </cell>
        </row>
        <row r="14">
          <cell r="J14" t="str">
            <v>OPERADOR DE MÁQUINAS INJETORAS; OPERADOR DE MÁQUINAS EXTRUSORAS</v>
          </cell>
          <cell r="K14">
            <v>14</v>
          </cell>
          <cell r="L14">
            <v>2</v>
          </cell>
        </row>
        <row r="15">
          <cell r="J15" t="str">
            <v>AGENTE AMBIENTAL; AGENTE DE PRODUÇÃO E CONSUMO SUSTENTÁVEL; DESENVOLVIMENTO SOCIOAMBIENTAL</v>
          </cell>
          <cell r="K15">
            <v>27</v>
          </cell>
          <cell r="L15">
            <v>2</v>
          </cell>
        </row>
        <row r="16">
          <cell r="J16" t="str">
            <v>CALDEIREIRO; SOLDADOR</v>
          </cell>
          <cell r="K16">
            <v>399</v>
          </cell>
          <cell r="L16">
            <v>2</v>
          </cell>
        </row>
        <row r="17">
          <cell r="J17" t="str">
            <v>SUPERVISOR DE MINÉRIOS; BENEFICIADOR DE MINÉRIOS</v>
          </cell>
          <cell r="K17">
            <v>37</v>
          </cell>
          <cell r="L17">
            <v>2</v>
          </cell>
        </row>
        <row r="18">
          <cell r="J18" t="str">
            <v>PADEIRO; CONFEITEIRO</v>
          </cell>
          <cell r="K18">
            <v>1560</v>
          </cell>
          <cell r="L18">
            <v>3</v>
          </cell>
        </row>
        <row r="19">
          <cell r="J19" t="str">
            <v>AUXILIAR DE ANÁLISES QUÍMICAS; AUXILIAR DE MICROBIOLOGIA; ASSISTENTE DE LABORATÓRIO INDUSTRIAL</v>
          </cell>
          <cell r="K19">
            <v>-34</v>
          </cell>
          <cell r="L19">
            <v>1</v>
          </cell>
        </row>
        <row r="20">
          <cell r="J20" t="str">
            <v>OPERADOR DE TRATAMENTO DE ÁGUA, ESGOTO E EFLUENTES</v>
          </cell>
          <cell r="K20">
            <v>29</v>
          </cell>
          <cell r="L20">
            <v>2</v>
          </cell>
        </row>
        <row r="21">
          <cell r="J21" t="str">
            <v>OPERADOR DE PROCESSOS PETROQUÍMICOS; PRODUÇÃO DE AMÔNIA</v>
          </cell>
          <cell r="K21">
            <v>36</v>
          </cell>
          <cell r="L21">
            <v>2</v>
          </cell>
        </row>
        <row r="22">
          <cell r="J22" t="str">
            <v>MECÂNICO DE REFRIGERAÇÃO DOMÉSTICA</v>
          </cell>
          <cell r="K22">
            <v>1070</v>
          </cell>
          <cell r="L22">
            <v>3</v>
          </cell>
        </row>
        <row r="23">
          <cell r="J23" t="str">
            <v>DESIGNER DE UX/UI</v>
          </cell>
          <cell r="K23">
            <v>59</v>
          </cell>
          <cell r="L23">
            <v>2</v>
          </cell>
        </row>
      </sheetData>
      <sheetData sheetId="2">
        <row r="3">
          <cell r="A3" t="str">
            <v>Rótulos de Linha</v>
          </cell>
          <cell r="B3" t="str">
            <v>Soma de Demanda por Formação inicial</v>
          </cell>
          <cell r="C3" t="str">
            <v>Saldo CAGED</v>
          </cell>
          <cell r="E3" t="str">
            <v>Nota final</v>
          </cell>
        </row>
        <row r="4">
          <cell r="A4" t="str">
            <v>TÉCNICO EM EDIFICAÇÕES</v>
          </cell>
          <cell r="B4">
            <v>66</v>
          </cell>
          <cell r="C4">
            <v>2267</v>
          </cell>
          <cell r="D4">
            <v>149622</v>
          </cell>
          <cell r="E4">
            <v>5</v>
          </cell>
        </row>
        <row r="5">
          <cell r="A5" t="str">
            <v>TÉCNICO EM PLANEJAMENTO E CONTROLE DA PRODUÇÃO</v>
          </cell>
          <cell r="B5">
            <v>39</v>
          </cell>
          <cell r="C5">
            <v>2236</v>
          </cell>
          <cell r="D5">
            <v>87204</v>
          </cell>
          <cell r="E5">
            <v>5</v>
          </cell>
        </row>
        <row r="6">
          <cell r="A6" t="str">
            <v>TÉCNICO EM ELETROELETRÔNICA</v>
          </cell>
          <cell r="B6">
            <v>38</v>
          </cell>
          <cell r="C6">
            <v>3292</v>
          </cell>
          <cell r="D6">
            <v>125096</v>
          </cell>
          <cell r="E6">
            <v>5</v>
          </cell>
        </row>
        <row r="7">
          <cell r="A7" t="str">
            <v>TÉCNICO EM INFORMÁTICA</v>
          </cell>
          <cell r="B7">
            <v>29</v>
          </cell>
          <cell r="C7">
            <v>2406</v>
          </cell>
          <cell r="D7">
            <v>69774</v>
          </cell>
          <cell r="E7">
            <v>4</v>
          </cell>
        </row>
        <row r="8">
          <cell r="A8" t="str">
            <v>TÉCNICO EM ELETROMECÂNICA</v>
          </cell>
          <cell r="B8">
            <v>27</v>
          </cell>
          <cell r="C8">
            <v>2143</v>
          </cell>
          <cell r="D8">
            <v>57861</v>
          </cell>
          <cell r="E8">
            <v>3</v>
          </cell>
        </row>
        <row r="9">
          <cell r="A9" t="str">
            <v>TÉCNICO EM QUÍMICA</v>
          </cell>
          <cell r="B9">
            <v>24</v>
          </cell>
          <cell r="C9">
            <v>854</v>
          </cell>
          <cell r="D9">
            <v>20496</v>
          </cell>
          <cell r="E9">
            <v>2</v>
          </cell>
        </row>
        <row r="10">
          <cell r="A10" t="str">
            <v>TÉCNICO EM ELETROTÉCNICA</v>
          </cell>
          <cell r="B10">
            <v>17</v>
          </cell>
          <cell r="C10">
            <v>1821</v>
          </cell>
          <cell r="D10">
            <v>30957</v>
          </cell>
          <cell r="E10">
            <v>2</v>
          </cell>
        </row>
        <row r="11">
          <cell r="A11" t="str">
            <v>TÉCNICO EM DESENVOLVIMENTO DE SISTEMAS</v>
          </cell>
          <cell r="B11">
            <v>13</v>
          </cell>
          <cell r="C11">
            <v>1182</v>
          </cell>
          <cell r="D11">
            <v>15366</v>
          </cell>
          <cell r="E11">
            <v>1</v>
          </cell>
        </row>
        <row r="12">
          <cell r="A12" t="str">
            <v>TÉCNICO EM LOGÍSTICA</v>
          </cell>
          <cell r="B12">
            <v>10</v>
          </cell>
          <cell r="C12">
            <v>1</v>
          </cell>
          <cell r="D12">
            <v>10</v>
          </cell>
          <cell r="E12">
            <v>1</v>
          </cell>
        </row>
        <row r="13">
          <cell r="A13" t="str">
            <v>TÉCNICO EM SEGURANÇA DO TRABALHO</v>
          </cell>
          <cell r="B13">
            <v>9</v>
          </cell>
          <cell r="C13">
            <v>4770</v>
          </cell>
          <cell r="D13">
            <v>42930</v>
          </cell>
          <cell r="E13">
            <v>3</v>
          </cell>
        </row>
        <row r="14">
          <cell r="A14" t="str">
            <v>TÉCNICO EM PETROQUÍMICA</v>
          </cell>
          <cell r="B14">
            <v>5</v>
          </cell>
          <cell r="C14">
            <v>116</v>
          </cell>
          <cell r="D14">
            <v>580</v>
          </cell>
          <cell r="E14">
            <v>1</v>
          </cell>
        </row>
        <row r="15">
          <cell r="A15" t="str">
            <v>TÉCNICO EM PLÁSTICO</v>
          </cell>
          <cell r="B15">
            <v>4</v>
          </cell>
          <cell r="C15">
            <v>153</v>
          </cell>
          <cell r="D15">
            <v>612</v>
          </cell>
          <cell r="E15">
            <v>1</v>
          </cell>
        </row>
        <row r="16">
          <cell r="A16" t="str">
            <v>TÉCNICO EM CONTROLE AMBIENTAL</v>
          </cell>
          <cell r="B16">
            <v>3</v>
          </cell>
          <cell r="C16">
            <v>904</v>
          </cell>
          <cell r="D16">
            <v>2712</v>
          </cell>
          <cell r="E16">
            <v>1</v>
          </cell>
        </row>
        <row r="17">
          <cell r="A17" t="str">
            <v>TÉCNICO EM MANUTENÇÃO AUTOMOTIVA</v>
          </cell>
          <cell r="B17">
            <v>3</v>
          </cell>
          <cell r="C17">
            <v>90</v>
          </cell>
          <cell r="D17">
            <v>270</v>
          </cell>
          <cell r="E17">
            <v>1</v>
          </cell>
        </row>
        <row r="18">
          <cell r="A18" t="str">
            <v>TÉCNICO EM PRODUÇÃO DE MODA</v>
          </cell>
          <cell r="B18">
            <v>1</v>
          </cell>
          <cell r="C18">
            <v>4</v>
          </cell>
          <cell r="D18">
            <v>4</v>
          </cell>
          <cell r="E18">
            <v>1</v>
          </cell>
        </row>
        <row r="19">
          <cell r="A19" t="str">
            <v>Total Geral</v>
          </cell>
          <cell r="B19">
            <v>288</v>
          </cell>
          <cell r="C19">
            <v>22910</v>
          </cell>
          <cell r="D19">
            <v>6598080</v>
          </cell>
        </row>
        <row r="22">
          <cell r="A22"/>
        </row>
        <row r="23">
          <cell r="A23"/>
        </row>
        <row r="24">
          <cell r="A24"/>
        </row>
        <row r="25">
          <cell r="A25"/>
        </row>
        <row r="26">
          <cell r="A26"/>
        </row>
        <row r="27">
          <cell r="A27"/>
        </row>
        <row r="28">
          <cell r="A28"/>
        </row>
        <row r="29">
          <cell r="A29"/>
        </row>
        <row r="30">
          <cell r="A30"/>
        </row>
        <row r="31">
          <cell r="A31"/>
        </row>
        <row r="32">
          <cell r="A32"/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écnico"/>
      <sheetName val="Qualificação"/>
    </sheetNames>
    <sheetDataSet>
      <sheetData sheetId="0">
        <row r="1">
          <cell r="A1" t="str">
            <v>PRODUTO</v>
          </cell>
          <cell r="B1" t="str">
            <v>VOLUME DE CONCORRENTES</v>
          </cell>
        </row>
        <row r="2">
          <cell r="A2" t="str">
            <v>Técnico Em Informática</v>
          </cell>
          <cell r="B2">
            <v>5</v>
          </cell>
        </row>
        <row r="3">
          <cell r="A3" t="str">
            <v>Técnico Em Informática Para Internet</v>
          </cell>
          <cell r="B3">
            <v>5</v>
          </cell>
        </row>
        <row r="4">
          <cell r="A4" t="str">
            <v>Técnico Em Eletrotécnica</v>
          </cell>
          <cell r="B4">
            <v>3</v>
          </cell>
        </row>
        <row r="5">
          <cell r="A5" t="str">
            <v>Técnico Em Segurança Do Trabalho</v>
          </cell>
          <cell r="B5">
            <v>5</v>
          </cell>
        </row>
        <row r="6">
          <cell r="A6" t="str">
            <v>Técnico Em Plástico</v>
          </cell>
          <cell r="B6">
            <v>2</v>
          </cell>
        </row>
        <row r="7">
          <cell r="A7" t="str">
            <v>Técnico Em Edificações</v>
          </cell>
          <cell r="B7">
            <v>3</v>
          </cell>
        </row>
        <row r="8">
          <cell r="A8" t="str">
            <v>Técnico Em Eletromecânica</v>
          </cell>
          <cell r="B8">
            <v>2</v>
          </cell>
        </row>
        <row r="9">
          <cell r="A9" t="str">
            <v>Técnico Em Automação Industrial</v>
          </cell>
          <cell r="B9">
            <v>2</v>
          </cell>
        </row>
        <row r="10">
          <cell r="A10" t="str">
            <v>Técnico Em Petroquímica</v>
          </cell>
          <cell r="B10">
            <v>2</v>
          </cell>
        </row>
        <row r="11">
          <cell r="A11" t="str">
            <v>Técnico Em Eletroeletrônica</v>
          </cell>
          <cell r="B11">
            <v>4</v>
          </cell>
        </row>
        <row r="12">
          <cell r="A12" t="str">
            <v>Técnico Em Produção De Moda</v>
          </cell>
          <cell r="B12">
            <v>5</v>
          </cell>
        </row>
        <row r="13">
          <cell r="A13" t="str">
            <v>Técnico Em Manutenção Automotiva</v>
          </cell>
          <cell r="B13">
            <v>2</v>
          </cell>
        </row>
        <row r="14">
          <cell r="A14" t="str">
            <v>Técnico Em Química</v>
          </cell>
          <cell r="B14">
            <v>4</v>
          </cell>
        </row>
        <row r="15">
          <cell r="A15" t="str">
            <v>Técnico Em Logística</v>
          </cell>
          <cell r="B15">
            <v>5</v>
          </cell>
        </row>
        <row r="16">
          <cell r="A16" t="str">
            <v>Técnico Em Controle Ambiental</v>
          </cell>
          <cell r="B16">
            <v>3</v>
          </cell>
        </row>
        <row r="17">
          <cell r="A17" t="str">
            <v>Técnico Em Administração</v>
          </cell>
          <cell r="B17">
            <v>5</v>
          </cell>
        </row>
        <row r="18">
          <cell r="A18" t="str">
            <v>Técnico Em Qualidade</v>
          </cell>
          <cell r="B18">
            <v>2</v>
          </cell>
        </row>
        <row r="19">
          <cell r="A19" t="str">
            <v>Técnico Em Planejamento E Controle Da Produção</v>
          </cell>
          <cell r="B19">
            <v>3</v>
          </cell>
        </row>
        <row r="20">
          <cell r="A20" t="str">
            <v>Técnico Em Desenvolvimento De Sistemas</v>
          </cell>
          <cell r="B20">
            <v>5</v>
          </cell>
        </row>
        <row r="21">
          <cell r="A21" t="str">
            <v>Técnico Em Manutenção E Suporte Em Informática</v>
          </cell>
          <cell r="B21">
            <v>4</v>
          </cell>
        </row>
        <row r="22">
          <cell r="A22" t="str">
            <v>Técnico Em Programação De Jogos Digitais</v>
          </cell>
          <cell r="B22">
            <v>3</v>
          </cell>
        </row>
        <row r="23">
          <cell r="A23" t="str">
            <v>Técnico Em Redes De Computadores</v>
          </cell>
          <cell r="B23">
            <v>3</v>
          </cell>
        </row>
        <row r="24">
          <cell r="A24" t="str">
            <v>Técnico Em Cibersegurança</v>
          </cell>
          <cell r="B24">
            <v>4</v>
          </cell>
        </row>
      </sheetData>
      <sheetData sheetId="1">
        <row r="1">
          <cell r="C1" t="str">
            <v>Produto</v>
          </cell>
          <cell r="D1" t="str">
            <v>Volume de concorrentes</v>
          </cell>
        </row>
        <row r="2">
          <cell r="C2" t="str">
            <v>Mestre De Obras; Pedreiro; Encanador; Pintor; Aplicador De Revestimentos; Mantenedor Predial</v>
          </cell>
          <cell r="D2">
            <v>2</v>
          </cell>
        </row>
        <row r="3">
          <cell r="C3" t="str">
            <v>Programador</v>
          </cell>
          <cell r="D3">
            <v>3</v>
          </cell>
        </row>
        <row r="4">
          <cell r="C4" t="str">
            <v>Costureiro; Produtor De Moda; Modelista</v>
          </cell>
          <cell r="D4">
            <v>3</v>
          </cell>
        </row>
        <row r="5">
          <cell r="C5" t="str">
            <v>Eletricista; Eletricista De Redes De Distribuição</v>
          </cell>
          <cell r="D5">
            <v>4</v>
          </cell>
        </row>
        <row r="6">
          <cell r="C6" t="str">
            <v>Inspetor De Equipamentos; Instrumentista Industrial; Montador De Instrumentos De Precisão</v>
          </cell>
          <cell r="D6">
            <v>2</v>
          </cell>
        </row>
        <row r="7">
          <cell r="C7" t="str">
            <v>Assistentes Administrativos; Contábil; Recursos Humanos; Almoxarifado; Controlador Da Produção</v>
          </cell>
          <cell r="D7">
            <v>5</v>
          </cell>
        </row>
        <row r="8">
          <cell r="C8" t="str">
            <v>Assistente De Controle Da Qualidade; Inspetor Da Qualidade</v>
          </cell>
          <cell r="D8">
            <v>3</v>
          </cell>
        </row>
        <row r="9">
          <cell r="C9" t="str">
            <v>Auxiliar De Operações Logísticas</v>
          </cell>
          <cell r="D9">
            <v>5</v>
          </cell>
        </row>
        <row r="10">
          <cell r="C10" t="str">
            <v>Operador De Computador; Montador De Computador</v>
          </cell>
          <cell r="D10">
            <v>4</v>
          </cell>
        </row>
        <row r="11">
          <cell r="C11" t="str">
            <v>Mecânico Motores Ciclo Otto; Mecânico De Motores Diesel; Mecânico De Motocicletas; Eletricistas De Automóveis</v>
          </cell>
          <cell r="D11">
            <v>3</v>
          </cell>
        </row>
        <row r="12">
          <cell r="C12" t="str">
            <v>Mecânico De Máquinas Industriais; Mecânico De Usinagem</v>
          </cell>
          <cell r="D12">
            <v>2</v>
          </cell>
        </row>
        <row r="13">
          <cell r="C13" t="str">
            <v>Operador De Máquinas Injetoras; Operador De Máquinas Extrusoras</v>
          </cell>
          <cell r="D13">
            <v>1</v>
          </cell>
        </row>
        <row r="14">
          <cell r="C14" t="str">
            <v>Agente Ambiental; Agente De Produção E Consumo Sustentável; Desenvolvimento Socioambiental</v>
          </cell>
          <cell r="D14">
            <v>3</v>
          </cell>
        </row>
        <row r="15">
          <cell r="C15" t="str">
            <v>Caldeireiro; Soldador</v>
          </cell>
          <cell r="D15">
            <v>3</v>
          </cell>
        </row>
        <row r="16">
          <cell r="C16" t="str">
            <v>Supervisor De Minérios; Beneficiador De Minérios</v>
          </cell>
          <cell r="D16">
            <v>1</v>
          </cell>
        </row>
        <row r="17">
          <cell r="C17" t="str">
            <v>Padeiro; Confeiteiro</v>
          </cell>
          <cell r="D17">
            <v>3</v>
          </cell>
        </row>
        <row r="18">
          <cell r="C18" t="str">
            <v>Auxiliar De Análises Químicas; Auxiliar De Microbiologia; Assistente De Laboratório Industrial</v>
          </cell>
          <cell r="D18">
            <v>1</v>
          </cell>
        </row>
        <row r="19">
          <cell r="C19" t="str">
            <v>Operador De Tratamento De Água, Esgoto E Efluentes</v>
          </cell>
          <cell r="D19">
            <v>4</v>
          </cell>
        </row>
        <row r="20">
          <cell r="C20" t="str">
            <v>Operador De Processos Petroquímicos; Produção De Amônia</v>
          </cell>
          <cell r="D20">
            <v>2</v>
          </cell>
        </row>
        <row r="21">
          <cell r="C21" t="str">
            <v>Mecânico De Refrigeração Doméstica</v>
          </cell>
          <cell r="D21">
            <v>3</v>
          </cell>
        </row>
        <row r="22">
          <cell r="C22" t="str">
            <v>Designer De Ux/Ui</v>
          </cell>
          <cell r="D22">
            <v>5</v>
          </cell>
        </row>
        <row r="25">
          <cell r="C25" t="str">
            <v>1 –Nenhum concorrente; </v>
          </cell>
        </row>
        <row r="26">
          <cell r="C26" t="str">
            <v>2 – Há concorrentes, mas nenhum relevante; </v>
          </cell>
        </row>
        <row r="27">
          <cell r="C27" t="str">
            <v>3 – Há concorrentes, mas somente 1 é relevante; </v>
          </cell>
        </row>
        <row r="28">
          <cell r="C28" t="str">
            <v>4 – Há concorrentes e 2 são relevantes; </v>
          </cell>
        </row>
        <row r="29">
          <cell r="C29" t="str">
            <v>5 – Há 3 ou mais concorrentes relevantes. </v>
          </cell>
        </row>
        <row r="30">
          <cell r="C30" t="str">
            <v> 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Satisfação"/>
      <sheetName val="sheet"/>
    </sheetNames>
    <sheetDataSet>
      <sheetData sheetId="0" refreshError="1"/>
      <sheetData sheetId="1">
        <row r="1">
          <cell r="A1" t="str">
            <v>nome</v>
          </cell>
        </row>
        <row r="2">
          <cell r="A2" t="str">
            <v>AGENTE DE PRODUÇÃO E CONSUMO SUSTENTÁVEL</v>
          </cell>
          <cell r="B2">
            <v>1</v>
          </cell>
          <cell r="C2">
            <v>5</v>
          </cell>
        </row>
        <row r="3">
          <cell r="A3" t="str">
            <v>ALMOXARIFE</v>
          </cell>
          <cell r="B3">
            <v>0.84615384615384626</v>
          </cell>
          <cell r="C3">
            <v>5</v>
          </cell>
        </row>
        <row r="4">
          <cell r="A4" t="str">
            <v>APLICADOR DE REVESTIMENTO CERÂMICO</v>
          </cell>
          <cell r="B4">
            <v>1</v>
          </cell>
          <cell r="C4">
            <v>5</v>
          </cell>
        </row>
        <row r="5">
          <cell r="A5" t="str">
            <v>ASSISTENTE ADMINISTRATIVO</v>
          </cell>
          <cell r="B5">
            <v>0.90506329113924044</v>
          </cell>
          <cell r="C5">
            <v>5</v>
          </cell>
        </row>
        <row r="6">
          <cell r="A6" t="str">
            <v>ASSISTENTE DE CONTABILIDADE</v>
          </cell>
          <cell r="B6">
            <v>1</v>
          </cell>
          <cell r="C6">
            <v>5</v>
          </cell>
        </row>
        <row r="7">
          <cell r="A7" t="str">
            <v>ASSISTENTE DE CONTROLE DA QUALIDADE</v>
          </cell>
          <cell r="B7">
            <v>1</v>
          </cell>
          <cell r="C7">
            <v>5</v>
          </cell>
        </row>
        <row r="8">
          <cell r="A8" t="str">
            <v>ASSISTENTE DE PLANEJAMENTO E CONTROLE DA PRODUÇÃO</v>
          </cell>
          <cell r="B8">
            <v>0.87179487179487181</v>
          </cell>
          <cell r="C8">
            <v>5</v>
          </cell>
        </row>
        <row r="9">
          <cell r="A9" t="str">
            <v>ASSISTENTE DE RECURSOS HUMANOS</v>
          </cell>
          <cell r="B9">
            <v>0.90666666666666662</v>
          </cell>
          <cell r="C9">
            <v>5</v>
          </cell>
        </row>
        <row r="10">
          <cell r="A10" t="str">
            <v>AUXILIAR ADMINISTRATIVO</v>
          </cell>
          <cell r="B10">
            <v>0.69003690036900367</v>
          </cell>
          <cell r="C10">
            <v>4</v>
          </cell>
        </row>
        <row r="11">
          <cell r="A11" t="str">
            <v>AUXILIAR DE ALMOXARIFADO</v>
          </cell>
          <cell r="B11">
            <v>0.82208588957055218</v>
          </cell>
          <cell r="C11">
            <v>5</v>
          </cell>
        </row>
        <row r="12">
          <cell r="A12" t="str">
            <v>AUXILIAR DE OPERAÇÕES LOGÍSTICAS</v>
          </cell>
          <cell r="B12">
            <v>0.85714285714285721</v>
          </cell>
          <cell r="C12">
            <v>5</v>
          </cell>
        </row>
        <row r="13">
          <cell r="A13" t="str">
            <v>AUXILIAR DE PRODUÇÃO</v>
          </cell>
          <cell r="B13">
            <v>0.82539682539682535</v>
          </cell>
          <cell r="C13">
            <v>5</v>
          </cell>
        </row>
        <row r="14">
          <cell r="A14" t="str">
            <v>CONFEITEIRO</v>
          </cell>
          <cell r="B14">
            <v>0.875</v>
          </cell>
          <cell r="C14">
            <v>5</v>
          </cell>
        </row>
        <row r="15">
          <cell r="A15" t="str">
            <v>COSTUREIRO</v>
          </cell>
          <cell r="B15">
            <v>0.93506493506493504</v>
          </cell>
          <cell r="C15">
            <v>5</v>
          </cell>
        </row>
        <row r="16">
          <cell r="A16" t="str">
            <v>COSTUREIRO SOB MEDIDA</v>
          </cell>
          <cell r="B16">
            <v>0.81818181818181812</v>
          </cell>
          <cell r="C16">
            <v>5</v>
          </cell>
        </row>
        <row r="17">
          <cell r="A17" t="str">
            <v>ELETRICISTA DE AUTOMÓVEIS</v>
          </cell>
          <cell r="B17">
            <v>0.81818181818181823</v>
          </cell>
          <cell r="C17">
            <v>5</v>
          </cell>
        </row>
        <row r="18">
          <cell r="A18" t="str">
            <v>ELETRICISTA DE REDES DE DISTRIBUIÇÃO DE ENERGIA ELÉTRICA</v>
          </cell>
          <cell r="B18">
            <v>0.6785714285714286</v>
          </cell>
          <cell r="C18">
            <v>4</v>
          </cell>
        </row>
        <row r="19">
          <cell r="A19" t="str">
            <v>ELETRICISTA INDUSTRIAL</v>
          </cell>
          <cell r="B19">
            <v>0.9285714285714286</v>
          </cell>
          <cell r="C19">
            <v>5</v>
          </cell>
        </row>
        <row r="20">
          <cell r="A20" t="str">
            <v>ELETRICISTA INSTALADOR PREDIAL</v>
          </cell>
          <cell r="B20">
            <v>0.91860465116279066</v>
          </cell>
          <cell r="C20">
            <v>5</v>
          </cell>
        </row>
        <row r="21">
          <cell r="A21" t="str">
            <v>ENCANADOR INSTALADOR PREDIAL</v>
          </cell>
          <cell r="B21">
            <v>0.92307692307692313</v>
          </cell>
          <cell r="C21">
            <v>5</v>
          </cell>
        </row>
        <row r="22">
          <cell r="A22" t="str">
            <v>INSTALADOR DE REFRIGERAÇÃO E CLIMATIZAÇÃO DOMÉSTICA</v>
          </cell>
          <cell r="B22">
            <v>1</v>
          </cell>
          <cell r="C22">
            <v>5</v>
          </cell>
        </row>
        <row r="23">
          <cell r="A23" t="str">
            <v>INSTALADOR DE SISTEMAS ELETROELETRÔNICOS INDUSTRIAIS</v>
          </cell>
          <cell r="B23">
            <v>1</v>
          </cell>
          <cell r="C23">
            <v>5</v>
          </cell>
        </row>
        <row r="24">
          <cell r="A24" t="str">
            <v>MECÂNICO DE MANUTENÇÃO DE MÁQUINAS INDUSTRIAIS</v>
          </cell>
          <cell r="B24">
            <v>0.79999999999999993</v>
          </cell>
          <cell r="C24">
            <v>4</v>
          </cell>
        </row>
        <row r="25">
          <cell r="A25" t="str">
            <v>MECÂNICO DE MANUTENÇÃO EM MOTORES DIESEL</v>
          </cell>
          <cell r="B25">
            <v>0.88888888888888884</v>
          </cell>
          <cell r="C25">
            <v>5</v>
          </cell>
        </row>
        <row r="26">
          <cell r="A26" t="str">
            <v>MECÂNICO DE MOTOCICLETAS</v>
          </cell>
          <cell r="B26">
            <v>0.61538461538461542</v>
          </cell>
          <cell r="C26">
            <v>4</v>
          </cell>
        </row>
        <row r="27">
          <cell r="A27" t="str">
            <v>MECÂNICO DE MOTORES CICLO OTTO</v>
          </cell>
          <cell r="B27">
            <v>0.73333333333333328</v>
          </cell>
          <cell r="C27">
            <v>4</v>
          </cell>
        </row>
        <row r="28">
          <cell r="A28" t="str">
            <v>MECÂNICO DE REFRIGERAÇÃO E CLIMATIZAÇÃO DOMÉSTICA</v>
          </cell>
          <cell r="B28">
            <v>0.35294117647058826</v>
          </cell>
          <cell r="C28">
            <v>2</v>
          </cell>
        </row>
        <row r="29">
          <cell r="A29" t="str">
            <v>MESTRE DE OBRAS</v>
          </cell>
          <cell r="B29">
            <v>0.39999999999999997</v>
          </cell>
          <cell r="C29">
            <v>2</v>
          </cell>
        </row>
        <row r="30">
          <cell r="A30" t="str">
            <v>MODELISTA</v>
          </cell>
          <cell r="B30">
            <v>1</v>
          </cell>
          <cell r="C30">
            <v>5</v>
          </cell>
        </row>
        <row r="31">
          <cell r="A31" t="str">
            <v>OPERADOR DE COMPUTADOR</v>
          </cell>
          <cell r="B31">
            <v>0.8904109589041096</v>
          </cell>
          <cell r="C31">
            <v>5</v>
          </cell>
        </row>
        <row r="32">
          <cell r="A32" t="str">
            <v>OPERADOR DE PROCESSOS DE INDUSTRIALIZAÇÃO DE PÃES, MASSAS ALIMENTÍCIAS, BOLOS E BISCOITOS</v>
          </cell>
          <cell r="B32">
            <v>0.9821428571428571</v>
          </cell>
          <cell r="C32">
            <v>5</v>
          </cell>
        </row>
        <row r="33">
          <cell r="A33" t="str">
            <v>PADEIRO</v>
          </cell>
          <cell r="B33">
            <v>1</v>
          </cell>
          <cell r="C33">
            <v>5</v>
          </cell>
        </row>
        <row r="34">
          <cell r="A34" t="str">
            <v>PEDREIRO DE ALVENARIA</v>
          </cell>
          <cell r="B34">
            <v>0.88888888888888884</v>
          </cell>
          <cell r="C34">
            <v>5</v>
          </cell>
        </row>
        <row r="35">
          <cell r="A35" t="str">
            <v>PROGRAMADOR FRONT-END</v>
          </cell>
          <cell r="B35">
            <v>0.8571428571428571</v>
          </cell>
          <cell r="C35">
            <v>5</v>
          </cell>
        </row>
        <row r="36">
          <cell r="A36" t="str">
            <v>SOLDADOR NO PROCESSO ELETRODO REVESTIDO AÇO CARBONO E AÇO BAIXA LIGA</v>
          </cell>
          <cell r="B36">
            <v>1</v>
          </cell>
          <cell r="C36">
            <v>5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acidade de oferta"/>
    </sheetNames>
    <sheetDataSet>
      <sheetData sheetId="0">
        <row r="1">
          <cell r="A1" t="str">
            <v>Produto</v>
          </cell>
          <cell r="B1" t="str">
            <v>Alunos matriculados 2023</v>
          </cell>
          <cell r="C1" t="str">
            <v>Alunos planejados 2023</v>
          </cell>
          <cell r="D1" t="str">
            <v>Alunos matriculados 2024</v>
          </cell>
          <cell r="E1" t="str">
            <v>Alunos planejados 2024</v>
          </cell>
          <cell r="F1" t="str">
            <v>Alunos matriculados 2025</v>
          </cell>
          <cell r="G1" t="str">
            <v>Alunos planejados 2025</v>
          </cell>
          <cell r="H1" t="str">
            <v>Total matriculados</v>
          </cell>
          <cell r="I1" t="str">
            <v>Total planejado</v>
          </cell>
          <cell r="J1" t="str">
            <v>Espaço disponível</v>
          </cell>
          <cell r="K1" t="str">
            <v>Nota</v>
          </cell>
        </row>
        <row r="2">
          <cell r="A2" t="str">
            <v>TÉCNICO EM ADMINISTRAÇÃO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18</v>
          </cell>
          <cell r="H2">
            <v>0</v>
          </cell>
          <cell r="I2">
            <v>18</v>
          </cell>
          <cell r="J2">
            <v>0</v>
          </cell>
          <cell r="K2">
            <v>1</v>
          </cell>
        </row>
        <row r="3">
          <cell r="A3" t="str">
            <v>TÉCNICO EM AUTOMAÇÃO INDUSTRIAL</v>
          </cell>
          <cell r="B3">
            <v>197</v>
          </cell>
          <cell r="C3">
            <v>96</v>
          </cell>
          <cell r="D3">
            <v>245</v>
          </cell>
          <cell r="E3">
            <v>132</v>
          </cell>
          <cell r="F3">
            <v>102</v>
          </cell>
          <cell r="G3">
            <v>152</v>
          </cell>
          <cell r="H3">
            <v>347</v>
          </cell>
          <cell r="I3">
            <v>284</v>
          </cell>
          <cell r="J3">
            <v>1.221830985915493</v>
          </cell>
          <cell r="K3">
            <v>5</v>
          </cell>
        </row>
        <row r="4">
          <cell r="A4" t="str">
            <v>TÉCNICO EM CONTROLE AMBIENTAL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9</v>
          </cell>
          <cell r="G4">
            <v>32</v>
          </cell>
          <cell r="H4">
            <v>9</v>
          </cell>
          <cell r="I4">
            <v>32</v>
          </cell>
          <cell r="J4">
            <v>0.28125</v>
          </cell>
          <cell r="K4">
            <v>1</v>
          </cell>
        </row>
        <row r="5">
          <cell r="A5" t="str">
            <v>TÉCNICO EM DESENVOLVIMENTO DE SISTEMAS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31</v>
          </cell>
          <cell r="G5">
            <v>30</v>
          </cell>
          <cell r="H5">
            <v>31</v>
          </cell>
          <cell r="I5">
            <v>30</v>
          </cell>
          <cell r="J5">
            <v>1.0333333333333334</v>
          </cell>
          <cell r="K5">
            <v>5</v>
          </cell>
        </row>
        <row r="6">
          <cell r="A6" t="str">
            <v>TÉCNICO EM EDIFICAÇÕES</v>
          </cell>
          <cell r="B6">
            <v>158</v>
          </cell>
          <cell r="C6">
            <v>78</v>
          </cell>
          <cell r="D6">
            <v>197</v>
          </cell>
          <cell r="E6">
            <v>105</v>
          </cell>
          <cell r="F6">
            <v>76</v>
          </cell>
          <cell r="G6">
            <v>114</v>
          </cell>
          <cell r="H6">
            <v>273</v>
          </cell>
          <cell r="I6">
            <v>219</v>
          </cell>
          <cell r="J6">
            <v>1.2465753424657535</v>
          </cell>
          <cell r="K6">
            <v>5</v>
          </cell>
        </row>
        <row r="7">
          <cell r="A7" t="str">
            <v>TÉCNICO EM ELETROELETRÔNICA</v>
          </cell>
          <cell r="B7">
            <v>27</v>
          </cell>
          <cell r="C7">
            <v>13</v>
          </cell>
          <cell r="D7">
            <v>9</v>
          </cell>
          <cell r="E7">
            <v>10</v>
          </cell>
          <cell r="F7">
            <v>3</v>
          </cell>
          <cell r="G7">
            <v>22</v>
          </cell>
          <cell r="H7">
            <v>12</v>
          </cell>
          <cell r="I7">
            <v>32</v>
          </cell>
          <cell r="J7">
            <v>0.375</v>
          </cell>
          <cell r="K7">
            <v>1</v>
          </cell>
        </row>
        <row r="8">
          <cell r="A8" t="str">
            <v>TÉCNICO EM ELETROMECÂNICA</v>
          </cell>
          <cell r="B8">
            <v>128</v>
          </cell>
          <cell r="C8">
            <v>67</v>
          </cell>
          <cell r="D8">
            <v>153</v>
          </cell>
          <cell r="E8">
            <v>33</v>
          </cell>
          <cell r="F8">
            <v>91</v>
          </cell>
          <cell r="G8">
            <v>94</v>
          </cell>
          <cell r="H8">
            <v>244</v>
          </cell>
          <cell r="I8">
            <v>127</v>
          </cell>
          <cell r="J8">
            <v>1.921259842519685</v>
          </cell>
          <cell r="K8">
            <v>5</v>
          </cell>
        </row>
        <row r="9">
          <cell r="A9" t="str">
            <v>TÉCNICO EM ELETROTÉCNICA</v>
          </cell>
          <cell r="B9">
            <v>645</v>
          </cell>
          <cell r="C9">
            <v>366</v>
          </cell>
          <cell r="D9">
            <v>770</v>
          </cell>
          <cell r="E9">
            <v>377</v>
          </cell>
          <cell r="F9">
            <v>422</v>
          </cell>
          <cell r="G9">
            <v>465</v>
          </cell>
          <cell r="H9">
            <v>1192</v>
          </cell>
          <cell r="I9">
            <v>842</v>
          </cell>
          <cell r="J9">
            <v>1.4156769596199525</v>
          </cell>
          <cell r="K9">
            <v>5</v>
          </cell>
        </row>
        <row r="10">
          <cell r="A10" t="str">
            <v>TÉCNICO EM INFORMÁTICA</v>
          </cell>
          <cell r="B10">
            <v>92</v>
          </cell>
          <cell r="C10">
            <v>62</v>
          </cell>
          <cell r="D10">
            <v>103</v>
          </cell>
          <cell r="E10">
            <v>51</v>
          </cell>
          <cell r="F10">
            <v>44</v>
          </cell>
          <cell r="G10">
            <v>58</v>
          </cell>
          <cell r="H10">
            <v>147</v>
          </cell>
          <cell r="I10">
            <v>109</v>
          </cell>
          <cell r="J10">
            <v>1.3486238532110091</v>
          </cell>
          <cell r="K10">
            <v>5</v>
          </cell>
        </row>
        <row r="11">
          <cell r="A11" t="str">
            <v>TÉCNICO EM INFORMÁTICA PARA INTERNET</v>
          </cell>
          <cell r="B11">
            <v>89</v>
          </cell>
          <cell r="C11">
            <v>65</v>
          </cell>
          <cell r="D11">
            <v>132</v>
          </cell>
          <cell r="E11">
            <v>106</v>
          </cell>
          <cell r="F11">
            <v>58</v>
          </cell>
          <cell r="G11">
            <v>61</v>
          </cell>
          <cell r="H11">
            <v>190</v>
          </cell>
          <cell r="I11">
            <v>167</v>
          </cell>
          <cell r="J11">
            <v>1.1377245508982037</v>
          </cell>
          <cell r="K11">
            <v>5</v>
          </cell>
        </row>
        <row r="12">
          <cell r="A12" t="str">
            <v>TÉCNICO EM LOGÍSTICA</v>
          </cell>
          <cell r="B12">
            <v>59</v>
          </cell>
          <cell r="C12">
            <v>54</v>
          </cell>
          <cell r="D12">
            <v>91</v>
          </cell>
          <cell r="E12">
            <v>72</v>
          </cell>
          <cell r="F12">
            <v>37</v>
          </cell>
          <cell r="G12">
            <v>56</v>
          </cell>
          <cell r="H12">
            <v>128</v>
          </cell>
          <cell r="I12">
            <v>128</v>
          </cell>
          <cell r="J12">
            <v>1</v>
          </cell>
          <cell r="K12">
            <v>5</v>
          </cell>
        </row>
        <row r="13">
          <cell r="A13" t="str">
            <v>TÉCNICO EM MANUTENÇÃO AUTOMOTIVA</v>
          </cell>
          <cell r="B13">
            <v>93</v>
          </cell>
          <cell r="C13">
            <v>53</v>
          </cell>
          <cell r="D13">
            <v>171</v>
          </cell>
          <cell r="E13">
            <v>74</v>
          </cell>
          <cell r="F13">
            <v>86</v>
          </cell>
          <cell r="G13">
            <v>93</v>
          </cell>
          <cell r="H13">
            <v>257</v>
          </cell>
          <cell r="I13">
            <v>167</v>
          </cell>
          <cell r="J13">
            <v>1.5389221556886228</v>
          </cell>
          <cell r="K13">
            <v>5</v>
          </cell>
        </row>
        <row r="14">
          <cell r="A14" t="str">
            <v>TÉCNICO EM MANUTENÇÃO E SUPORTE EM INFORMÁTICA</v>
          </cell>
          <cell r="B14">
            <v>34</v>
          </cell>
          <cell r="C14">
            <v>0</v>
          </cell>
          <cell r="D14">
            <v>31</v>
          </cell>
          <cell r="E14">
            <v>36</v>
          </cell>
          <cell r="F14">
            <v>0</v>
          </cell>
          <cell r="G14">
            <v>0</v>
          </cell>
          <cell r="H14">
            <v>31</v>
          </cell>
          <cell r="I14">
            <v>36</v>
          </cell>
          <cell r="J14">
            <v>0.86111111111111116</v>
          </cell>
          <cell r="K14">
            <v>4</v>
          </cell>
        </row>
        <row r="15">
          <cell r="A15" t="str">
            <v>TÉCNICO EM PETROQUÍMICA</v>
          </cell>
          <cell r="B15">
            <v>430</v>
          </cell>
          <cell r="C15">
            <v>267</v>
          </cell>
          <cell r="D15">
            <v>402</v>
          </cell>
          <cell r="E15">
            <v>227</v>
          </cell>
          <cell r="F15">
            <v>144</v>
          </cell>
          <cell r="G15">
            <v>167</v>
          </cell>
          <cell r="H15">
            <v>546</v>
          </cell>
          <cell r="I15">
            <v>394</v>
          </cell>
          <cell r="J15">
            <v>1.3857868020304569</v>
          </cell>
          <cell r="K15">
            <v>5</v>
          </cell>
        </row>
        <row r="16">
          <cell r="A16" t="str">
            <v>TÉCNICO EM PLANEJAMENTO E CONTROLE DA PRODUÇÃO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22</v>
          </cell>
          <cell r="G16">
            <v>36</v>
          </cell>
          <cell r="H16">
            <v>22</v>
          </cell>
          <cell r="I16">
            <v>36</v>
          </cell>
          <cell r="J16">
            <v>0.61111111111111116</v>
          </cell>
          <cell r="K16">
            <v>2</v>
          </cell>
        </row>
        <row r="17">
          <cell r="A17" t="str">
            <v>TÉCNICO EM PLÁSTICO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20</v>
          </cell>
          <cell r="G17">
            <v>18</v>
          </cell>
          <cell r="H17">
            <v>20</v>
          </cell>
          <cell r="I17">
            <v>18</v>
          </cell>
          <cell r="J17">
            <v>1.1111111111111112</v>
          </cell>
          <cell r="K17">
            <v>5</v>
          </cell>
        </row>
        <row r="18">
          <cell r="A18" t="str">
            <v>TÉCNICO EM PRODUÇÃO DE MODA</v>
          </cell>
          <cell r="B18">
            <v>81</v>
          </cell>
          <cell r="C18">
            <v>80</v>
          </cell>
          <cell r="D18">
            <v>79</v>
          </cell>
          <cell r="E18">
            <v>74</v>
          </cell>
          <cell r="F18">
            <v>31</v>
          </cell>
          <cell r="G18">
            <v>32</v>
          </cell>
          <cell r="H18">
            <v>110</v>
          </cell>
          <cell r="I18">
            <v>106</v>
          </cell>
          <cell r="J18">
            <v>1.0377358490566038</v>
          </cell>
          <cell r="K18">
            <v>5</v>
          </cell>
        </row>
        <row r="19">
          <cell r="A19" t="str">
            <v>TÉCNICO EM QUALIDADE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50</v>
          </cell>
          <cell r="G19">
            <v>36</v>
          </cell>
          <cell r="H19">
            <v>50</v>
          </cell>
          <cell r="I19">
            <v>36</v>
          </cell>
          <cell r="J19">
            <v>1.3888888888888888</v>
          </cell>
          <cell r="K19">
            <v>5</v>
          </cell>
        </row>
        <row r="20">
          <cell r="A20" t="str">
            <v>TÉCNICO EM QUÍMICA</v>
          </cell>
          <cell r="B20">
            <v>112</v>
          </cell>
          <cell r="C20">
            <v>86</v>
          </cell>
          <cell r="D20">
            <v>128</v>
          </cell>
          <cell r="E20">
            <v>95</v>
          </cell>
          <cell r="F20">
            <v>67</v>
          </cell>
          <cell r="G20">
            <v>117</v>
          </cell>
          <cell r="H20">
            <v>195</v>
          </cell>
          <cell r="I20">
            <v>212</v>
          </cell>
          <cell r="J20">
            <v>0.91981132075471694</v>
          </cell>
          <cell r="K20">
            <v>5</v>
          </cell>
        </row>
        <row r="21">
          <cell r="A21" t="str">
            <v>TÉCNICO EM REDES DE COMPUTADORES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11</v>
          </cell>
          <cell r="G21">
            <v>15</v>
          </cell>
          <cell r="H21">
            <v>11</v>
          </cell>
          <cell r="I21">
            <v>15</v>
          </cell>
          <cell r="J21">
            <v>0.73333333333333328</v>
          </cell>
          <cell r="K21">
            <v>3</v>
          </cell>
        </row>
        <row r="22">
          <cell r="A22" t="str">
            <v>TÉCNICO EM SEGURANÇA DO TRABALHO</v>
          </cell>
          <cell r="B22">
            <v>117</v>
          </cell>
          <cell r="C22">
            <v>26</v>
          </cell>
          <cell r="D22">
            <v>216</v>
          </cell>
          <cell r="E22">
            <v>89</v>
          </cell>
          <cell r="F22">
            <v>121</v>
          </cell>
          <cell r="G22">
            <v>131</v>
          </cell>
          <cell r="H22">
            <v>337</v>
          </cell>
          <cell r="I22">
            <v>220</v>
          </cell>
          <cell r="J22">
            <v>1.5318181818181817</v>
          </cell>
          <cell r="K22">
            <v>5</v>
          </cell>
        </row>
        <row r="23">
          <cell r="A23" t="str">
            <v>AGENTE AMBIENTAL; AGENTE DE PRODUÇÃO E CONSUMO SUSTENTÁVEL; DESENVOLVIMENTO SOCIOAMBIENTAL</v>
          </cell>
          <cell r="B23">
            <v>0</v>
          </cell>
          <cell r="C23">
            <v>970</v>
          </cell>
          <cell r="D23">
            <v>0</v>
          </cell>
          <cell r="E23">
            <v>460</v>
          </cell>
          <cell r="H23">
            <v>0</v>
          </cell>
          <cell r="I23">
            <v>1430</v>
          </cell>
          <cell r="J23">
            <v>0</v>
          </cell>
          <cell r="K23">
            <v>1</v>
          </cell>
        </row>
        <row r="24">
          <cell r="A24" t="str">
            <v>ASSISTENTE DE CONTROLE DA QUALIDADE; INSPETOR DA QUALIDADE</v>
          </cell>
          <cell r="B24">
            <v>0</v>
          </cell>
          <cell r="C24">
            <v>615</v>
          </cell>
          <cell r="D24">
            <v>0</v>
          </cell>
          <cell r="E24">
            <v>105</v>
          </cell>
          <cell r="H24">
            <v>0</v>
          </cell>
          <cell r="I24">
            <v>720</v>
          </cell>
          <cell r="J24">
            <v>0</v>
          </cell>
          <cell r="K24">
            <v>1</v>
          </cell>
        </row>
        <row r="25">
          <cell r="A25" t="str">
            <v>ASSISTENTES ADMINISTRATIVOS; CONTÁBIL; RECURSOS HUMANOS; ALMOXARIFADO; CONTROLADOR DA PRODUÇÃO</v>
          </cell>
          <cell r="B25">
            <v>0</v>
          </cell>
          <cell r="C25">
            <v>9238</v>
          </cell>
          <cell r="D25">
            <v>2</v>
          </cell>
          <cell r="E25">
            <v>3660</v>
          </cell>
          <cell r="H25">
            <v>2</v>
          </cell>
          <cell r="I25">
            <v>12898</v>
          </cell>
          <cell r="J25">
            <v>1.5506280043417584E-4</v>
          </cell>
          <cell r="K25">
            <v>1</v>
          </cell>
        </row>
        <row r="26">
          <cell r="A26" t="str">
            <v>AUXILIAR DE ANÁLISES QUÍMICAS; AUXILIAR DE MICROBIOLOGIA; ASSISTENTE DE LABORATÓRIO INDUSTRIAL</v>
          </cell>
          <cell r="B26">
            <v>7</v>
          </cell>
          <cell r="C26">
            <v>18</v>
          </cell>
          <cell r="D26">
            <v>0</v>
          </cell>
          <cell r="E26">
            <v>78</v>
          </cell>
          <cell r="H26">
            <v>7</v>
          </cell>
          <cell r="I26">
            <v>96</v>
          </cell>
          <cell r="J26">
            <v>7.2916666666666671E-2</v>
          </cell>
          <cell r="K26">
            <v>2</v>
          </cell>
        </row>
        <row r="27">
          <cell r="A27" t="str">
            <v>AUXILIAR DE OPERAÇÕES LOGÍSTICAS</v>
          </cell>
          <cell r="B27">
            <v>0</v>
          </cell>
          <cell r="C27">
            <v>395</v>
          </cell>
          <cell r="D27">
            <v>0</v>
          </cell>
          <cell r="E27">
            <v>255</v>
          </cell>
          <cell r="H27">
            <v>0</v>
          </cell>
          <cell r="I27">
            <v>650</v>
          </cell>
          <cell r="J27">
            <v>0</v>
          </cell>
          <cell r="K27">
            <v>1</v>
          </cell>
        </row>
        <row r="28">
          <cell r="A28" t="str">
            <v>CALDEIREIRO; SOLDADOR</v>
          </cell>
          <cell r="B28">
            <v>0</v>
          </cell>
          <cell r="C28">
            <v>104</v>
          </cell>
          <cell r="D28">
            <v>1</v>
          </cell>
          <cell r="E28">
            <v>0</v>
          </cell>
          <cell r="H28">
            <v>1</v>
          </cell>
          <cell r="I28">
            <v>104</v>
          </cell>
          <cell r="J28">
            <v>9.6153846153846159E-3</v>
          </cell>
          <cell r="K28">
            <v>1</v>
          </cell>
        </row>
        <row r="29">
          <cell r="A29" t="str">
            <v>COSTUREIRO; PRODUTOR DE MODA; MODELISTA</v>
          </cell>
          <cell r="B29">
            <v>22</v>
          </cell>
          <cell r="C29">
            <v>490</v>
          </cell>
          <cell r="D29">
            <v>25</v>
          </cell>
          <cell r="E29">
            <v>304</v>
          </cell>
          <cell r="H29">
            <v>47</v>
          </cell>
          <cell r="I29">
            <v>794</v>
          </cell>
          <cell r="J29">
            <v>5.9193954659949623E-2</v>
          </cell>
          <cell r="K29">
            <v>2</v>
          </cell>
        </row>
        <row r="30">
          <cell r="A30" t="str">
            <v>DESIGNER DE UX/UI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>ELETRICISTA; ELETRICISTA DE REDES DE DISTRIBUIÇÃO</v>
          </cell>
          <cell r="B31">
            <v>302</v>
          </cell>
          <cell r="C31">
            <v>934</v>
          </cell>
          <cell r="D31">
            <v>232</v>
          </cell>
          <cell r="E31">
            <v>671</v>
          </cell>
          <cell r="H31">
            <v>534</v>
          </cell>
          <cell r="I31">
            <v>1605</v>
          </cell>
          <cell r="J31">
            <v>0.33271028037383177</v>
          </cell>
          <cell r="K31">
            <v>4</v>
          </cell>
        </row>
        <row r="32">
          <cell r="A32" t="str">
            <v>INSPETOR DE EQUIPAMENTOS; INSTRUMENTISTA INDUSTRIAL; MONTADOR DE INSTRUMENTOS DE PRECISÃO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>MECÂNICO DE MÁQUINAS INDUSTRIAIS; MECÂNICO DE USINAGEM</v>
          </cell>
          <cell r="B33">
            <v>18</v>
          </cell>
          <cell r="C33">
            <v>141</v>
          </cell>
          <cell r="D33">
            <v>12</v>
          </cell>
          <cell r="E33">
            <v>16</v>
          </cell>
          <cell r="H33">
            <v>30</v>
          </cell>
          <cell r="I33">
            <v>157</v>
          </cell>
          <cell r="J33">
            <v>0.19108280254777071</v>
          </cell>
          <cell r="K33">
            <v>3</v>
          </cell>
        </row>
        <row r="34">
          <cell r="A34" t="str">
            <v>MECÂNICO DE REFRIGERAÇÃO DOMÉSTICA</v>
          </cell>
          <cell r="B34">
            <v>129</v>
          </cell>
          <cell r="C34">
            <v>394</v>
          </cell>
          <cell r="D34">
            <v>125</v>
          </cell>
          <cell r="E34">
            <v>288</v>
          </cell>
          <cell r="H34">
            <v>254</v>
          </cell>
          <cell r="I34">
            <v>682</v>
          </cell>
          <cell r="J34">
            <v>0.37243401759530792</v>
          </cell>
          <cell r="K34">
            <v>4</v>
          </cell>
        </row>
        <row r="35">
          <cell r="A35" t="str">
            <v>MECÂNICO MOTORES CICLO OTTO; MECÂNICO DE MOTORES DIESEL; MECÂNICO DE MOTOCICLETAS; ELETRICISTAS DE AUTOMÓVEIS</v>
          </cell>
          <cell r="B35">
            <v>292</v>
          </cell>
          <cell r="C35">
            <v>1046</v>
          </cell>
          <cell r="D35">
            <v>185</v>
          </cell>
          <cell r="E35">
            <v>692</v>
          </cell>
          <cell r="H35">
            <v>477</v>
          </cell>
          <cell r="I35">
            <v>1738</v>
          </cell>
          <cell r="J35">
            <v>0.27445339470655927</v>
          </cell>
          <cell r="K35">
            <v>3</v>
          </cell>
        </row>
        <row r="36">
          <cell r="A36" t="str">
            <v>MESTRE DE OBRAS; PEDREIRO; ENCANADOR; PINTOR; APLICADOR DE REVESTIMENTOS; MANTENEDOR PREDIAL</v>
          </cell>
          <cell r="B36">
            <v>37</v>
          </cell>
          <cell r="C36">
            <v>496</v>
          </cell>
          <cell r="D36">
            <v>16</v>
          </cell>
          <cell r="E36">
            <v>745</v>
          </cell>
          <cell r="H36">
            <v>53</v>
          </cell>
          <cell r="I36">
            <v>1241</v>
          </cell>
          <cell r="J36">
            <v>4.2707493956486701E-2</v>
          </cell>
          <cell r="K36">
            <v>1</v>
          </cell>
        </row>
        <row r="37">
          <cell r="A37" t="str">
            <v>OPERADOR DE COMPUTADOR; MONTADOR DE COMPUTADOR</v>
          </cell>
          <cell r="B37">
            <v>1</v>
          </cell>
          <cell r="C37">
            <v>745</v>
          </cell>
          <cell r="D37">
            <v>0</v>
          </cell>
          <cell r="E37">
            <v>794</v>
          </cell>
          <cell r="H37">
            <v>1</v>
          </cell>
          <cell r="I37">
            <v>1539</v>
          </cell>
          <cell r="J37">
            <v>6.4977257959714096E-4</v>
          </cell>
          <cell r="K37">
            <v>1</v>
          </cell>
        </row>
        <row r="38">
          <cell r="A38" t="str">
            <v>OPERADOR DE MÁQUINAS INJETORAS; OPERADOR DE MÁQUINAS EXTRUSORAS</v>
          </cell>
          <cell r="B38">
            <v>0</v>
          </cell>
          <cell r="C38">
            <v>56</v>
          </cell>
          <cell r="D38">
            <v>0</v>
          </cell>
          <cell r="E38">
            <v>80</v>
          </cell>
          <cell r="H38">
            <v>0</v>
          </cell>
          <cell r="I38">
            <v>136</v>
          </cell>
          <cell r="J38">
            <v>0</v>
          </cell>
          <cell r="K38">
            <v>1</v>
          </cell>
        </row>
        <row r="39">
          <cell r="A39" t="str">
            <v>OPERADOR DE PROCESSOS PETROQUÍMICOS; PRODUÇÃO DE AMÔNIA</v>
          </cell>
          <cell r="B39">
            <v>44</v>
          </cell>
          <cell r="C39">
            <v>0</v>
          </cell>
          <cell r="D39">
            <v>0</v>
          </cell>
          <cell r="E39">
            <v>0</v>
          </cell>
          <cell r="H39">
            <v>44</v>
          </cell>
          <cell r="I39">
            <v>0</v>
          </cell>
          <cell r="J39">
            <v>0</v>
          </cell>
          <cell r="K39">
            <v>1</v>
          </cell>
        </row>
        <row r="40">
          <cell r="A40" t="str">
            <v>OPERADOR DE TRATAMENTO DE ÁGUA, ESGOTO E EFLUENTES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</row>
        <row r="41">
          <cell r="A41" t="str">
            <v>PADEIRO; CONFEITEIRO</v>
          </cell>
          <cell r="B41">
            <v>78</v>
          </cell>
          <cell r="C41">
            <v>596</v>
          </cell>
          <cell r="D41">
            <v>22</v>
          </cell>
          <cell r="E41">
            <v>880</v>
          </cell>
          <cell r="H41">
            <v>100</v>
          </cell>
          <cell r="I41">
            <v>1476</v>
          </cell>
          <cell r="J41">
            <v>6.7750677506775062E-2</v>
          </cell>
          <cell r="K41">
            <v>2</v>
          </cell>
        </row>
        <row r="42">
          <cell r="A42" t="str">
            <v>PROGRAMADOR</v>
          </cell>
          <cell r="B42">
            <v>0</v>
          </cell>
          <cell r="C42">
            <v>20</v>
          </cell>
          <cell r="D42">
            <v>0</v>
          </cell>
          <cell r="E42">
            <v>15</v>
          </cell>
          <cell r="H42">
            <v>0</v>
          </cell>
          <cell r="I42">
            <v>35</v>
          </cell>
          <cell r="J42">
            <v>0</v>
          </cell>
          <cell r="K42">
            <v>1</v>
          </cell>
        </row>
        <row r="43">
          <cell r="A43" t="str">
            <v>SUPERVISOR DE MINÉRIOS; BENEFICIADOR DE MINÉRIOS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P SGE"/>
      <sheetName val="Turmas TEC"/>
      <sheetName val="Produção EP (TEC)"/>
      <sheetName val="Produção EP (TEC) (saneado)"/>
      <sheetName val="Resultado por matriz (TEC)"/>
      <sheetName val="Resultado por produto (TEC)"/>
      <sheetName val="Turmas QUA"/>
      <sheetName val="Produção EP (QUA)"/>
      <sheetName val="Produção EP (QUA) (saneado)"/>
      <sheetName val="Resultado por produto (QUA)"/>
      <sheetName val="analise_facilidade_de_adesao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Nome</v>
          </cell>
        </row>
      </sheetData>
      <sheetData sheetId="4" refreshError="1"/>
      <sheetData sheetId="5"/>
      <sheetData sheetId="6" refreshError="1"/>
      <sheetData sheetId="7" refreshError="1"/>
      <sheetData sheetId="8">
        <row r="1">
          <cell r="A1" t="str">
            <v>CODGRADE</v>
          </cell>
        </row>
      </sheetData>
      <sheetData sheetId="9">
        <row r="3">
          <cell r="D3" t="str">
            <v>Nome matriz</v>
          </cell>
          <cell r="E3" t="str">
            <v>Mediana</v>
          </cell>
          <cell r="F3" t="str">
            <v>Média</v>
          </cell>
          <cell r="G3" t="str">
            <v>Desvio padrão populacional</v>
          </cell>
          <cell r="H3" t="str">
            <v>Limite inferior</v>
          </cell>
          <cell r="I3" t="str">
            <v>Limite superior</v>
          </cell>
          <cell r="J3" t="str">
            <v>Média saneada</v>
          </cell>
          <cell r="K3" t="str">
            <v>Turmas fechadas</v>
          </cell>
          <cell r="L3" t="str">
            <v>Total de turmas</v>
          </cell>
          <cell r="M3" t="str">
            <v>% turmas fechadas</v>
          </cell>
          <cell r="N3" t="str">
            <v>Nota final</v>
          </cell>
        </row>
        <row r="4">
          <cell r="D4" t="str">
            <v>AGENTE AMBIENTAL; AGENTE DE PRODUÇÃO E CONSUMO SUSTENTÁVEL; DESENVOLVIMENTO SOCIOAMBIENTAL</v>
          </cell>
          <cell r="E4">
            <v>0</v>
          </cell>
          <cell r="F4">
            <v>0.73868036090061651</v>
          </cell>
          <cell r="G4">
            <v>1.9101841118671039</v>
          </cell>
          <cell r="H4">
            <v>-1.1715037509664874</v>
          </cell>
          <cell r="I4">
            <v>2.6488644727677206</v>
          </cell>
          <cell r="J4">
            <v>0.16254839699067816</v>
          </cell>
          <cell r="K4">
            <v>22</v>
          </cell>
          <cell r="L4">
            <v>22</v>
          </cell>
          <cell r="M4">
            <v>1</v>
          </cell>
          <cell r="N4">
            <v>5</v>
          </cell>
        </row>
        <row r="5">
          <cell r="D5" t="str">
            <v>ASSISTENTE DE CONTROLE DA QUALIDADE; INSPETOR DA QUALIDADE</v>
          </cell>
          <cell r="E5">
            <v>0</v>
          </cell>
          <cell r="F5">
            <v>1.1068523242188348</v>
          </cell>
          <cell r="G5">
            <v>3.4204813005949815</v>
          </cell>
          <cell r="H5">
            <v>-2.3136289763761466</v>
          </cell>
          <cell r="I5">
            <v>4.5273336248138163</v>
          </cell>
          <cell r="J5">
            <v>0.27225282098758424</v>
          </cell>
          <cell r="K5">
            <v>16</v>
          </cell>
          <cell r="L5">
            <v>16</v>
          </cell>
          <cell r="M5">
            <v>1</v>
          </cell>
          <cell r="N5">
            <v>5</v>
          </cell>
        </row>
        <row r="6">
          <cell r="D6" t="str">
            <v>ASSISTENTES ADMINISTRATIVOS; CONTÁBIL; RECURSOS HUMANOS; ALMOXARIFADO; CONTROLADOR DA PRODUÇÃO</v>
          </cell>
          <cell r="E6">
            <v>2.8578125002240995E-2</v>
          </cell>
          <cell r="F6">
            <v>4.4708153029842483</v>
          </cell>
          <cell r="G6">
            <v>19.153874033377619</v>
          </cell>
          <cell r="H6">
            <v>-14.68305873039337</v>
          </cell>
          <cell r="I6">
            <v>23.624689336361868</v>
          </cell>
          <cell r="J6">
            <v>1.5150133517339874</v>
          </cell>
          <cell r="K6">
            <v>388</v>
          </cell>
          <cell r="L6">
            <v>388</v>
          </cell>
          <cell r="M6">
            <v>1</v>
          </cell>
          <cell r="N6">
            <v>5</v>
          </cell>
        </row>
        <row r="7">
          <cell r="D7" t="str">
            <v>AUXILIAR DE ANÁLISES QUÍMICAS; AUXILIAR DE MICROBIOLOGIA; ASSISTENTE DE LABORATÓRIO INDUSTRIAL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1</v>
          </cell>
          <cell r="N7">
            <v>5</v>
          </cell>
        </row>
        <row r="8">
          <cell r="D8" t="str">
            <v>AUXILIAR DE OPERAÇÕES LOGÍSTICAS</v>
          </cell>
          <cell r="E8">
            <v>0</v>
          </cell>
          <cell r="F8">
            <v>1.332496318158519</v>
          </cell>
          <cell r="G8">
            <v>2.4336096205435682</v>
          </cell>
          <cell r="H8">
            <v>-1.1011133023850492</v>
          </cell>
          <cell r="I8">
            <v>3.7661059387020872</v>
          </cell>
          <cell r="J8">
            <v>0.55377005425361858</v>
          </cell>
          <cell r="K8">
            <v>18</v>
          </cell>
          <cell r="L8">
            <v>18</v>
          </cell>
          <cell r="M8">
            <v>1</v>
          </cell>
          <cell r="N8">
            <v>5</v>
          </cell>
        </row>
        <row r="9">
          <cell r="D9" t="str">
            <v>CALDEIREIRO; SOLDADOR</v>
          </cell>
          <cell r="E9">
            <v>0</v>
          </cell>
          <cell r="F9">
            <v>37.799999999999997</v>
          </cell>
          <cell r="G9">
            <v>93.12930079554269</v>
          </cell>
          <cell r="H9">
            <v>-55.329300795542693</v>
          </cell>
          <cell r="I9">
            <v>130.9293007955427</v>
          </cell>
          <cell r="J9">
            <v>8.8888888888888893</v>
          </cell>
          <cell r="K9">
            <v>10</v>
          </cell>
          <cell r="L9">
            <v>10</v>
          </cell>
          <cell r="M9">
            <v>1</v>
          </cell>
          <cell r="N9">
            <v>5</v>
          </cell>
        </row>
        <row r="10">
          <cell r="D10" t="str">
            <v>COSTUREIRO; PRODUTOR DE MODA; MODELISTA</v>
          </cell>
          <cell r="E10">
            <v>0</v>
          </cell>
          <cell r="F10">
            <v>23.7960606899927</v>
          </cell>
          <cell r="G10">
            <v>52.328745556665282</v>
          </cell>
          <cell r="H10">
            <v>-28.532684866672582</v>
          </cell>
          <cell r="I10">
            <v>76.124806246657982</v>
          </cell>
          <cell r="J10">
            <v>5.3105549281726248</v>
          </cell>
          <cell r="K10">
            <v>39</v>
          </cell>
          <cell r="L10">
            <v>39</v>
          </cell>
          <cell r="M10">
            <v>1</v>
          </cell>
          <cell r="N10">
            <v>5</v>
          </cell>
        </row>
        <row r="11">
          <cell r="D11" t="str">
            <v>ELETRICISTA; ELETRICISTA DE REDES DE DISTRIBUIÇÃO</v>
          </cell>
          <cell r="E11">
            <v>4.7226053414342459</v>
          </cell>
          <cell r="F11">
            <v>36.616290701471634</v>
          </cell>
          <cell r="G11">
            <v>58.178520424091531</v>
          </cell>
          <cell r="H11">
            <v>-21.562229722619897</v>
          </cell>
          <cell r="I11">
            <v>94.794811125563172</v>
          </cell>
          <cell r="J11">
            <v>19.075884985355291</v>
          </cell>
          <cell r="K11">
            <v>56</v>
          </cell>
          <cell r="L11">
            <v>56</v>
          </cell>
          <cell r="M11">
            <v>1</v>
          </cell>
          <cell r="N11">
            <v>5</v>
          </cell>
        </row>
        <row r="12">
          <cell r="D12" t="str">
            <v>INSPETOR DE EQUIPAMENTOS; INSTRUMENTISTA INDUSTRIAL; MONTADOR DE INSTRUMENTOS DE PRECISÃO</v>
          </cell>
          <cell r="E12">
            <v>48</v>
          </cell>
          <cell r="F12">
            <v>48</v>
          </cell>
          <cell r="G12">
            <v>0</v>
          </cell>
          <cell r="H12">
            <v>48</v>
          </cell>
          <cell r="I12">
            <v>48</v>
          </cell>
          <cell r="J12">
            <v>48</v>
          </cell>
          <cell r="K12">
            <v>1</v>
          </cell>
          <cell r="L12">
            <v>1</v>
          </cell>
          <cell r="M12">
            <v>1</v>
          </cell>
          <cell r="N12">
            <v>5</v>
          </cell>
        </row>
        <row r="13">
          <cell r="D13" t="str">
            <v>INSTALADOR DE SISTEMAS ELETROELETRÔNICOS INDUSTRIAIS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1</v>
          </cell>
          <cell r="M13">
            <v>1</v>
          </cell>
          <cell r="N13">
            <v>5</v>
          </cell>
        </row>
        <row r="14">
          <cell r="D14" t="str">
            <v>MECÂNICO DE MÁQUINAS INDUSTRIAIS; MECÂNICO DE USINAGEM</v>
          </cell>
          <cell r="E14">
            <v>1.824545138515532E-2</v>
          </cell>
          <cell r="F14">
            <v>5.7789221990722579</v>
          </cell>
          <cell r="G14">
            <v>9.8631038191641593</v>
          </cell>
          <cell r="H14">
            <v>-4.0841816200919014</v>
          </cell>
          <cell r="I14">
            <v>15.642026018236418</v>
          </cell>
          <cell r="J14">
            <v>1.5285885329849407</v>
          </cell>
          <cell r="K14">
            <v>5</v>
          </cell>
          <cell r="L14">
            <v>5</v>
          </cell>
          <cell r="M14">
            <v>1</v>
          </cell>
          <cell r="N14">
            <v>5</v>
          </cell>
        </row>
        <row r="15">
          <cell r="D15" t="str">
            <v>MECÂNICO DE REFRIGERAÇÃO DOMÉSTICA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4</v>
          </cell>
          <cell r="M15">
            <v>1</v>
          </cell>
          <cell r="N15">
            <v>5</v>
          </cell>
        </row>
        <row r="16">
          <cell r="D16" t="str">
            <v>MECÂNICO DE REFRIGERAÇÃO E CLIMATIZAÇÃO DOMÉSTICA</v>
          </cell>
          <cell r="E16">
            <v>34.412053258100059</v>
          </cell>
          <cell r="F16">
            <v>31.476394067321962</v>
          </cell>
          <cell r="G16">
            <v>26.253835610268855</v>
          </cell>
          <cell r="H16">
            <v>5.2225584570531076</v>
          </cell>
          <cell r="I16">
            <v>57.730229677590813</v>
          </cell>
          <cell r="J16">
            <v>39.511602420909185</v>
          </cell>
          <cell r="K16">
            <v>12</v>
          </cell>
          <cell r="L16">
            <v>12</v>
          </cell>
          <cell r="M16">
            <v>1</v>
          </cell>
          <cell r="N16">
            <v>5</v>
          </cell>
        </row>
        <row r="17">
          <cell r="D17" t="str">
            <v>MECÂNICO MOTORES CICLO OTTO; MECÂNICO DE MOTORES DIESEL; MECÂNICO DE MOTOCICLETAS; ELETRICISTAS DE AUTOMÓVEIS</v>
          </cell>
          <cell r="E17">
            <v>0.16965339699163451</v>
          </cell>
          <cell r="F17">
            <v>26.518916687127653</v>
          </cell>
          <cell r="G17">
            <v>49.928363912549749</v>
          </cell>
          <cell r="H17">
            <v>-23.409447225422095</v>
          </cell>
          <cell r="I17">
            <v>76.447280599677399</v>
          </cell>
          <cell r="J17">
            <v>9.0442872769576752</v>
          </cell>
          <cell r="K17">
            <v>56</v>
          </cell>
          <cell r="L17">
            <v>56</v>
          </cell>
          <cell r="M17">
            <v>1</v>
          </cell>
          <cell r="N17">
            <v>5</v>
          </cell>
        </row>
        <row r="18">
          <cell r="D18" t="str">
            <v>MESTRE DE OBRAS; PEDREIRO; ENCANADOR; PINTOR; APLICADOR DE REVESTIMENTOS; MANTENEDOR PREDIAL</v>
          </cell>
          <cell r="E18">
            <v>1.6915632349519001</v>
          </cell>
          <cell r="F18">
            <v>7.0067469335940586</v>
          </cell>
          <cell r="G18">
            <v>19.630414567432414</v>
          </cell>
          <cell r="H18">
            <v>-12.623667633838355</v>
          </cell>
          <cell r="I18">
            <v>26.637161501026473</v>
          </cell>
          <cell r="J18">
            <v>2.1425392908951228</v>
          </cell>
          <cell r="K18">
            <v>16</v>
          </cell>
          <cell r="L18">
            <v>16</v>
          </cell>
          <cell r="M18">
            <v>1</v>
          </cell>
          <cell r="N18">
            <v>5</v>
          </cell>
        </row>
        <row r="19">
          <cell r="D19" t="str">
            <v>OPERADOR DE COMPUTADOR; MONTADOR DE COMPUTADOR</v>
          </cell>
          <cell r="E19">
            <v>0.23697391782479826</v>
          </cell>
          <cell r="F19">
            <v>8.3265692570638397</v>
          </cell>
          <cell r="G19">
            <v>25.274433220027618</v>
          </cell>
          <cell r="H19">
            <v>-16.94786396296378</v>
          </cell>
          <cell r="I19">
            <v>33.601002477091455</v>
          </cell>
          <cell r="J19">
            <v>1.6070109106392165</v>
          </cell>
          <cell r="K19">
            <v>58</v>
          </cell>
          <cell r="L19">
            <v>59</v>
          </cell>
          <cell r="M19">
            <v>0.98305084745762716</v>
          </cell>
          <cell r="N19">
            <v>5</v>
          </cell>
        </row>
        <row r="20">
          <cell r="D20" t="str">
            <v>OPERADOR DE PROCESSOS PETROQUÍMICOS; PRODUÇÃO DE AMÔNIA</v>
          </cell>
          <cell r="E20">
            <v>23.022448530093243</v>
          </cell>
          <cell r="F20">
            <v>23.022448530093243</v>
          </cell>
          <cell r="G20">
            <v>0</v>
          </cell>
          <cell r="H20">
            <v>23.022448530093243</v>
          </cell>
          <cell r="I20">
            <v>23.022448530093243</v>
          </cell>
          <cell r="J20">
            <v>23.022448530093243</v>
          </cell>
          <cell r="K20">
            <v>1</v>
          </cell>
          <cell r="L20">
            <v>1</v>
          </cell>
          <cell r="M20">
            <v>1</v>
          </cell>
          <cell r="N20">
            <v>5</v>
          </cell>
        </row>
        <row r="21">
          <cell r="D21" t="str">
            <v>OPERADOR DE TRATAMENTO DE ÁGUA, ESGOTO E EFLUENTES</v>
          </cell>
          <cell r="E21">
            <v>6.6221990738995373E-2</v>
          </cell>
          <cell r="F21">
            <v>6.6221990738995373E-2</v>
          </cell>
          <cell r="G21">
            <v>0</v>
          </cell>
          <cell r="H21">
            <v>6.6221990738995373E-2</v>
          </cell>
          <cell r="I21">
            <v>6.6221990738995373E-2</v>
          </cell>
          <cell r="J21">
            <v>6.6221990738995373E-2</v>
          </cell>
          <cell r="K21">
            <v>1</v>
          </cell>
          <cell r="L21">
            <v>1</v>
          </cell>
          <cell r="M21">
            <v>1</v>
          </cell>
          <cell r="N21">
            <v>5</v>
          </cell>
        </row>
        <row r="22">
          <cell r="D22" t="str">
            <v>PADEIRO; CONFEITEIRO</v>
          </cell>
          <cell r="E22">
            <v>2.409269097224751</v>
          </cell>
          <cell r="F22">
            <v>36.631912520062016</v>
          </cell>
          <cell r="G22">
            <v>68.296155346913764</v>
          </cell>
          <cell r="H22">
            <v>-31.664242826851748</v>
          </cell>
          <cell r="I22">
            <v>104.92806786697578</v>
          </cell>
          <cell r="J22">
            <v>11.851900152540624</v>
          </cell>
          <cell r="K22">
            <v>45</v>
          </cell>
          <cell r="L22">
            <v>45</v>
          </cell>
          <cell r="M22">
            <v>1</v>
          </cell>
          <cell r="N22">
            <v>5</v>
          </cell>
        </row>
        <row r="23">
          <cell r="D23" t="str">
            <v>PROGRAMADOR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1</v>
          </cell>
          <cell r="L23">
            <v>1</v>
          </cell>
          <cell r="M23">
            <v>1</v>
          </cell>
          <cell r="N23">
            <v>5</v>
          </cell>
        </row>
        <row r="24">
          <cell r="D24" t="str">
            <v>Total Geral</v>
          </cell>
          <cell r="F24" t="str">
            <v/>
          </cell>
          <cell r="J24">
            <v>0</v>
          </cell>
          <cell r="K24">
            <v>751</v>
          </cell>
          <cell r="L24">
            <v>752</v>
          </cell>
        </row>
      </sheetData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fontes_externas gov_novocaged"/>
      <sheetName val="Plan1"/>
    </sheetNames>
    <sheetDataSet>
      <sheetData sheetId="0">
        <row r="2">
          <cell r="B2" t="str">
            <v>FORMAÇÃO</v>
          </cell>
          <cell r="C2" t="str">
            <v>TOTAL</v>
          </cell>
          <cell r="D2" t="str">
            <v>Range</v>
          </cell>
        </row>
        <row r="3">
          <cell r="B3" t="str">
            <v>MESTRE DE OBRAS; PEDREIRO; ENCANADOR; PINTOR; APLICADOR DE REVESTIMENTOS; MANTENEDOR PREDIAL</v>
          </cell>
          <cell r="C3">
            <v>7406</v>
          </cell>
          <cell r="D3">
            <v>5</v>
          </cell>
        </row>
        <row r="4">
          <cell r="B4" t="str">
            <v>PROGRAMADOR</v>
          </cell>
          <cell r="C4">
            <v>35</v>
          </cell>
          <cell r="D4">
            <v>1</v>
          </cell>
        </row>
        <row r="5">
          <cell r="B5" t="str">
            <v>COSTUREIRO; PRODUTOR DE MODA; MODELISTA</v>
          </cell>
          <cell r="C5">
            <v>1483</v>
          </cell>
          <cell r="D5">
            <v>4</v>
          </cell>
        </row>
        <row r="6">
          <cell r="B6" t="str">
            <v>ELETRICISTA; ELETRICISTA DE REDES DE DISTRIBUIÇÃO</v>
          </cell>
          <cell r="C6">
            <v>2018</v>
          </cell>
          <cell r="D6">
            <v>4</v>
          </cell>
        </row>
        <row r="7">
          <cell r="B7" t="str">
            <v>INSPETOR DE EQUIPAMENTOS; INSTRUMENTISTA INDUSTRIAL; MONTADOR DE INSTRUMENTOS DE PRECISÃO</v>
          </cell>
          <cell r="C7">
            <v>28</v>
          </cell>
          <cell r="D7">
            <v>1</v>
          </cell>
        </row>
        <row r="8">
          <cell r="B8" t="str">
            <v>ASSISTENTES ADMINISTRATIVOS; CONTÁBIL; RECURSOS HUMANOS; ALMOXARIFADO; CONTROLADOR DA PRODUÇÃO</v>
          </cell>
          <cell r="C8">
            <v>4364</v>
          </cell>
          <cell r="D8">
            <v>5</v>
          </cell>
        </row>
        <row r="9">
          <cell r="B9" t="str">
            <v>ASSISTENTE DE CONTROLE DA QUALIDADE; INSPETOR DA QUALIDADE</v>
          </cell>
          <cell r="C9">
            <v>-13</v>
          </cell>
          <cell r="D9">
            <v>1</v>
          </cell>
        </row>
        <row r="10">
          <cell r="B10" t="str">
            <v>AUXILIAR DE OPERAÇÕES LOGÍSTICAS</v>
          </cell>
          <cell r="C10">
            <v>670</v>
          </cell>
          <cell r="D10">
            <v>3</v>
          </cell>
        </row>
        <row r="11">
          <cell r="B11" t="str">
            <v>OPERADOR DE COMPUTADOR; MONTADOR DE COMPUTADOR</v>
          </cell>
          <cell r="C11">
            <v>35</v>
          </cell>
          <cell r="D11">
            <v>1</v>
          </cell>
        </row>
        <row r="12">
          <cell r="B12" t="str">
            <v>MECÂNICO MOTORES CICLO OTTO; MECÂNICO DE MOTORES DIESEL; MECÂNICO DE MOTOCICLETAS; ELETRICITAS DE AUTOMÓVEIS</v>
          </cell>
          <cell r="C12">
            <v>265</v>
          </cell>
          <cell r="D12">
            <v>2</v>
          </cell>
        </row>
        <row r="13">
          <cell r="B13" t="str">
            <v>MECÂNICO DE MÁQUINAS INDUSTRIAIS; MECÂNICO DE USINAGEM</v>
          </cell>
          <cell r="C13">
            <v>42</v>
          </cell>
          <cell r="D13">
            <v>1</v>
          </cell>
        </row>
        <row r="14">
          <cell r="B14" t="str">
            <v>OPERADOR DE MÁQUINAS INJETORAS; OPERADOR DE MÁQUINAS EXTRUSORAS</v>
          </cell>
          <cell r="C14">
            <v>14</v>
          </cell>
          <cell r="D14">
            <v>1</v>
          </cell>
        </row>
        <row r="15">
          <cell r="B15" t="str">
            <v>AGENTE AMBIENTAL; AGENTE DE PRODUÇÃO E CONSUMO SUSTENTÁVEL; DESENVOLVIMENTO SOCIOAMBIENTAL</v>
          </cell>
          <cell r="C15">
            <v>27</v>
          </cell>
          <cell r="D15">
            <v>1</v>
          </cell>
        </row>
        <row r="16">
          <cell r="B16" t="str">
            <v>CALDEIREIRO; SOLDADOR</v>
          </cell>
          <cell r="C16">
            <v>399</v>
          </cell>
          <cell r="D16">
            <v>2</v>
          </cell>
        </row>
        <row r="17">
          <cell r="B17" t="str">
            <v>SUPERVISOR DE MINÉRIOS; BENEFICIADOR DE MINÉRIOS</v>
          </cell>
          <cell r="C17">
            <v>37</v>
          </cell>
          <cell r="D17">
            <v>1</v>
          </cell>
        </row>
        <row r="18">
          <cell r="B18" t="str">
            <v>PADEIRO; CONFEITEIRO</v>
          </cell>
          <cell r="C18">
            <v>1560</v>
          </cell>
          <cell r="D18">
            <v>4</v>
          </cell>
        </row>
        <row r="19">
          <cell r="B19" t="str">
            <v>AUXILIAR DE ANÁLISES QUÍMICAS; AUXILIAR DE MICROBIOLOGIA; ASSISTENTE DE LABORATÓRIO INDUSTRIAL</v>
          </cell>
          <cell r="C19">
            <v>-34</v>
          </cell>
          <cell r="D19">
            <v>1</v>
          </cell>
        </row>
        <row r="20">
          <cell r="B20" t="str">
            <v>OPERADOR DE TRATAMENTO DE ÁGUA, ESGOTO E EFLUENTES</v>
          </cell>
          <cell r="C20">
            <v>29</v>
          </cell>
          <cell r="D20">
            <v>1</v>
          </cell>
        </row>
        <row r="21">
          <cell r="B21" t="str">
            <v>OPERADOR DE PROCESSOS PETROQUÍMICOS; PRODUÇÃO DE AMÔNIA</v>
          </cell>
          <cell r="C21">
            <v>36</v>
          </cell>
          <cell r="D21">
            <v>1</v>
          </cell>
        </row>
        <row r="22">
          <cell r="B22" t="str">
            <v>MECÂNICO DE REFRIGERAÇÃO DOMÉSTICA</v>
          </cell>
          <cell r="C22">
            <v>1070</v>
          </cell>
          <cell r="D22">
            <v>3</v>
          </cell>
        </row>
        <row r="23">
          <cell r="B23" t="str">
            <v>DESIGNER DE UX/UI</v>
          </cell>
          <cell r="C23">
            <v>59</v>
          </cell>
          <cell r="D23">
            <v>1</v>
          </cell>
        </row>
        <row r="25">
          <cell r="B25" t="str">
            <v>PROFISSÃO</v>
          </cell>
          <cell r="C25" t="str">
            <v>SALDO</v>
          </cell>
        </row>
        <row r="26">
          <cell r="B26" t="str">
            <v>Abatedor</v>
          </cell>
          <cell r="C26">
            <v>6</v>
          </cell>
        </row>
        <row r="27">
          <cell r="B27" t="str">
            <v>Acabador De Calcados</v>
          </cell>
          <cell r="C27">
            <v>-3</v>
          </cell>
        </row>
        <row r="28">
          <cell r="B28" t="str">
            <v>Acabador De Embalagens (flexiveis E Cartotecnicas)</v>
          </cell>
          <cell r="C28">
            <v>4</v>
          </cell>
        </row>
        <row r="29">
          <cell r="B29" t="str">
            <v>Acabador De Superficies De Concreto</v>
          </cell>
          <cell r="C29">
            <v>1</v>
          </cell>
        </row>
        <row r="30">
          <cell r="B30" t="str">
            <v>Acougueiro</v>
          </cell>
          <cell r="C30">
            <v>36</v>
          </cell>
        </row>
        <row r="31">
          <cell r="B31" t="str">
            <v>Adestrador De Animais</v>
          </cell>
          <cell r="C31">
            <v>7</v>
          </cell>
        </row>
        <row r="32">
          <cell r="B32" t="str">
            <v>Administrador</v>
          </cell>
          <cell r="C32">
            <v>-27</v>
          </cell>
        </row>
        <row r="33">
          <cell r="B33" t="str">
            <v>Administrador De Banco De Dados</v>
          </cell>
          <cell r="C33">
            <v>-5</v>
          </cell>
        </row>
        <row r="34">
          <cell r="B34" t="str">
            <v>Administrador De Edificios</v>
          </cell>
          <cell r="C34">
            <v>7</v>
          </cell>
        </row>
        <row r="35">
          <cell r="B35" t="str">
            <v>Administrador De Fundos E Carteiras De Investimento</v>
          </cell>
          <cell r="C35">
            <v>1</v>
          </cell>
        </row>
        <row r="36">
          <cell r="B36" t="str">
            <v>Administrador De Redes</v>
          </cell>
          <cell r="C36">
            <v>-1</v>
          </cell>
        </row>
        <row r="37">
          <cell r="B37" t="str">
            <v>Administrador De Sistemas Operacionais</v>
          </cell>
          <cell r="C37">
            <v>-3</v>
          </cell>
        </row>
        <row r="38">
          <cell r="B38" t="str">
            <v>Administrador Em Seguranca Da Informacao</v>
          </cell>
          <cell r="C38">
            <v>2</v>
          </cell>
        </row>
        <row r="39">
          <cell r="B39" t="str">
            <v>Advogado</v>
          </cell>
          <cell r="C39">
            <v>17</v>
          </cell>
        </row>
        <row r="40">
          <cell r="B40" t="str">
            <v>Advogado (areas Especiais)</v>
          </cell>
          <cell r="C40">
            <v>1</v>
          </cell>
        </row>
        <row r="41">
          <cell r="B41" t="str">
            <v>Advogado (direito Civil)</v>
          </cell>
          <cell r="C41">
            <v>-1</v>
          </cell>
        </row>
        <row r="42">
          <cell r="B42" t="str">
            <v>Advogado (direito Do Trabalho)</v>
          </cell>
          <cell r="C42">
            <v>5</v>
          </cell>
        </row>
        <row r="43">
          <cell r="B43" t="str">
            <v>Advogado (direito Penal)</v>
          </cell>
          <cell r="C43">
            <v>-1</v>
          </cell>
        </row>
        <row r="44">
          <cell r="B44" t="str">
            <v>Advogado (direito Publico)</v>
          </cell>
          <cell r="C44">
            <v>-1</v>
          </cell>
        </row>
        <row r="45">
          <cell r="B45" t="str">
            <v>Advogado De Empresa</v>
          </cell>
          <cell r="C45">
            <v>0</v>
          </cell>
        </row>
        <row r="46">
          <cell r="B46" t="str">
            <v>Afiador De Serras</v>
          </cell>
          <cell r="C46">
            <v>1</v>
          </cell>
        </row>
        <row r="47">
          <cell r="B47" t="str">
            <v>Afretador</v>
          </cell>
          <cell r="C47">
            <v>1</v>
          </cell>
        </row>
        <row r="48">
          <cell r="B48" t="str">
            <v>Agenciador De Propaganda</v>
          </cell>
          <cell r="C48">
            <v>4</v>
          </cell>
        </row>
        <row r="49">
          <cell r="B49" t="str">
            <v>Agente Comunitario De Saude</v>
          </cell>
          <cell r="C49">
            <v>3</v>
          </cell>
        </row>
        <row r="50">
          <cell r="B50" t="str">
            <v>Agente De Acao Social</v>
          </cell>
          <cell r="C50">
            <v>-4</v>
          </cell>
        </row>
        <row r="51">
          <cell r="B51" t="str">
            <v>Agente De Combate As Endemias</v>
          </cell>
          <cell r="C51">
            <v>-2</v>
          </cell>
        </row>
        <row r="52">
          <cell r="B52" t="str">
            <v>Agente De Defesa Ambiental</v>
          </cell>
          <cell r="C52">
            <v>27</v>
          </cell>
        </row>
        <row r="53">
          <cell r="B53" t="str">
            <v>Agente De Higiene E Seguranca</v>
          </cell>
          <cell r="C53">
            <v>1</v>
          </cell>
        </row>
        <row r="54">
          <cell r="B54" t="str">
            <v>Agente De Inteligencia</v>
          </cell>
          <cell r="C54">
            <v>-3</v>
          </cell>
        </row>
        <row r="55">
          <cell r="B55" t="str">
            <v>Agente De Manobra E Docagem</v>
          </cell>
          <cell r="C55">
            <v>-1</v>
          </cell>
        </row>
        <row r="56">
          <cell r="B56" t="str">
            <v>Agente De Microcredito</v>
          </cell>
          <cell r="C56">
            <v>15</v>
          </cell>
        </row>
        <row r="57">
          <cell r="B57" t="str">
            <v>Agente De Patio</v>
          </cell>
          <cell r="C57">
            <v>4</v>
          </cell>
        </row>
        <row r="58">
          <cell r="B58" t="str">
            <v>Agente De Protecao De Aeroporto</v>
          </cell>
          <cell r="C58">
            <v>-2</v>
          </cell>
        </row>
        <row r="59">
          <cell r="B59" t="str">
            <v>Agente De Recrutamento E Selecao</v>
          </cell>
          <cell r="C59">
            <v>0</v>
          </cell>
        </row>
        <row r="60">
          <cell r="B60" t="str">
            <v>Agente De Saude Publica</v>
          </cell>
          <cell r="C60">
            <v>-4</v>
          </cell>
        </row>
        <row r="61">
          <cell r="B61" t="str">
            <v>Agente De Seguranca</v>
          </cell>
          <cell r="C61">
            <v>-11</v>
          </cell>
        </row>
        <row r="62">
          <cell r="B62" t="str">
            <v>Agente De Transito</v>
          </cell>
          <cell r="C62">
            <v>-9</v>
          </cell>
        </row>
        <row r="63">
          <cell r="B63" t="str">
            <v>Agente De Vendas De Servicos</v>
          </cell>
          <cell r="C63">
            <v>224</v>
          </cell>
        </row>
        <row r="64">
          <cell r="B64" t="str">
            <v>Agente De Viagem</v>
          </cell>
          <cell r="C64">
            <v>2</v>
          </cell>
        </row>
        <row r="65">
          <cell r="B65" t="str">
            <v>Agente Fiscal De Qualidade</v>
          </cell>
          <cell r="C65">
            <v>18</v>
          </cell>
        </row>
        <row r="66">
          <cell r="B66" t="str">
            <v>Agente Fiscal Textil</v>
          </cell>
          <cell r="C66">
            <v>1</v>
          </cell>
        </row>
        <row r="67">
          <cell r="B67" t="str">
            <v>Agente Funerario</v>
          </cell>
          <cell r="C67">
            <v>7</v>
          </cell>
        </row>
        <row r="68">
          <cell r="B68" t="str">
            <v>Ajudante De Carvoaria</v>
          </cell>
          <cell r="C68">
            <v>-3</v>
          </cell>
        </row>
        <row r="69">
          <cell r="B69" t="str">
            <v>Ajudante De Confeccao</v>
          </cell>
          <cell r="C69">
            <v>26</v>
          </cell>
        </row>
        <row r="70">
          <cell r="B70" t="str">
            <v>Ajudante De Despachante Aduaneiro</v>
          </cell>
          <cell r="C70">
            <v>1</v>
          </cell>
        </row>
        <row r="71">
          <cell r="B71" t="str">
            <v>Ajudante De Motorista</v>
          </cell>
          <cell r="C71">
            <v>619</v>
          </cell>
        </row>
        <row r="72">
          <cell r="B72" t="str">
            <v>Ajustador De Instrumentos De Precisao</v>
          </cell>
          <cell r="C72">
            <v>20</v>
          </cell>
        </row>
        <row r="73">
          <cell r="B73" t="str">
            <v>Ajustador Ferramenteiro</v>
          </cell>
          <cell r="C73">
            <v>-2</v>
          </cell>
        </row>
        <row r="74">
          <cell r="B74" t="str">
            <v>Ajustador Mecanico</v>
          </cell>
          <cell r="C74">
            <v>-3</v>
          </cell>
        </row>
        <row r="75">
          <cell r="B75" t="str">
            <v>Ajustador Mecanico (usinagem Em Bancada E Em Maquinas-ferramentas)</v>
          </cell>
          <cell r="C75">
            <v>3</v>
          </cell>
        </row>
        <row r="76">
          <cell r="B76" t="str">
            <v>Ajustador Mecanico Em Bancada</v>
          </cell>
          <cell r="C76">
            <v>-3</v>
          </cell>
        </row>
        <row r="77">
          <cell r="B77" t="str">
            <v>Ajustador Naval (reparo E Construcao)</v>
          </cell>
          <cell r="C77">
            <v>4</v>
          </cell>
        </row>
        <row r="78">
          <cell r="B78" t="str">
            <v>Alambiqueiro</v>
          </cell>
          <cell r="C78">
            <v>-2</v>
          </cell>
        </row>
        <row r="79">
          <cell r="B79" t="str">
            <v>Alimentador De Linha De Producao</v>
          </cell>
          <cell r="C79">
            <v>878</v>
          </cell>
        </row>
        <row r="80">
          <cell r="B80" t="str">
            <v>Alinhador De Pneus</v>
          </cell>
          <cell r="C80">
            <v>-12</v>
          </cell>
        </row>
        <row r="81">
          <cell r="B81" t="str">
            <v>Almoxarife</v>
          </cell>
          <cell r="C81">
            <v>147</v>
          </cell>
        </row>
        <row r="82">
          <cell r="B82" t="str">
            <v>Alvejador (tecidos)</v>
          </cell>
          <cell r="C82">
            <v>-1</v>
          </cell>
        </row>
        <row r="83">
          <cell r="B83" t="str">
            <v>Amarrador E Desamarrado De Embarcacoes</v>
          </cell>
          <cell r="C83">
            <v>4</v>
          </cell>
        </row>
        <row r="84">
          <cell r="B84" t="str">
            <v>Amostrador De Minerios</v>
          </cell>
          <cell r="C84">
            <v>5</v>
          </cell>
        </row>
        <row r="85">
          <cell r="B85" t="str">
            <v>Analista De Cobranca (instituicoes Financeiras)</v>
          </cell>
          <cell r="C85">
            <v>2</v>
          </cell>
        </row>
        <row r="86">
          <cell r="B86" t="str">
            <v>Analista De Credito (instituicoes Financeiras)</v>
          </cell>
          <cell r="C86">
            <v>2</v>
          </cell>
        </row>
        <row r="87">
          <cell r="B87" t="str">
            <v>Analista De Credito Rural</v>
          </cell>
          <cell r="C87">
            <v>-4</v>
          </cell>
        </row>
        <row r="88">
          <cell r="B88" t="str">
            <v>Analista De Desenvolvimento De Sistemas</v>
          </cell>
          <cell r="C88">
            <v>4</v>
          </cell>
        </row>
        <row r="89">
          <cell r="B89" t="str">
            <v>Analista De Exportacao E Importacao</v>
          </cell>
          <cell r="C89">
            <v>0</v>
          </cell>
        </row>
        <row r="90">
          <cell r="B90" t="str">
            <v>Analista De Folha De Pagamento</v>
          </cell>
          <cell r="C90">
            <v>-11</v>
          </cell>
        </row>
        <row r="91">
          <cell r="B91" t="str">
            <v>Analista De Gestao De Estoque</v>
          </cell>
          <cell r="C91">
            <v>-2</v>
          </cell>
        </row>
        <row r="92">
          <cell r="B92" t="str">
            <v>Analista De Informacoes (pesquisador De Informacoes De Rede)</v>
          </cell>
          <cell r="C92">
            <v>2</v>
          </cell>
        </row>
        <row r="93">
          <cell r="B93" t="str">
            <v>Analista De Logistica</v>
          </cell>
          <cell r="C93">
            <v>-1</v>
          </cell>
        </row>
        <row r="94">
          <cell r="B94" t="str">
            <v>Analista De Negocios</v>
          </cell>
          <cell r="C94">
            <v>-16</v>
          </cell>
        </row>
        <row r="95">
          <cell r="B95" t="str">
            <v>Analista De Pcp (programacao E Controle Da Producao)</v>
          </cell>
          <cell r="C95">
            <v>-3</v>
          </cell>
        </row>
        <row r="96">
          <cell r="B96" t="str">
            <v>Analista De Pesquisa De Mercado</v>
          </cell>
          <cell r="C96">
            <v>32</v>
          </cell>
        </row>
        <row r="97">
          <cell r="B97" t="str">
            <v>Analista De Planejamento De Manutencao</v>
          </cell>
          <cell r="C97">
            <v>11</v>
          </cell>
        </row>
        <row r="98">
          <cell r="B98" t="str">
            <v>Analista De Planejamento De Materias</v>
          </cell>
          <cell r="C98">
            <v>-1</v>
          </cell>
        </row>
        <row r="99">
          <cell r="B99" t="str">
            <v>Analista De Planejamento E Orcamento - Apo</v>
          </cell>
          <cell r="C99">
            <v>12</v>
          </cell>
        </row>
        <row r="100">
          <cell r="B100" t="str">
            <v>Analista De Produtos Bancarios</v>
          </cell>
          <cell r="C100">
            <v>0</v>
          </cell>
        </row>
        <row r="101">
          <cell r="B101" t="str">
            <v>Analista De Projetos Logisticos</v>
          </cell>
          <cell r="C101">
            <v>-4</v>
          </cell>
        </row>
        <row r="102">
          <cell r="B102" t="str">
            <v>Analista De Recursos Humanos</v>
          </cell>
          <cell r="C102">
            <v>-3</v>
          </cell>
        </row>
        <row r="103">
          <cell r="B103" t="str">
            <v>Analista De Redes E De Comunicacao De Dados</v>
          </cell>
          <cell r="C103">
            <v>-3</v>
          </cell>
        </row>
        <row r="104">
          <cell r="B104" t="str">
            <v>Analista De Seguros (tecnico)</v>
          </cell>
          <cell r="C104">
            <v>-4</v>
          </cell>
        </row>
        <row r="105">
          <cell r="B105" t="str">
            <v>Analista De Sinistros</v>
          </cell>
          <cell r="C105">
            <v>1</v>
          </cell>
        </row>
        <row r="106">
          <cell r="B106" t="str">
            <v>Analista De Sistemas De Automacao</v>
          </cell>
          <cell r="C106">
            <v>16</v>
          </cell>
        </row>
        <row r="107">
          <cell r="B107" t="str">
            <v>Analista De Suporte Computacional</v>
          </cell>
          <cell r="C107">
            <v>-4</v>
          </cell>
        </row>
        <row r="108">
          <cell r="B108" t="str">
            <v>Analista De Testes De Tecnologia Da Informacao</v>
          </cell>
          <cell r="C108">
            <v>0</v>
          </cell>
        </row>
        <row r="109">
          <cell r="B109" t="str">
            <v>Analista De Transporte Em Comercio Exterior</v>
          </cell>
          <cell r="C109">
            <v>3</v>
          </cell>
        </row>
        <row r="110">
          <cell r="B110" t="str">
            <v>Analista Financeiro (instituicoes Financeiras)</v>
          </cell>
          <cell r="C110">
            <v>7</v>
          </cell>
        </row>
        <row r="111">
          <cell r="B111" t="str">
            <v>Aplicador De Asfalto Impermeabilizante (coberturas)</v>
          </cell>
          <cell r="C111">
            <v>-10</v>
          </cell>
        </row>
        <row r="112">
          <cell r="B112" t="str">
            <v>Aplicador Serigrafico Em Vidros</v>
          </cell>
          <cell r="C112">
            <v>0</v>
          </cell>
        </row>
        <row r="113">
          <cell r="B113" t="str">
            <v>Apontador De Mao-de-obra</v>
          </cell>
          <cell r="C113">
            <v>-58</v>
          </cell>
        </row>
        <row r="114">
          <cell r="B114" t="str">
            <v>Apontador De Producao</v>
          </cell>
          <cell r="C114">
            <v>-16</v>
          </cell>
        </row>
        <row r="115">
          <cell r="B115" t="str">
            <v>Apresentador De Eventos</v>
          </cell>
          <cell r="C115">
            <v>-2</v>
          </cell>
        </row>
        <row r="116">
          <cell r="B116" t="str">
            <v>Apresentador De Programas De Televisao</v>
          </cell>
          <cell r="C116">
            <v>0</v>
          </cell>
        </row>
        <row r="117">
          <cell r="B117" t="str">
            <v>Arbitro De Judo</v>
          </cell>
          <cell r="C117">
            <v>1</v>
          </cell>
        </row>
        <row r="118">
          <cell r="B118" t="str">
            <v>Armador De Estrutura De Concreto</v>
          </cell>
          <cell r="C118">
            <v>58</v>
          </cell>
        </row>
        <row r="119">
          <cell r="B119" t="str">
            <v>Armador De Estrutura De Concreto Armado</v>
          </cell>
          <cell r="C119">
            <v>52</v>
          </cell>
        </row>
        <row r="120">
          <cell r="B120" t="str">
            <v>Armazenista</v>
          </cell>
          <cell r="C120">
            <v>140</v>
          </cell>
        </row>
        <row r="121">
          <cell r="B121" t="str">
            <v>Arqueologo</v>
          </cell>
          <cell r="C121">
            <v>-1</v>
          </cell>
        </row>
        <row r="122">
          <cell r="B122" t="str">
            <v>Arquiteto De Edificacoes</v>
          </cell>
          <cell r="C122">
            <v>4</v>
          </cell>
        </row>
        <row r="123">
          <cell r="B123" t="str">
            <v>Arquiteto De Interiores</v>
          </cell>
          <cell r="C123">
            <v>-2</v>
          </cell>
        </row>
        <row r="124">
          <cell r="B124" t="str">
            <v>Arquiteto De Patrimonio</v>
          </cell>
          <cell r="C124">
            <v>-1</v>
          </cell>
        </row>
        <row r="125">
          <cell r="B125" t="str">
            <v>Arquiteto De Solucoes De Tecnologia Da Informacao</v>
          </cell>
          <cell r="C125">
            <v>0</v>
          </cell>
        </row>
        <row r="126">
          <cell r="B126" t="str">
            <v>Arquiteto Paisagista</v>
          </cell>
          <cell r="C126">
            <v>-1</v>
          </cell>
        </row>
        <row r="127">
          <cell r="B127" t="str">
            <v>Arquiteto Urbanista</v>
          </cell>
          <cell r="C127">
            <v>0</v>
          </cell>
        </row>
        <row r="128">
          <cell r="B128" t="str">
            <v>Arquivista</v>
          </cell>
          <cell r="C128">
            <v>-1</v>
          </cell>
        </row>
        <row r="129">
          <cell r="B129" t="str">
            <v>Arquivista De Documentos</v>
          </cell>
          <cell r="C129">
            <v>19</v>
          </cell>
        </row>
        <row r="130">
          <cell r="B130" t="str">
            <v>Artesao Bordador</v>
          </cell>
          <cell r="C130">
            <v>-2</v>
          </cell>
        </row>
        <row r="131">
          <cell r="B131" t="str">
            <v>Artesao Com Material Reciclavel</v>
          </cell>
          <cell r="C131">
            <v>4</v>
          </cell>
        </row>
        <row r="132">
          <cell r="B132" t="str">
            <v>Artesao Confeccionador De Biojoias E Ecojoias</v>
          </cell>
          <cell r="C132">
            <v>1</v>
          </cell>
        </row>
        <row r="133">
          <cell r="B133" t="str">
            <v>Artesao Escultor</v>
          </cell>
          <cell r="C133">
            <v>3</v>
          </cell>
        </row>
        <row r="134">
          <cell r="B134" t="str">
            <v>Artesao Modelador (vidros)</v>
          </cell>
          <cell r="C134">
            <v>4</v>
          </cell>
        </row>
        <row r="135">
          <cell r="B135" t="str">
            <v>Artesao Moveleiro (exceto Reciclado)</v>
          </cell>
          <cell r="C135">
            <v>0</v>
          </cell>
        </row>
        <row r="136">
          <cell r="B136" t="str">
            <v>Artesao Tecelao</v>
          </cell>
          <cell r="C136">
            <v>1</v>
          </cell>
        </row>
        <row r="137">
          <cell r="B137" t="str">
            <v>Artesao Trancador</v>
          </cell>
          <cell r="C137">
            <v>1</v>
          </cell>
        </row>
        <row r="138">
          <cell r="B138" t="str">
            <v>Arteterapeuta</v>
          </cell>
          <cell r="C138">
            <v>3</v>
          </cell>
        </row>
        <row r="139">
          <cell r="B139" t="str">
            <v>Artista (artes Visuais)</v>
          </cell>
          <cell r="C139">
            <v>-1</v>
          </cell>
        </row>
        <row r="140">
          <cell r="B140" t="str">
            <v>Ascensorista</v>
          </cell>
          <cell r="C140">
            <v>0</v>
          </cell>
        </row>
        <row r="141">
          <cell r="B141" t="str">
            <v>Assentador De Canalizacao (edificacoes)</v>
          </cell>
          <cell r="C141">
            <v>4</v>
          </cell>
        </row>
        <row r="142">
          <cell r="B142" t="str">
            <v>Assessor De Imprensa</v>
          </cell>
          <cell r="C142">
            <v>6</v>
          </cell>
        </row>
        <row r="143">
          <cell r="B143" t="str">
            <v>Assistente Administrativo</v>
          </cell>
          <cell r="C143">
            <v>1930</v>
          </cell>
        </row>
        <row r="144">
          <cell r="B144" t="str">
            <v>Assistente Comercial De Seguros</v>
          </cell>
          <cell r="C144">
            <v>-4</v>
          </cell>
        </row>
        <row r="145">
          <cell r="B145" t="str">
            <v>Assistente De Laboratorio Industrial</v>
          </cell>
          <cell r="C145">
            <v>-45</v>
          </cell>
        </row>
        <row r="146">
          <cell r="B146" t="str">
            <v>Assistente De Vendas</v>
          </cell>
          <cell r="C146">
            <v>181</v>
          </cell>
        </row>
        <row r="147">
          <cell r="B147" t="str">
            <v>Assistente Social</v>
          </cell>
          <cell r="C147">
            <v>28</v>
          </cell>
        </row>
        <row r="148">
          <cell r="B148" t="str">
            <v>Assistente Tecnico De Seguros</v>
          </cell>
          <cell r="C148">
            <v>-15</v>
          </cell>
        </row>
        <row r="149">
          <cell r="B149" t="str">
            <v>Atendente Comercial (agencia Postal)</v>
          </cell>
          <cell r="C149">
            <v>-16</v>
          </cell>
        </row>
        <row r="150">
          <cell r="B150" t="str">
            <v>Atendente De Agencia</v>
          </cell>
          <cell r="C150">
            <v>6</v>
          </cell>
        </row>
        <row r="151">
          <cell r="B151" t="str">
            <v>Atendente De Enfermagem</v>
          </cell>
          <cell r="C151">
            <v>31</v>
          </cell>
        </row>
        <row r="152">
          <cell r="B152" t="str">
            <v>Atendente De Farmacia - Balconista</v>
          </cell>
          <cell r="C152">
            <v>29</v>
          </cell>
        </row>
        <row r="153">
          <cell r="B153" t="str">
            <v>Atendente De Judiciario</v>
          </cell>
          <cell r="C153">
            <v>23</v>
          </cell>
        </row>
        <row r="154">
          <cell r="B154" t="str">
            <v>Atendente De Lanchonete</v>
          </cell>
          <cell r="C154">
            <v>394</v>
          </cell>
        </row>
        <row r="155">
          <cell r="B155" t="str">
            <v>Atendente De Lavanderia</v>
          </cell>
          <cell r="C155">
            <v>-3</v>
          </cell>
        </row>
        <row r="156">
          <cell r="B156" t="str">
            <v>Atendente De Lojas E Mercados</v>
          </cell>
          <cell r="C156">
            <v>993</v>
          </cell>
        </row>
        <row r="157">
          <cell r="B157" t="str">
            <v>Atleta Profissional (outras Modalidades)</v>
          </cell>
          <cell r="C157">
            <v>3</v>
          </cell>
        </row>
        <row r="158">
          <cell r="B158" t="str">
            <v>Atleta Profissional De Futebol</v>
          </cell>
          <cell r="C158">
            <v>84</v>
          </cell>
        </row>
        <row r="159">
          <cell r="B159" t="str">
            <v>Atleta Profissional De Luta</v>
          </cell>
          <cell r="C159">
            <v>4</v>
          </cell>
        </row>
        <row r="160">
          <cell r="B160" t="str">
            <v>Atleta Profissional De Tenis</v>
          </cell>
          <cell r="C160">
            <v>-1</v>
          </cell>
        </row>
        <row r="161">
          <cell r="B161" t="str">
            <v>Ator</v>
          </cell>
          <cell r="C161">
            <v>-1</v>
          </cell>
        </row>
        <row r="162">
          <cell r="B162" t="str">
            <v>Atuario</v>
          </cell>
          <cell r="C162">
            <v>2</v>
          </cell>
        </row>
        <row r="163">
          <cell r="B163" t="str">
            <v>Auditor (contadores E Afins)</v>
          </cell>
          <cell r="C163">
            <v>-5</v>
          </cell>
        </row>
        <row r="164">
          <cell r="B164" t="str">
            <v>Auxiliar De Banco De Sangue</v>
          </cell>
          <cell r="C164">
            <v>0</v>
          </cell>
        </row>
        <row r="165">
          <cell r="B165" t="str">
            <v>Auxiliar De Biblioteca</v>
          </cell>
          <cell r="C165">
            <v>5</v>
          </cell>
        </row>
        <row r="166">
          <cell r="B166" t="str">
            <v>Auxiliar De Cartorio</v>
          </cell>
          <cell r="C166">
            <v>-13</v>
          </cell>
        </row>
        <row r="167">
          <cell r="B167" t="str">
            <v>Auxiliar De Contabilidade</v>
          </cell>
          <cell r="C167">
            <v>127</v>
          </cell>
        </row>
        <row r="168">
          <cell r="B168" t="str">
            <v>Auxiliar De Corte (preparacao Da Confeccao De Roupas)</v>
          </cell>
          <cell r="C168">
            <v>8</v>
          </cell>
        </row>
        <row r="169">
          <cell r="B169" t="str">
            <v>Auxiliar De Desenvolvimento Infantil</v>
          </cell>
          <cell r="C169">
            <v>417</v>
          </cell>
        </row>
        <row r="170">
          <cell r="B170" t="str">
            <v>Auxiliar De Enfermagem</v>
          </cell>
          <cell r="C170">
            <v>-13</v>
          </cell>
        </row>
        <row r="171">
          <cell r="B171" t="str">
            <v>Auxiliar De Enfermagem Da Estrategia De Saude Da Familia</v>
          </cell>
          <cell r="C171">
            <v>-1</v>
          </cell>
        </row>
        <row r="172">
          <cell r="B172" t="str">
            <v>Auxiliar De Enfermagem Do Trabalho</v>
          </cell>
          <cell r="C172">
            <v>-1</v>
          </cell>
        </row>
        <row r="173">
          <cell r="B173" t="str">
            <v>Auxiliar De Escritorio</v>
          </cell>
          <cell r="C173">
            <v>1357</v>
          </cell>
        </row>
        <row r="174">
          <cell r="B174" t="str">
            <v>Auxiliar De Estatistica</v>
          </cell>
          <cell r="C174">
            <v>-2</v>
          </cell>
        </row>
        <row r="175">
          <cell r="B175" t="str">
            <v>Auxiliar De Farmacia De Manipulacao</v>
          </cell>
          <cell r="C175">
            <v>37</v>
          </cell>
        </row>
        <row r="176">
          <cell r="B176" t="str">
            <v>Auxiliar De Faturamento</v>
          </cell>
          <cell r="C176">
            <v>-56</v>
          </cell>
        </row>
        <row r="177">
          <cell r="B177" t="str">
            <v>Auxiliar De Judiciario</v>
          </cell>
          <cell r="C177">
            <v>5</v>
          </cell>
        </row>
        <row r="178">
          <cell r="B178" t="str">
            <v>Auxiliar De Laboratorio De Analises Clinicas</v>
          </cell>
          <cell r="C178">
            <v>33</v>
          </cell>
        </row>
        <row r="179">
          <cell r="B179" t="str">
            <v>Auxiliar De Laboratorio De Analises Fisico-quimicas</v>
          </cell>
          <cell r="C179">
            <v>-22</v>
          </cell>
        </row>
        <row r="180">
          <cell r="B180" t="str">
            <v>Auxiliar De Lavanderia</v>
          </cell>
          <cell r="C180">
            <v>25</v>
          </cell>
        </row>
        <row r="181">
          <cell r="B181" t="str">
            <v>Auxiliar De Logistica</v>
          </cell>
          <cell r="C181">
            <v>670</v>
          </cell>
        </row>
        <row r="182">
          <cell r="B182" t="str">
            <v>Auxiliar De Manutencao Predial</v>
          </cell>
          <cell r="C182">
            <v>295</v>
          </cell>
        </row>
        <row r="183">
          <cell r="B183" t="str">
            <v>Auxiliar De Pessoal</v>
          </cell>
          <cell r="C183">
            <v>72</v>
          </cell>
        </row>
        <row r="184">
          <cell r="B184" t="str">
            <v>Auxiliar De Processamento De Fumo</v>
          </cell>
          <cell r="C184">
            <v>-9</v>
          </cell>
        </row>
        <row r="185">
          <cell r="B185" t="str">
            <v>Auxiliar De Producao Farmaceutica</v>
          </cell>
          <cell r="C185">
            <v>6</v>
          </cell>
        </row>
        <row r="186">
          <cell r="B186" t="str">
            <v>Auxiliar De Protese Dentaria</v>
          </cell>
          <cell r="C186">
            <v>1</v>
          </cell>
        </row>
        <row r="187">
          <cell r="B187" t="str">
            <v>Auxiliar De Radiologia (revelacao Fotografica)</v>
          </cell>
          <cell r="C187">
            <v>-1</v>
          </cell>
        </row>
        <row r="188">
          <cell r="B188" t="str">
            <v>Auxiliar De Saude (navegacao Maritima)</v>
          </cell>
          <cell r="C188">
            <v>-1</v>
          </cell>
        </row>
        <row r="189">
          <cell r="B189" t="str">
            <v>Auxiliar De Seguros</v>
          </cell>
          <cell r="C189">
            <v>8</v>
          </cell>
        </row>
        <row r="190">
          <cell r="B190" t="str">
            <v>Auxiliar De Servicos De Importacao E Exportacao</v>
          </cell>
          <cell r="C190">
            <v>34</v>
          </cell>
        </row>
        <row r="191">
          <cell r="B191" t="str">
            <v>Auxiliar De Servicos Juridicos</v>
          </cell>
          <cell r="C191">
            <v>20</v>
          </cell>
        </row>
        <row r="192">
          <cell r="B192" t="str">
            <v>Auxiliar De Veterinario</v>
          </cell>
          <cell r="C192">
            <v>2</v>
          </cell>
        </row>
        <row r="193">
          <cell r="B193" t="str">
            <v>Auxiliar Em Saude Bucal</v>
          </cell>
          <cell r="C193">
            <v>41</v>
          </cell>
        </row>
        <row r="194">
          <cell r="B194" t="str">
            <v>Auxiliar Em Saude Bucal Da Estrategia De Saude Da Familia</v>
          </cell>
          <cell r="C194">
            <v>-1</v>
          </cell>
        </row>
        <row r="195">
          <cell r="B195" t="str">
            <v>Auxiliar Geral De Conservacao De Vias Permanentes (exceto Trilhos)</v>
          </cell>
          <cell r="C195">
            <v>25</v>
          </cell>
        </row>
        <row r="196">
          <cell r="B196" t="str">
            <v>Auxiliar Nos Servicos De Alimentacao</v>
          </cell>
          <cell r="C196">
            <v>976</v>
          </cell>
        </row>
        <row r="197">
          <cell r="B197" t="str">
            <v>Auxiliar Tecnico Em Laboratorio De Farmacia</v>
          </cell>
          <cell r="C197">
            <v>42</v>
          </cell>
        </row>
        <row r="198">
          <cell r="B198" t="str">
            <v>Avaliador De Bens Moveis</v>
          </cell>
          <cell r="C198">
            <v>1</v>
          </cell>
        </row>
        <row r="199">
          <cell r="B199" t="str">
            <v>Avaliador Fisico</v>
          </cell>
          <cell r="C199">
            <v>44</v>
          </cell>
        </row>
        <row r="200">
          <cell r="B200" t="str">
            <v>Avicultor</v>
          </cell>
          <cell r="C200">
            <v>1</v>
          </cell>
        </row>
        <row r="201">
          <cell r="B201" t="str">
            <v>Baba</v>
          </cell>
          <cell r="C201">
            <v>7</v>
          </cell>
        </row>
        <row r="202">
          <cell r="B202" t="str">
            <v>Baiana De Acaraje</v>
          </cell>
          <cell r="C202">
            <v>-1</v>
          </cell>
        </row>
        <row r="203">
          <cell r="B203" t="str">
            <v>Balanceador</v>
          </cell>
          <cell r="C203">
            <v>2</v>
          </cell>
        </row>
        <row r="204">
          <cell r="B204" t="str">
            <v>Balanceiro</v>
          </cell>
          <cell r="C204">
            <v>-13</v>
          </cell>
        </row>
        <row r="205">
          <cell r="B205" t="str">
            <v>Banhista De Animais Domesticos</v>
          </cell>
          <cell r="C205">
            <v>6</v>
          </cell>
        </row>
        <row r="206">
          <cell r="B206" t="str">
            <v>Barbeiro</v>
          </cell>
          <cell r="C206">
            <v>-1</v>
          </cell>
        </row>
        <row r="207">
          <cell r="B207" t="str">
            <v>Barista</v>
          </cell>
          <cell r="C207">
            <v>2</v>
          </cell>
        </row>
        <row r="208">
          <cell r="B208" t="str">
            <v>Barman</v>
          </cell>
          <cell r="C208">
            <v>-7</v>
          </cell>
        </row>
        <row r="209">
          <cell r="B209" t="str">
            <v>Bibliotecario</v>
          </cell>
          <cell r="C209">
            <v>3</v>
          </cell>
        </row>
        <row r="210">
          <cell r="B210" t="str">
            <v>Bilheteiro De Transportes Coletivos</v>
          </cell>
          <cell r="C210">
            <v>-3</v>
          </cell>
        </row>
        <row r="211">
          <cell r="B211" t="str">
            <v>Bilheteiro No Servico De Diversoes</v>
          </cell>
          <cell r="C211">
            <v>10</v>
          </cell>
        </row>
        <row r="212">
          <cell r="B212" t="str">
            <v>Biologo</v>
          </cell>
          <cell r="C212">
            <v>12</v>
          </cell>
        </row>
        <row r="213">
          <cell r="B213" t="str">
            <v>Biomedico</v>
          </cell>
          <cell r="C213">
            <v>-10</v>
          </cell>
        </row>
        <row r="214">
          <cell r="B214" t="str">
            <v>Bloqueiro (trabalhador Portuario)</v>
          </cell>
          <cell r="C214">
            <v>1</v>
          </cell>
        </row>
        <row r="215">
          <cell r="B215" t="str">
            <v>Bobinador Eletricista, A Mao</v>
          </cell>
          <cell r="C215">
            <v>0</v>
          </cell>
        </row>
        <row r="216">
          <cell r="B216" t="str">
            <v>Bobinador Eletricista, A Maquina</v>
          </cell>
          <cell r="C216">
            <v>-1</v>
          </cell>
        </row>
        <row r="217">
          <cell r="B217" t="str">
            <v>Bombeiro Civil</v>
          </cell>
          <cell r="C217">
            <v>-47</v>
          </cell>
        </row>
        <row r="218">
          <cell r="B218" t="str">
            <v>Bordador, A  Mao</v>
          </cell>
          <cell r="C218">
            <v>-1</v>
          </cell>
        </row>
        <row r="219">
          <cell r="B219" t="str">
            <v>Bordador, A Maquina</v>
          </cell>
          <cell r="C219">
            <v>4</v>
          </cell>
        </row>
        <row r="220">
          <cell r="B220" t="str">
            <v>Borracheiro</v>
          </cell>
          <cell r="C220">
            <v>-52</v>
          </cell>
        </row>
        <row r="221">
          <cell r="B221" t="str">
            <v>Cabeleireiro</v>
          </cell>
          <cell r="C221">
            <v>-24</v>
          </cell>
        </row>
        <row r="222">
          <cell r="B222" t="str">
            <v>Caixa De Banco</v>
          </cell>
          <cell r="C222">
            <v>24</v>
          </cell>
        </row>
        <row r="223">
          <cell r="B223" t="str">
            <v>Calafetador</v>
          </cell>
          <cell r="C223">
            <v>-2</v>
          </cell>
        </row>
        <row r="224">
          <cell r="B224" t="str">
            <v>Calceteiro</v>
          </cell>
          <cell r="C224">
            <v>3</v>
          </cell>
        </row>
        <row r="225">
          <cell r="B225" t="str">
            <v>Caldeireiro (chapas De Cobre)</v>
          </cell>
          <cell r="C225">
            <v>2</v>
          </cell>
        </row>
        <row r="226">
          <cell r="B226" t="str">
            <v>Caldeireiro (chapas De Ferro E Aco)</v>
          </cell>
          <cell r="C226">
            <v>195</v>
          </cell>
        </row>
        <row r="227">
          <cell r="B227" t="str">
            <v>Camareiro  De Hotel</v>
          </cell>
          <cell r="C227">
            <v>212</v>
          </cell>
        </row>
        <row r="228">
          <cell r="B228" t="str">
            <v>Caminhoneiro Autonomo (rotas Regionais E Internacionais)</v>
          </cell>
          <cell r="C228">
            <v>12</v>
          </cell>
        </row>
        <row r="229">
          <cell r="B229" t="str">
            <v>Canteiro</v>
          </cell>
          <cell r="C229">
            <v>12</v>
          </cell>
        </row>
        <row r="230">
          <cell r="B230" t="str">
            <v>Capitao De Manobra Da Marinha Mercante</v>
          </cell>
          <cell r="C230">
            <v>4</v>
          </cell>
        </row>
        <row r="231">
          <cell r="B231" t="str">
            <v>Carpinteiro</v>
          </cell>
          <cell r="C231">
            <v>-89</v>
          </cell>
        </row>
        <row r="232">
          <cell r="B232" t="str">
            <v>Carpinteiro (cenarios)</v>
          </cell>
          <cell r="C232">
            <v>1</v>
          </cell>
        </row>
        <row r="233">
          <cell r="B233" t="str">
            <v>Carpinteiro (esquadrias)</v>
          </cell>
          <cell r="C233">
            <v>4</v>
          </cell>
        </row>
        <row r="234">
          <cell r="B234" t="str">
            <v>Carpinteiro (telhados)</v>
          </cell>
          <cell r="C234">
            <v>3</v>
          </cell>
        </row>
        <row r="235">
          <cell r="B235" t="str">
            <v>Carpinteiro De Formas Para Concreto</v>
          </cell>
          <cell r="C235">
            <v>20</v>
          </cell>
        </row>
        <row r="236">
          <cell r="B236" t="str">
            <v>Carpinteiro De Obras</v>
          </cell>
          <cell r="C236">
            <v>114</v>
          </cell>
        </row>
        <row r="237">
          <cell r="B237" t="str">
            <v>Carpinteiro De Obras Civis De Arte (pontes, Tuneis, Barragens)</v>
          </cell>
          <cell r="C237">
            <v>-20</v>
          </cell>
        </row>
        <row r="238">
          <cell r="B238" t="str">
            <v>Carpinteiro Naval (embarcacoes)</v>
          </cell>
          <cell r="C238">
            <v>-1</v>
          </cell>
        </row>
        <row r="239">
          <cell r="B239" t="str">
            <v>Carpinteiro Naval (estaleiros)</v>
          </cell>
          <cell r="C239">
            <v>1</v>
          </cell>
        </row>
        <row r="240">
          <cell r="B240" t="str">
            <v>Carregador (aeronaves)</v>
          </cell>
          <cell r="C240">
            <v>10</v>
          </cell>
        </row>
        <row r="241">
          <cell r="B241" t="str">
            <v>Carregador (armazem)</v>
          </cell>
          <cell r="C241">
            <v>53</v>
          </cell>
        </row>
        <row r="242">
          <cell r="B242" t="str">
            <v>Carregador (veiculos De Transportes Terrestres)</v>
          </cell>
          <cell r="C242">
            <v>100</v>
          </cell>
        </row>
        <row r="243">
          <cell r="B243" t="str">
            <v>Cartazeiro</v>
          </cell>
          <cell r="C243">
            <v>-21</v>
          </cell>
        </row>
        <row r="244">
          <cell r="B244" t="str">
            <v>Carteiro</v>
          </cell>
          <cell r="C244">
            <v>-5</v>
          </cell>
        </row>
        <row r="245">
          <cell r="B245" t="str">
            <v>Cartonageiro, A Mao (caixas De Papelao)</v>
          </cell>
          <cell r="C245">
            <v>3</v>
          </cell>
        </row>
        <row r="246">
          <cell r="B246" t="str">
            <v>Caseiro (agricultura)</v>
          </cell>
          <cell r="C246">
            <v>-5</v>
          </cell>
        </row>
        <row r="247">
          <cell r="B247" t="str">
            <v>Catador De Material Reciclavel</v>
          </cell>
          <cell r="C247">
            <v>3</v>
          </cell>
        </row>
        <row r="248">
          <cell r="B248" t="str">
            <v>Cenografo De Eventos</v>
          </cell>
          <cell r="C248">
            <v>1</v>
          </cell>
        </row>
        <row r="249">
          <cell r="B249" t="str">
            <v>Cenotecnico (cinema, Video, Televisao, Teatro E Espetaculos)</v>
          </cell>
          <cell r="C249">
            <v>1</v>
          </cell>
        </row>
        <row r="250">
          <cell r="B250" t="str">
            <v>Ceramista</v>
          </cell>
          <cell r="C250">
            <v>2</v>
          </cell>
        </row>
        <row r="251">
          <cell r="B251" t="str">
            <v>Chapeador</v>
          </cell>
          <cell r="C251">
            <v>0</v>
          </cell>
        </row>
        <row r="252">
          <cell r="B252" t="str">
            <v>Chapeador De Carrocerias Metalicas (fabricacao)</v>
          </cell>
          <cell r="C252">
            <v>0</v>
          </cell>
        </row>
        <row r="253">
          <cell r="B253" t="str">
            <v>Chaveiro</v>
          </cell>
          <cell r="C253">
            <v>1</v>
          </cell>
        </row>
        <row r="254">
          <cell r="B254" t="str">
            <v>Chefe De Bar</v>
          </cell>
          <cell r="C254">
            <v>-15</v>
          </cell>
        </row>
        <row r="255">
          <cell r="B255" t="str">
            <v>Chefe De Confeitaria</v>
          </cell>
          <cell r="C255">
            <v>0</v>
          </cell>
        </row>
        <row r="256">
          <cell r="B256" t="str">
            <v>Chefe De Contabilidade (tecnico)</v>
          </cell>
          <cell r="C256">
            <v>0</v>
          </cell>
        </row>
        <row r="257">
          <cell r="B257" t="str">
            <v>Chefe De Cozinha</v>
          </cell>
          <cell r="C257">
            <v>-26</v>
          </cell>
        </row>
        <row r="258">
          <cell r="B258" t="str">
            <v>Chefe De Portaria De Hotel</v>
          </cell>
          <cell r="C258">
            <v>1</v>
          </cell>
        </row>
        <row r="259">
          <cell r="B259" t="str">
            <v>Chefe De Servico De Transporte Rodoviario (passageiros E Cargas)</v>
          </cell>
          <cell r="C259">
            <v>-17</v>
          </cell>
        </row>
        <row r="260">
          <cell r="B260" t="str">
            <v>Churrasqueiro</v>
          </cell>
          <cell r="C260">
            <v>3</v>
          </cell>
        </row>
        <row r="261">
          <cell r="B261" t="str">
            <v>Ciclista Mensageiro</v>
          </cell>
          <cell r="C261">
            <v>1</v>
          </cell>
        </row>
        <row r="262">
          <cell r="B262" t="str">
            <v>Cientista Politico</v>
          </cell>
          <cell r="C262">
            <v>1</v>
          </cell>
        </row>
        <row r="263">
          <cell r="B263" t="str">
            <v>Cilindreiro Na Preparacao De Pasta Para Fabricacao De Papel</v>
          </cell>
          <cell r="C263">
            <v>-1</v>
          </cell>
        </row>
        <row r="264">
          <cell r="B264" t="str">
            <v>Cirurgiao Dentista - Auditor</v>
          </cell>
          <cell r="C264">
            <v>-1</v>
          </cell>
        </row>
        <row r="265">
          <cell r="B265" t="str">
            <v>Cirurgiao Dentista - Clinico Geral</v>
          </cell>
          <cell r="C265">
            <v>7</v>
          </cell>
        </row>
        <row r="266">
          <cell r="B266" t="str">
            <v>Cirurgiao Dentista - Dentistica</v>
          </cell>
          <cell r="C266">
            <v>1</v>
          </cell>
        </row>
        <row r="267">
          <cell r="B267" t="str">
            <v>Cirurgiao Dentista - Endodontista</v>
          </cell>
          <cell r="C267">
            <v>-1</v>
          </cell>
        </row>
        <row r="268">
          <cell r="B268" t="str">
            <v>Cirurgiao Dentista - Odontogeriatra</v>
          </cell>
          <cell r="C268">
            <v>2</v>
          </cell>
        </row>
        <row r="269">
          <cell r="B269" t="str">
            <v>Cirurgiao Dentista - Odontologia Do Trabalho</v>
          </cell>
          <cell r="C269">
            <v>0</v>
          </cell>
        </row>
        <row r="270">
          <cell r="B270" t="str">
            <v>Cirurgiao Dentista - Odontologia Para Pacientes Com Necessidades Especiais</v>
          </cell>
          <cell r="C270">
            <v>1</v>
          </cell>
        </row>
        <row r="271">
          <cell r="B271" t="str">
            <v>Cirurgiao Dentista - Ortopedista E Ortodontista</v>
          </cell>
          <cell r="C271">
            <v>-2</v>
          </cell>
        </row>
        <row r="272">
          <cell r="B272" t="str">
            <v>Cirurgiao Dentista - Reabilitador Oral</v>
          </cell>
          <cell r="C272">
            <v>1</v>
          </cell>
        </row>
        <row r="273">
          <cell r="B273" t="str">
            <v>Cirurgiao-dentista Da Estrategia De Saude Da Familia</v>
          </cell>
          <cell r="C273">
            <v>2</v>
          </cell>
        </row>
        <row r="274">
          <cell r="B274" t="str">
            <v>Citotecnico</v>
          </cell>
          <cell r="C274">
            <v>-4</v>
          </cell>
        </row>
        <row r="275">
          <cell r="B275" t="str">
            <v>Classificador De Couros</v>
          </cell>
          <cell r="C275">
            <v>1</v>
          </cell>
        </row>
        <row r="276">
          <cell r="B276" t="str">
            <v>Classificador De Fumo</v>
          </cell>
          <cell r="C276">
            <v>-111</v>
          </cell>
        </row>
        <row r="277">
          <cell r="B277" t="str">
            <v>Classificador De Madeira</v>
          </cell>
          <cell r="C277">
            <v>2</v>
          </cell>
        </row>
        <row r="278">
          <cell r="B278" t="str">
            <v>Classificador De Toras</v>
          </cell>
          <cell r="C278">
            <v>-3</v>
          </cell>
        </row>
        <row r="279">
          <cell r="B279" t="str">
            <v>Cobrador De Transportes Coletivos (exceto Trem)</v>
          </cell>
          <cell r="C279">
            <v>-41</v>
          </cell>
        </row>
        <row r="280">
          <cell r="B280" t="str">
            <v>Cobrador Externo</v>
          </cell>
          <cell r="C280">
            <v>-3</v>
          </cell>
        </row>
        <row r="281">
          <cell r="B281" t="str">
            <v>Cobrador Interno</v>
          </cell>
          <cell r="C281">
            <v>-3</v>
          </cell>
        </row>
        <row r="282">
          <cell r="B282" t="str">
            <v>Colchoeiro (confeccao De Colchoes)</v>
          </cell>
          <cell r="C282">
            <v>3</v>
          </cell>
        </row>
        <row r="283">
          <cell r="B283" t="str">
            <v>Coletor De Lixo Domiciliar</v>
          </cell>
          <cell r="C283">
            <v>34</v>
          </cell>
        </row>
        <row r="284">
          <cell r="B284" t="str">
            <v>Coletor De Residuos Solidos De Servicos De Saude</v>
          </cell>
          <cell r="C284">
            <v>8</v>
          </cell>
        </row>
        <row r="285">
          <cell r="B285" t="str">
            <v>Colorista De Papel</v>
          </cell>
          <cell r="C285">
            <v>0</v>
          </cell>
        </row>
        <row r="286">
          <cell r="B286" t="str">
            <v>Colorista Textil</v>
          </cell>
          <cell r="C286">
            <v>6</v>
          </cell>
        </row>
        <row r="287">
          <cell r="B287" t="str">
            <v>Comandante Da Marinha Mercante</v>
          </cell>
          <cell r="C287">
            <v>1</v>
          </cell>
        </row>
        <row r="288">
          <cell r="B288" t="str">
            <v>Comerciante Atacadista</v>
          </cell>
          <cell r="C288">
            <v>-4</v>
          </cell>
        </row>
        <row r="289">
          <cell r="B289" t="str">
            <v>Comerciante Varejista</v>
          </cell>
          <cell r="C289">
            <v>-23</v>
          </cell>
        </row>
        <row r="290">
          <cell r="B290" t="str">
            <v>Comissario De Trem</v>
          </cell>
          <cell r="C290">
            <v>-3</v>
          </cell>
        </row>
        <row r="291">
          <cell r="B291" t="str">
            <v>Comprador</v>
          </cell>
          <cell r="C291">
            <v>9</v>
          </cell>
        </row>
        <row r="292">
          <cell r="B292" t="str">
            <v>Concierge</v>
          </cell>
          <cell r="C292">
            <v>1</v>
          </cell>
        </row>
        <row r="293">
          <cell r="B293" t="str">
            <v>Condutor De Ambulancia</v>
          </cell>
          <cell r="C293">
            <v>2</v>
          </cell>
        </row>
        <row r="294">
          <cell r="B294" t="str">
            <v>Condutor De Maquinas (mecanico)</v>
          </cell>
          <cell r="C294">
            <v>1</v>
          </cell>
        </row>
        <row r="295">
          <cell r="B295" t="str">
            <v>Condutor De Turismo De Aventura</v>
          </cell>
          <cell r="C295">
            <v>1</v>
          </cell>
        </row>
        <row r="296">
          <cell r="B296" t="str">
            <v>Condutor De Veiculos A Pedais</v>
          </cell>
          <cell r="C296">
            <v>-1</v>
          </cell>
        </row>
        <row r="297">
          <cell r="B297" t="str">
            <v>Condutor De Veiculos De Tracao Animal (ruas E Estradas)</v>
          </cell>
          <cell r="C297">
            <v>-1</v>
          </cell>
        </row>
        <row r="298">
          <cell r="B298" t="str">
            <v>Confeccionador De Bolsas, Sacos E Sacolas E Papel, A Maquina</v>
          </cell>
          <cell r="C298">
            <v>-2</v>
          </cell>
        </row>
        <row r="299">
          <cell r="B299" t="str">
            <v>Confeccionador De Moveis De Vime, Junco E Bambu</v>
          </cell>
          <cell r="C299">
            <v>1</v>
          </cell>
        </row>
        <row r="300">
          <cell r="B300" t="str">
            <v>Confeccionador De Pneumaticos</v>
          </cell>
          <cell r="C300">
            <v>5</v>
          </cell>
        </row>
        <row r="301">
          <cell r="B301" t="str">
            <v>Confeccionador De Sacos De Celofane, A Maquina</v>
          </cell>
          <cell r="C301">
            <v>-3</v>
          </cell>
        </row>
        <row r="302">
          <cell r="B302" t="str">
            <v>Confeiteiro</v>
          </cell>
          <cell r="C302">
            <v>-9</v>
          </cell>
        </row>
        <row r="303">
          <cell r="B303" t="str">
            <v>Conferente De Carga E Descarga</v>
          </cell>
          <cell r="C303">
            <v>-219</v>
          </cell>
        </row>
        <row r="304">
          <cell r="B304" t="str">
            <v>Conferente De Servicos Bancarios</v>
          </cell>
          <cell r="C304">
            <v>-1</v>
          </cell>
        </row>
        <row r="305">
          <cell r="B305" t="str">
            <v>Conferente Mercadoria (exceto Carga E Descarga)</v>
          </cell>
          <cell r="C305">
            <v>-28</v>
          </cell>
        </row>
        <row r="306">
          <cell r="B306" t="str">
            <v>Conferente-expedidor De Roupas (lavanderias)</v>
          </cell>
          <cell r="C306">
            <v>-1</v>
          </cell>
        </row>
        <row r="307">
          <cell r="B307" t="str">
            <v>Conservador-restaurador De Bens  Culturais</v>
          </cell>
          <cell r="C307">
            <v>1</v>
          </cell>
        </row>
        <row r="308">
          <cell r="B308" t="str">
            <v>Consultor Contabil (tecnico)</v>
          </cell>
          <cell r="C308">
            <v>3</v>
          </cell>
        </row>
        <row r="309">
          <cell r="B309" t="str">
            <v>Consultor Juridico</v>
          </cell>
          <cell r="C309">
            <v>-11</v>
          </cell>
        </row>
        <row r="310">
          <cell r="B310" t="str">
            <v>Contador</v>
          </cell>
          <cell r="C310">
            <v>-46</v>
          </cell>
        </row>
        <row r="311">
          <cell r="B311" t="str">
            <v>Continuo</v>
          </cell>
          <cell r="C311">
            <v>68</v>
          </cell>
        </row>
        <row r="312">
          <cell r="B312" t="str">
            <v>Contramestre De Acabamento (industria Textil)</v>
          </cell>
          <cell r="C312">
            <v>1</v>
          </cell>
        </row>
        <row r="313">
          <cell r="B313" t="str">
            <v>Controlador De Entrada E Saida</v>
          </cell>
          <cell r="C313">
            <v>-1</v>
          </cell>
        </row>
        <row r="314">
          <cell r="B314" t="str">
            <v>Controlador De Pragas</v>
          </cell>
          <cell r="C314">
            <v>16</v>
          </cell>
        </row>
        <row r="315">
          <cell r="B315" t="str">
            <v>Controlador De Servicos De Maquinas E Veiculos</v>
          </cell>
          <cell r="C315">
            <v>27</v>
          </cell>
        </row>
        <row r="316">
          <cell r="B316" t="str">
            <v>Coordenador De Operacoes De Combate A Poluicao No Meio Aquaviario</v>
          </cell>
          <cell r="C316">
            <v>2</v>
          </cell>
        </row>
        <row r="317">
          <cell r="B317" t="str">
            <v>Coordenador Pedagogico</v>
          </cell>
          <cell r="C317">
            <v>6</v>
          </cell>
        </row>
        <row r="318">
          <cell r="B318" t="str">
            <v>Copeiro</v>
          </cell>
          <cell r="C318">
            <v>118</v>
          </cell>
        </row>
        <row r="319">
          <cell r="B319" t="str">
            <v>Copeiro De Hospital</v>
          </cell>
          <cell r="C319">
            <v>18</v>
          </cell>
        </row>
        <row r="320">
          <cell r="B320" t="str">
            <v>Coreografo</v>
          </cell>
          <cell r="C320">
            <v>1</v>
          </cell>
        </row>
        <row r="321">
          <cell r="B321" t="str">
            <v>Corretor De Imoveis</v>
          </cell>
          <cell r="C321">
            <v>1</v>
          </cell>
        </row>
        <row r="322">
          <cell r="B322" t="str">
            <v>Corretor De Seguros</v>
          </cell>
          <cell r="C322">
            <v>1</v>
          </cell>
        </row>
        <row r="323">
          <cell r="B323" t="str">
            <v>Corretor De Valores, Ativos Financeiros, Mercadorias E Derivativos</v>
          </cell>
          <cell r="C323">
            <v>0</v>
          </cell>
        </row>
        <row r="324">
          <cell r="B324" t="str">
            <v>Cortador De Artefatos De Couro (exceto Roupas E Calcados)</v>
          </cell>
          <cell r="C324">
            <v>-1</v>
          </cell>
        </row>
        <row r="325">
          <cell r="B325" t="str">
            <v>Cortador De Calcados, A  Maquina (exceto Solas E Palmilhas)</v>
          </cell>
          <cell r="C325">
            <v>1</v>
          </cell>
        </row>
        <row r="326">
          <cell r="B326" t="str">
            <v>Cortador De Laminados De Madeira</v>
          </cell>
          <cell r="C326">
            <v>1</v>
          </cell>
        </row>
        <row r="327">
          <cell r="B327" t="str">
            <v>Cortador De Pedras</v>
          </cell>
          <cell r="C327">
            <v>0</v>
          </cell>
        </row>
        <row r="328">
          <cell r="B328" t="str">
            <v>Cortador De Roupas</v>
          </cell>
          <cell r="C328">
            <v>8</v>
          </cell>
        </row>
        <row r="329">
          <cell r="B329" t="str">
            <v>Cortador De Tapecaria</v>
          </cell>
          <cell r="C329">
            <v>3</v>
          </cell>
        </row>
        <row r="330">
          <cell r="B330" t="str">
            <v>Cortador De Vidro</v>
          </cell>
          <cell r="C330">
            <v>1</v>
          </cell>
        </row>
        <row r="331">
          <cell r="B331" t="str">
            <v>Costurador De Artefatos De Couro, A  Mao (exceto Roupas E Calcados)</v>
          </cell>
          <cell r="C331">
            <v>-1</v>
          </cell>
        </row>
        <row r="332">
          <cell r="B332" t="str">
            <v>Costureira De Pecas Sob Encomenda</v>
          </cell>
          <cell r="C332">
            <v>18</v>
          </cell>
        </row>
        <row r="333">
          <cell r="B333" t="str">
            <v>Costureira De Reparacao De Roupas</v>
          </cell>
          <cell r="C333">
            <v>0</v>
          </cell>
        </row>
        <row r="334">
          <cell r="B334" t="str">
            <v>Costureiro Na Confeccao Em Serie</v>
          </cell>
          <cell r="C334">
            <v>16</v>
          </cell>
        </row>
        <row r="335">
          <cell r="B335" t="str">
            <v>Costureiro, A  Maquina  Na Confeccao Em Serie</v>
          </cell>
          <cell r="C335">
            <v>12</v>
          </cell>
        </row>
        <row r="336">
          <cell r="B336" t="str">
            <v>Cozinhador (conservacao De Alimentos)</v>
          </cell>
          <cell r="C336">
            <v>-5</v>
          </cell>
        </row>
        <row r="337">
          <cell r="B337" t="str">
            <v>Cozinhador De Carnes</v>
          </cell>
          <cell r="C337">
            <v>1</v>
          </cell>
        </row>
        <row r="338">
          <cell r="B338" t="str">
            <v>Cozinhador De Frutas E Legumes</v>
          </cell>
          <cell r="C338">
            <v>-6</v>
          </cell>
        </row>
        <row r="339">
          <cell r="B339" t="str">
            <v>Cozinheiro De Hospital</v>
          </cell>
          <cell r="C339">
            <v>-6</v>
          </cell>
        </row>
        <row r="340">
          <cell r="B340" t="str">
            <v>Cozinheiro Do Servico Domestico</v>
          </cell>
          <cell r="C340">
            <v>1</v>
          </cell>
        </row>
        <row r="341">
          <cell r="B341" t="str">
            <v>Cozinheiro Geral</v>
          </cell>
          <cell r="C341">
            <v>-141</v>
          </cell>
        </row>
        <row r="342">
          <cell r="B342" t="str">
            <v>Cozinheiro Industrial</v>
          </cell>
          <cell r="C342">
            <v>2</v>
          </cell>
        </row>
        <row r="343">
          <cell r="B343" t="str">
            <v>Criador De Bovinos (corte)</v>
          </cell>
          <cell r="C343">
            <v>2</v>
          </cell>
        </row>
        <row r="344">
          <cell r="B344" t="str">
            <v>Criador De Camaroes</v>
          </cell>
          <cell r="C344">
            <v>-2</v>
          </cell>
        </row>
        <row r="345">
          <cell r="B345" t="str">
            <v>Criador De Peixes</v>
          </cell>
          <cell r="C345">
            <v>0</v>
          </cell>
        </row>
        <row r="346">
          <cell r="B346" t="str">
            <v>Criador Em Pecuaria Polivalente</v>
          </cell>
          <cell r="C346">
            <v>1</v>
          </cell>
        </row>
        <row r="347">
          <cell r="B347" t="str">
            <v>Cronoanalista</v>
          </cell>
          <cell r="C347">
            <v>-2</v>
          </cell>
        </row>
        <row r="348">
          <cell r="B348" t="str">
            <v>Cronometrista</v>
          </cell>
          <cell r="C348">
            <v>1</v>
          </cell>
        </row>
        <row r="349">
          <cell r="B349" t="str">
            <v>Cuidador De Idosos</v>
          </cell>
          <cell r="C349">
            <v>52</v>
          </cell>
        </row>
        <row r="350">
          <cell r="B350" t="str">
            <v>Cuidador Em Saude</v>
          </cell>
          <cell r="C350">
            <v>0</v>
          </cell>
        </row>
        <row r="351">
          <cell r="B351" t="str">
            <v>Cumim</v>
          </cell>
          <cell r="C351">
            <v>318</v>
          </cell>
        </row>
        <row r="352">
          <cell r="B352" t="str">
            <v>Datilografo</v>
          </cell>
          <cell r="C352">
            <v>-1</v>
          </cell>
        </row>
        <row r="353">
          <cell r="B353" t="str">
            <v>Decorador De Eventos</v>
          </cell>
          <cell r="C353">
            <v>6</v>
          </cell>
        </row>
        <row r="354">
          <cell r="B354" t="str">
            <v>Defumador De Carnes E Pescados</v>
          </cell>
          <cell r="C354">
            <v>-3</v>
          </cell>
        </row>
        <row r="355">
          <cell r="B355" t="str">
            <v>Demolidor De Edificacoes</v>
          </cell>
          <cell r="C355">
            <v>-4</v>
          </cell>
        </row>
        <row r="356">
          <cell r="B356" t="str">
            <v>Demonstrador De Mercadorias</v>
          </cell>
          <cell r="C356">
            <v>-8</v>
          </cell>
        </row>
        <row r="357">
          <cell r="B357" t="str">
            <v>Desenhista Copista</v>
          </cell>
          <cell r="C357">
            <v>0</v>
          </cell>
        </row>
        <row r="358">
          <cell r="B358" t="str">
            <v>Desenhista Detalhista</v>
          </cell>
          <cell r="C358">
            <v>0</v>
          </cell>
        </row>
        <row r="359">
          <cell r="B359" t="str">
            <v>Desenhista Industrial De Produto (designer De Produto)</v>
          </cell>
          <cell r="C359">
            <v>-2</v>
          </cell>
        </row>
        <row r="360">
          <cell r="B360" t="str">
            <v>Desenhista Industrial De Produto De Moda (designer De Moda)</v>
          </cell>
          <cell r="C360">
            <v>-1</v>
          </cell>
        </row>
        <row r="361">
          <cell r="B361" t="str">
            <v>Desenhista Industrial Grafico (designer Grafico)</v>
          </cell>
          <cell r="C361">
            <v>68</v>
          </cell>
        </row>
        <row r="362">
          <cell r="B362" t="str">
            <v>Desenhista Projetista De Arquitetura</v>
          </cell>
          <cell r="C362">
            <v>-2</v>
          </cell>
        </row>
        <row r="363">
          <cell r="B363" t="str">
            <v>Desenhista Projetista De Construcao Civil</v>
          </cell>
          <cell r="C363">
            <v>2</v>
          </cell>
        </row>
        <row r="364">
          <cell r="B364" t="str">
            <v>Desenhista Projetista De Eletricidade</v>
          </cell>
          <cell r="C364">
            <v>3</v>
          </cell>
        </row>
        <row r="365">
          <cell r="B365" t="str">
            <v>Desenhista Projetista Mecanico</v>
          </cell>
          <cell r="C365">
            <v>0</v>
          </cell>
        </row>
        <row r="366">
          <cell r="B366" t="str">
            <v>Desenhista Tecnico</v>
          </cell>
          <cell r="C366">
            <v>-2</v>
          </cell>
        </row>
        <row r="367">
          <cell r="B367" t="str">
            <v>Desenhista Tecnico (arquitetura)</v>
          </cell>
          <cell r="C367">
            <v>-6</v>
          </cell>
        </row>
        <row r="368">
          <cell r="B368" t="str">
            <v>Desenhista Tecnico (artes Graficas)</v>
          </cell>
          <cell r="C368">
            <v>1</v>
          </cell>
        </row>
        <row r="369">
          <cell r="B369" t="str">
            <v>Desenhista Tecnico (cartografia)</v>
          </cell>
          <cell r="C369">
            <v>10</v>
          </cell>
        </row>
        <row r="370">
          <cell r="B370" t="str">
            <v>Desenhista Tecnico (construcao Civil)</v>
          </cell>
          <cell r="C370">
            <v>2</v>
          </cell>
        </row>
        <row r="371">
          <cell r="B371" t="str">
            <v>Desenhista Tecnico Mecanico</v>
          </cell>
          <cell r="C371">
            <v>0</v>
          </cell>
        </row>
        <row r="372">
          <cell r="B372" t="str">
            <v>Desenvolvedor De Multimidia</v>
          </cell>
          <cell r="C372">
            <v>-3</v>
          </cell>
        </row>
        <row r="373">
          <cell r="B373" t="str">
            <v>Desenvolvedor De Sistemas De Tecnologia Da Informacao (tecnico)</v>
          </cell>
          <cell r="C373">
            <v>38</v>
          </cell>
        </row>
        <row r="374">
          <cell r="B374" t="str">
            <v>Desenvolvedor Web (tecnico)</v>
          </cell>
          <cell r="C374">
            <v>4</v>
          </cell>
        </row>
        <row r="375">
          <cell r="B375" t="str">
            <v>Designer De Interiores</v>
          </cell>
          <cell r="C375">
            <v>-3</v>
          </cell>
        </row>
        <row r="376">
          <cell r="B376" t="str">
            <v>Designer De Vitrines</v>
          </cell>
          <cell r="C376">
            <v>4</v>
          </cell>
        </row>
        <row r="377">
          <cell r="B377" t="str">
            <v>Designer Educacional</v>
          </cell>
          <cell r="C377">
            <v>0</v>
          </cell>
        </row>
        <row r="378">
          <cell r="B378" t="str">
            <v>Desossador</v>
          </cell>
          <cell r="C378">
            <v>3</v>
          </cell>
        </row>
        <row r="379">
          <cell r="B379" t="str">
            <v>Despachante De Transportes Coletivos (exceto Trem)</v>
          </cell>
          <cell r="C379">
            <v>20</v>
          </cell>
        </row>
        <row r="380">
          <cell r="B380" t="str">
            <v>Despachante Documentalista</v>
          </cell>
          <cell r="C380">
            <v>-10</v>
          </cell>
        </row>
        <row r="381">
          <cell r="B381" t="str">
            <v>Destilador De Produtos Quimicos (exceto Petroleo)</v>
          </cell>
          <cell r="C381">
            <v>-3</v>
          </cell>
        </row>
        <row r="382">
          <cell r="B382" t="str">
            <v>Destrocador De Pedra</v>
          </cell>
          <cell r="C382">
            <v>-8</v>
          </cell>
        </row>
        <row r="383">
          <cell r="B383" t="str">
            <v>Detonador</v>
          </cell>
          <cell r="C383">
            <v>-6</v>
          </cell>
        </row>
        <row r="384">
          <cell r="B384" t="str">
            <v>Dietista</v>
          </cell>
          <cell r="C384">
            <v>6</v>
          </cell>
        </row>
        <row r="385">
          <cell r="B385" t="str">
            <v>Digitador</v>
          </cell>
          <cell r="C385">
            <v>-18</v>
          </cell>
        </row>
        <row r="386">
          <cell r="B386" t="str">
            <v>Diretor Administrativo</v>
          </cell>
          <cell r="C386">
            <v>-12</v>
          </cell>
        </row>
        <row r="387">
          <cell r="B387" t="str">
            <v>Diretor Administrativo E Financeiro</v>
          </cell>
          <cell r="C387">
            <v>-7</v>
          </cell>
        </row>
        <row r="388">
          <cell r="B388" t="str">
            <v>Diretor Comercial</v>
          </cell>
          <cell r="C388">
            <v>-1</v>
          </cell>
        </row>
        <row r="389">
          <cell r="B389" t="str">
            <v>Diretor De  Producao E Operacoes De Alimentacao</v>
          </cell>
          <cell r="C389">
            <v>0</v>
          </cell>
        </row>
        <row r="390">
          <cell r="B390" t="str">
            <v>Diretor De  Producao E Operacoes De Hotel</v>
          </cell>
          <cell r="C390">
            <v>-1</v>
          </cell>
        </row>
        <row r="391">
          <cell r="B391" t="str">
            <v>Diretor De  Producao E Operacoes De Turismo</v>
          </cell>
          <cell r="C391">
            <v>1</v>
          </cell>
        </row>
        <row r="392">
          <cell r="B392" t="str">
            <v>Diretor De Arte</v>
          </cell>
          <cell r="C392">
            <v>1</v>
          </cell>
        </row>
        <row r="393">
          <cell r="B393" t="str">
            <v>Diretor De Arte (publicidade)</v>
          </cell>
          <cell r="C393">
            <v>-1</v>
          </cell>
        </row>
        <row r="394">
          <cell r="B394" t="str">
            <v>Diretor De Compliance</v>
          </cell>
          <cell r="C394">
            <v>1</v>
          </cell>
        </row>
        <row r="395">
          <cell r="B395" t="str">
            <v>Diretor De Credito Imobiliario</v>
          </cell>
          <cell r="C395">
            <v>-2</v>
          </cell>
        </row>
        <row r="396">
          <cell r="B396" t="str">
            <v>Diretor De Fotografia</v>
          </cell>
          <cell r="C396">
            <v>1</v>
          </cell>
        </row>
        <row r="397">
          <cell r="B397" t="str">
            <v>Diretor De Imagens (tv)</v>
          </cell>
          <cell r="C397">
            <v>1</v>
          </cell>
        </row>
        <row r="398">
          <cell r="B398" t="str">
            <v>Diretor De Instituicao Educacional Da Area Privada</v>
          </cell>
          <cell r="C398">
            <v>-16</v>
          </cell>
        </row>
        <row r="399">
          <cell r="B399" t="str">
            <v>Diretor De Instituicao Educacional Publica</v>
          </cell>
          <cell r="C399">
            <v>0</v>
          </cell>
        </row>
        <row r="400">
          <cell r="B400" t="str">
            <v>Diretor De Manutencao</v>
          </cell>
          <cell r="C400">
            <v>1</v>
          </cell>
        </row>
        <row r="401">
          <cell r="B401" t="str">
            <v>Diretor De Marketing</v>
          </cell>
          <cell r="C401">
            <v>-4</v>
          </cell>
        </row>
        <row r="402">
          <cell r="B402" t="str">
            <v>Diretor De Midia (publicidade)</v>
          </cell>
          <cell r="C402">
            <v>-3</v>
          </cell>
        </row>
        <row r="403">
          <cell r="B403" t="str">
            <v>Diretor De Operacoes Comerciais (comercio Atacadista E Varejista)</v>
          </cell>
          <cell r="C403">
            <v>-3</v>
          </cell>
        </row>
        <row r="404">
          <cell r="B404" t="str">
            <v>Diretor De Operacoes De Obras Publica E Civil</v>
          </cell>
          <cell r="C404">
            <v>0</v>
          </cell>
        </row>
        <row r="405">
          <cell r="B405" t="str">
            <v>Diretor De Operacoes De Servicos De Telecomunicacoes</v>
          </cell>
          <cell r="C405">
            <v>1</v>
          </cell>
        </row>
        <row r="406">
          <cell r="B406" t="str">
            <v>Diretor De Operacoes De Servicos De Transporte</v>
          </cell>
          <cell r="C406">
            <v>-1</v>
          </cell>
        </row>
        <row r="407">
          <cell r="B407" t="str">
            <v>Diretor De Pesquisa E Desenvolvimento (p&amp;d)</v>
          </cell>
          <cell r="C407">
            <v>1</v>
          </cell>
        </row>
        <row r="408">
          <cell r="B408" t="str">
            <v>Diretor De Planejamento Estrategico</v>
          </cell>
          <cell r="C408">
            <v>4</v>
          </cell>
        </row>
        <row r="409">
          <cell r="B409" t="str">
            <v>Diretor De Producao</v>
          </cell>
          <cell r="C409">
            <v>1</v>
          </cell>
        </row>
        <row r="410">
          <cell r="B410" t="str">
            <v>Diretor De Producao E Operacoes Da Industria De Transformacao, Extracao Mineral E Utilidades</v>
          </cell>
          <cell r="C410">
            <v>0</v>
          </cell>
        </row>
        <row r="411">
          <cell r="B411" t="str">
            <v>Diretor De Recursos Humanos</v>
          </cell>
          <cell r="C411">
            <v>1</v>
          </cell>
        </row>
        <row r="412">
          <cell r="B412" t="str">
            <v>Diretor De Relacoes De Trabalho</v>
          </cell>
          <cell r="C412">
            <v>2</v>
          </cell>
        </row>
        <row r="413">
          <cell r="B413" t="str">
            <v>Diretor De Servicos Culturais</v>
          </cell>
          <cell r="C413">
            <v>0</v>
          </cell>
        </row>
        <row r="414">
          <cell r="B414" t="str">
            <v>Diretor De Servicos De Saude</v>
          </cell>
          <cell r="C414">
            <v>0</v>
          </cell>
        </row>
        <row r="415">
          <cell r="B415" t="str">
            <v>Diretor De Servicos Sociais</v>
          </cell>
          <cell r="C415">
            <v>-1</v>
          </cell>
        </row>
        <row r="416">
          <cell r="B416" t="str">
            <v>Diretor De Suprimentos</v>
          </cell>
          <cell r="C416">
            <v>0</v>
          </cell>
        </row>
        <row r="417">
          <cell r="B417" t="str">
            <v>Diretor De Tecnologia Da Informacao</v>
          </cell>
          <cell r="C417">
            <v>3</v>
          </cell>
        </row>
        <row r="418">
          <cell r="B418" t="str">
            <v>Diretor Financeiro</v>
          </cell>
          <cell r="C418">
            <v>-2</v>
          </cell>
        </row>
        <row r="419">
          <cell r="B419" t="str">
            <v>Diretor Geral De Empresa E Organizacoes (exceto De Interesse Publico)</v>
          </cell>
          <cell r="C419">
            <v>6</v>
          </cell>
        </row>
        <row r="420">
          <cell r="B420" t="str">
            <v>Dirigente Do Servico Publico Estadual E Distrital</v>
          </cell>
          <cell r="C420">
            <v>185</v>
          </cell>
        </row>
        <row r="421">
          <cell r="B421" t="str">
            <v>Dirigente Do Servico Publico Federal</v>
          </cell>
          <cell r="C421">
            <v>1</v>
          </cell>
        </row>
        <row r="422">
          <cell r="B422" t="str">
            <v>Dirigente Do Servico Publico Municipal</v>
          </cell>
          <cell r="C422">
            <v>4</v>
          </cell>
        </row>
        <row r="423">
          <cell r="B423" t="str">
            <v>Dirigentes De Entidades De Trabalhadores</v>
          </cell>
          <cell r="C423">
            <v>1</v>
          </cell>
        </row>
        <row r="424">
          <cell r="B424" t="str">
            <v>Dj (disc Jockey)</v>
          </cell>
          <cell r="C424">
            <v>2</v>
          </cell>
        </row>
        <row r="425">
          <cell r="B425" t="str">
            <v>Documentalista</v>
          </cell>
          <cell r="C425">
            <v>-2</v>
          </cell>
        </row>
        <row r="426">
          <cell r="B426" t="str">
            <v>Economista</v>
          </cell>
          <cell r="C426">
            <v>0</v>
          </cell>
        </row>
        <row r="427">
          <cell r="B427" t="str">
            <v>Economista Agroindustrial</v>
          </cell>
          <cell r="C427">
            <v>3</v>
          </cell>
        </row>
        <row r="428">
          <cell r="B428" t="str">
            <v>Economista Ambiental</v>
          </cell>
          <cell r="C428">
            <v>1</v>
          </cell>
        </row>
        <row r="429">
          <cell r="B429" t="str">
            <v>Economista Do Setor Publico</v>
          </cell>
          <cell r="C429">
            <v>0</v>
          </cell>
        </row>
        <row r="430">
          <cell r="B430" t="str">
            <v>Economista Financeiro</v>
          </cell>
          <cell r="C430">
            <v>1</v>
          </cell>
        </row>
        <row r="431">
          <cell r="B431" t="str">
            <v>Editor</v>
          </cell>
          <cell r="C431">
            <v>-3</v>
          </cell>
        </row>
        <row r="432">
          <cell r="B432" t="str">
            <v>Editor De Livro</v>
          </cell>
          <cell r="C432">
            <v>0</v>
          </cell>
        </row>
        <row r="433">
          <cell r="B433" t="str">
            <v>Editor De Midia Audiovisual</v>
          </cell>
          <cell r="C433">
            <v>12</v>
          </cell>
        </row>
        <row r="434">
          <cell r="B434" t="str">
            <v>Editor De Midia Eletronica</v>
          </cell>
          <cell r="C434">
            <v>0</v>
          </cell>
        </row>
        <row r="435">
          <cell r="B435" t="str">
            <v>Editor De Texto E Imagem</v>
          </cell>
          <cell r="C435">
            <v>2</v>
          </cell>
        </row>
        <row r="436">
          <cell r="B436" t="str">
            <v>Educador Social</v>
          </cell>
          <cell r="C436">
            <v>-17</v>
          </cell>
        </row>
        <row r="437">
          <cell r="B437" t="str">
            <v>Eletricista De Instalacoes</v>
          </cell>
          <cell r="C437">
            <v>38</v>
          </cell>
        </row>
        <row r="438">
          <cell r="B438" t="str">
            <v>Eletricista De Instalacoes (cenarios)</v>
          </cell>
          <cell r="C438">
            <v>1</v>
          </cell>
        </row>
        <row r="439">
          <cell r="B439" t="str">
            <v>Eletricista De Instalacoes (edificios)</v>
          </cell>
          <cell r="C439">
            <v>18</v>
          </cell>
        </row>
        <row r="440">
          <cell r="B440" t="str">
            <v>Eletricista De Instalacoes (embarcacoes)</v>
          </cell>
          <cell r="C440">
            <v>-1</v>
          </cell>
        </row>
        <row r="441">
          <cell r="B441" t="str">
            <v>Eletricista De Instalacoes (veiculos Automotores E Maquinas Operatrizes, Exceto Aeronaves E Embarcacoes)</v>
          </cell>
          <cell r="C441">
            <v>-23</v>
          </cell>
        </row>
        <row r="442">
          <cell r="B442" t="str">
            <v>Eletricista De Manutencao De Linhas Eletricas, Telefonicas E De Comunicacao De Dados</v>
          </cell>
          <cell r="C442">
            <v>35</v>
          </cell>
        </row>
        <row r="443">
          <cell r="B443" t="str">
            <v>Eletricista De Manutencao Eletroeletronica</v>
          </cell>
          <cell r="C443">
            <v>55</v>
          </cell>
        </row>
        <row r="444">
          <cell r="B444" t="str">
            <v>Eletromecanico De Manutencao De Elevadores</v>
          </cell>
          <cell r="C444">
            <v>-1</v>
          </cell>
        </row>
        <row r="445">
          <cell r="B445" t="str">
            <v>Eletromecanico De Manutencao De Portas Automaticas</v>
          </cell>
          <cell r="C445">
            <v>3</v>
          </cell>
        </row>
        <row r="446">
          <cell r="B446" t="str">
            <v>Eletrotecnico</v>
          </cell>
          <cell r="C446">
            <v>-14</v>
          </cell>
        </row>
        <row r="447">
          <cell r="B447" t="str">
            <v>Eletrotecnico (producao De Energia)</v>
          </cell>
          <cell r="C447">
            <v>-3</v>
          </cell>
        </row>
        <row r="448">
          <cell r="B448" t="str">
            <v>Eletrotecnico Na Fabricacao, Montagem E Instalacao De Maquinas E Equipamentos</v>
          </cell>
          <cell r="C448">
            <v>9</v>
          </cell>
        </row>
        <row r="449">
          <cell r="B449" t="str">
            <v>Embalador, A Mao</v>
          </cell>
          <cell r="C449">
            <v>186</v>
          </cell>
        </row>
        <row r="450">
          <cell r="B450" t="str">
            <v>Embalador, A Maquina</v>
          </cell>
          <cell r="C450">
            <v>-30</v>
          </cell>
        </row>
        <row r="451">
          <cell r="B451" t="str">
            <v>Emendador De Cabos Eletricos E Telefonicos (aereos E Subterraneos)</v>
          </cell>
          <cell r="C451">
            <v>11</v>
          </cell>
        </row>
        <row r="452">
          <cell r="B452" t="str">
            <v>Emissor De Passagens</v>
          </cell>
          <cell r="C452">
            <v>-4</v>
          </cell>
        </row>
        <row r="453">
          <cell r="B453" t="str">
            <v>Empregado  Domestico  Nos Servicos Gerais</v>
          </cell>
          <cell r="C453">
            <v>56</v>
          </cell>
        </row>
        <row r="454">
          <cell r="B454" t="str">
            <v>Empregado Domestico  Arrumador</v>
          </cell>
          <cell r="C454">
            <v>4</v>
          </cell>
        </row>
        <row r="455">
          <cell r="B455" t="str">
            <v>Empregado Domestico  Faxineiro</v>
          </cell>
          <cell r="C455">
            <v>10</v>
          </cell>
        </row>
        <row r="456">
          <cell r="B456" t="str">
            <v>Empregado Domestico Diarista</v>
          </cell>
          <cell r="C456">
            <v>-1</v>
          </cell>
        </row>
        <row r="457">
          <cell r="B457" t="str">
            <v>Encanador</v>
          </cell>
          <cell r="C457">
            <v>119</v>
          </cell>
        </row>
        <row r="458">
          <cell r="B458" t="str">
            <v>Encarregado De Acabamento De Chapas E Metais  (tempera)</v>
          </cell>
          <cell r="C458">
            <v>-4</v>
          </cell>
        </row>
        <row r="459">
          <cell r="B459" t="str">
            <v>Encarregado De Corte Na Confeccao Do Vestuario</v>
          </cell>
          <cell r="C459">
            <v>-18</v>
          </cell>
        </row>
        <row r="460">
          <cell r="B460" t="str">
            <v>Encarregado De Costura Na Confeccao Do Vestuario</v>
          </cell>
          <cell r="C460">
            <v>3</v>
          </cell>
        </row>
        <row r="461">
          <cell r="B461" t="str">
            <v>Encarregado De Equipe De Conservacao De Vias Permanentes (exceto Trilhos)</v>
          </cell>
          <cell r="C461">
            <v>-5</v>
          </cell>
        </row>
        <row r="462">
          <cell r="B462" t="str">
            <v>Encarregado De Manutencao De Instrumentos De Controle, Medicao E Similares</v>
          </cell>
          <cell r="C462">
            <v>-7</v>
          </cell>
        </row>
        <row r="463">
          <cell r="B463" t="str">
            <v>Encarregado De Manutencao Eletrica De Veiculos</v>
          </cell>
          <cell r="C463">
            <v>-4</v>
          </cell>
        </row>
        <row r="464">
          <cell r="B464" t="str">
            <v>Encarregado De Manutencao Mecanica De Sistemas Operacionais</v>
          </cell>
          <cell r="C464">
            <v>-8</v>
          </cell>
        </row>
        <row r="465">
          <cell r="B465" t="str">
            <v>Encarregado Geral De Operacoes De Conservacao De Vias Permanentes (exceto Trilhos)</v>
          </cell>
          <cell r="C465">
            <v>-8</v>
          </cell>
        </row>
        <row r="466">
          <cell r="B466" t="str">
            <v>Enfermeiro</v>
          </cell>
          <cell r="C466">
            <v>89</v>
          </cell>
        </row>
        <row r="467">
          <cell r="B467" t="str">
            <v>Enfermeiro Auditor</v>
          </cell>
          <cell r="C467">
            <v>11</v>
          </cell>
        </row>
        <row r="468">
          <cell r="B468" t="str">
            <v>Enfermeiro De Centro Cirurgico</v>
          </cell>
          <cell r="C468">
            <v>8</v>
          </cell>
        </row>
        <row r="469">
          <cell r="B469" t="str">
            <v>Enfermeiro De Terapia Intensiva</v>
          </cell>
          <cell r="C469">
            <v>-2</v>
          </cell>
        </row>
        <row r="470">
          <cell r="B470" t="str">
            <v>Enfermeiro Do Trabalho</v>
          </cell>
          <cell r="C470">
            <v>-7</v>
          </cell>
        </row>
        <row r="471">
          <cell r="B471" t="str">
            <v>Enfermeiro Nefrologista</v>
          </cell>
          <cell r="C471">
            <v>2</v>
          </cell>
        </row>
        <row r="472">
          <cell r="B472" t="str">
            <v>Enfermeiro Neonatologista</v>
          </cell>
          <cell r="C472">
            <v>4</v>
          </cell>
        </row>
        <row r="473">
          <cell r="B473" t="str">
            <v>Enfermeiro Obstetrico</v>
          </cell>
          <cell r="C473">
            <v>0</v>
          </cell>
        </row>
        <row r="474">
          <cell r="B474" t="str">
            <v>Engenheiro Agricola</v>
          </cell>
          <cell r="C474">
            <v>1</v>
          </cell>
        </row>
        <row r="475">
          <cell r="B475" t="str">
            <v>Engenheiro Agrimensor</v>
          </cell>
          <cell r="C475">
            <v>-2</v>
          </cell>
        </row>
        <row r="476">
          <cell r="B476" t="str">
            <v>Engenheiro Agronomo</v>
          </cell>
          <cell r="C476">
            <v>2</v>
          </cell>
        </row>
        <row r="477">
          <cell r="B477" t="str">
            <v>Engenheiro Ambiental</v>
          </cell>
          <cell r="C477">
            <v>0</v>
          </cell>
        </row>
        <row r="478">
          <cell r="B478" t="str">
            <v>Engenheiro Cartografo</v>
          </cell>
          <cell r="C478">
            <v>1</v>
          </cell>
        </row>
        <row r="479">
          <cell r="B479" t="str">
            <v>Engenheiro Civil</v>
          </cell>
          <cell r="C479">
            <v>18</v>
          </cell>
        </row>
        <row r="480">
          <cell r="B480" t="str">
            <v>Engenheiro Civil (aeroportos)</v>
          </cell>
          <cell r="C480">
            <v>-2</v>
          </cell>
        </row>
        <row r="481">
          <cell r="B481" t="str">
            <v>Engenheiro Civil (edificacoes)</v>
          </cell>
          <cell r="C481">
            <v>-4</v>
          </cell>
        </row>
        <row r="482">
          <cell r="B482" t="str">
            <v>Engenheiro Civil (geotecnia)</v>
          </cell>
          <cell r="C482">
            <v>-1</v>
          </cell>
        </row>
        <row r="483">
          <cell r="B483" t="str">
            <v>Engenheiro Civil (pontes E Viadutos)</v>
          </cell>
          <cell r="C483">
            <v>1</v>
          </cell>
        </row>
        <row r="484">
          <cell r="B484" t="str">
            <v>Engenheiro Civil (rodovias)</v>
          </cell>
          <cell r="C484">
            <v>0</v>
          </cell>
        </row>
        <row r="485">
          <cell r="B485" t="str">
            <v>Engenheiro Civil (saneamento)</v>
          </cell>
          <cell r="C485">
            <v>-1</v>
          </cell>
        </row>
        <row r="486">
          <cell r="B486" t="str">
            <v>Engenheiro Civil (transportes E Transito)</v>
          </cell>
          <cell r="C486">
            <v>2</v>
          </cell>
        </row>
        <row r="487">
          <cell r="B487" t="str">
            <v>Engenheiro De Alimentos</v>
          </cell>
          <cell r="C487">
            <v>1</v>
          </cell>
        </row>
        <row r="488">
          <cell r="B488" t="str">
            <v>Engenheiro De Aplicativos Em Computacao</v>
          </cell>
          <cell r="C488">
            <v>-2</v>
          </cell>
        </row>
        <row r="489">
          <cell r="B489" t="str">
            <v>Engenheiro De Controle De Qualidade</v>
          </cell>
          <cell r="C489">
            <v>-1</v>
          </cell>
        </row>
        <row r="490">
          <cell r="B490" t="str">
            <v>Engenheiro De Controle E Automacao</v>
          </cell>
          <cell r="C490">
            <v>-1</v>
          </cell>
        </row>
        <row r="491">
          <cell r="B491" t="str">
            <v>Engenheiro De Equipamentos Em Computacao</v>
          </cell>
          <cell r="C491">
            <v>-1</v>
          </cell>
        </row>
        <row r="492">
          <cell r="B492" t="str">
            <v>Engenheiro De Minas</v>
          </cell>
          <cell r="C492">
            <v>-1</v>
          </cell>
        </row>
        <row r="493">
          <cell r="B493" t="str">
            <v>Engenheiro De Pesca</v>
          </cell>
          <cell r="C493">
            <v>-1</v>
          </cell>
        </row>
        <row r="494">
          <cell r="B494" t="str">
            <v>Engenheiro De Producao</v>
          </cell>
          <cell r="C494">
            <v>-5</v>
          </cell>
        </row>
        <row r="495">
          <cell r="B495" t="str">
            <v>Engenheiro De Riscos</v>
          </cell>
          <cell r="C495">
            <v>2</v>
          </cell>
        </row>
        <row r="496">
          <cell r="B496" t="str">
            <v>Engenheiro De Seguranca Do Trabalho</v>
          </cell>
          <cell r="C496">
            <v>-18</v>
          </cell>
        </row>
        <row r="497">
          <cell r="B497" t="str">
            <v>Engenheiro Eletricista</v>
          </cell>
          <cell r="C497">
            <v>1</v>
          </cell>
        </row>
        <row r="498">
          <cell r="B498" t="str">
            <v>Engenheiro Eletricista De Manutencao</v>
          </cell>
          <cell r="C498">
            <v>-3</v>
          </cell>
        </row>
        <row r="499">
          <cell r="B499" t="str">
            <v>Engenheiro Eletricista De Projetos</v>
          </cell>
          <cell r="C499">
            <v>1</v>
          </cell>
        </row>
        <row r="500">
          <cell r="B500" t="str">
            <v>Engenheiro Eletronico</v>
          </cell>
          <cell r="C500">
            <v>1</v>
          </cell>
        </row>
        <row r="501">
          <cell r="B501" t="str">
            <v>Engenheiro Eletronico De Manutencao</v>
          </cell>
          <cell r="C501">
            <v>0</v>
          </cell>
        </row>
        <row r="502">
          <cell r="B502" t="str">
            <v>Engenheiro Eletronico De Projetos</v>
          </cell>
          <cell r="C502">
            <v>0</v>
          </cell>
        </row>
        <row r="503">
          <cell r="B503" t="str">
            <v>Engenheiro Florestal</v>
          </cell>
          <cell r="C503">
            <v>0</v>
          </cell>
        </row>
        <row r="504">
          <cell r="B504" t="str">
            <v>Engenheiro Mecanico</v>
          </cell>
          <cell r="C504">
            <v>2</v>
          </cell>
        </row>
        <row r="505">
          <cell r="B505" t="str">
            <v>Engenheiro Mecanico Automotivo</v>
          </cell>
          <cell r="C505">
            <v>0</v>
          </cell>
        </row>
        <row r="506">
          <cell r="B506" t="str">
            <v>Engenheiro Mecanico Industrial</v>
          </cell>
          <cell r="C506">
            <v>-1</v>
          </cell>
        </row>
        <row r="507">
          <cell r="B507" t="str">
            <v>Engenheiro Mecatronico</v>
          </cell>
          <cell r="C507">
            <v>-1</v>
          </cell>
        </row>
        <row r="508">
          <cell r="B508" t="str">
            <v>Engenheiro Quimico</v>
          </cell>
          <cell r="C508">
            <v>1</v>
          </cell>
        </row>
        <row r="509">
          <cell r="B509" t="str">
            <v>Engenheiro Quimico (industria Quimica)</v>
          </cell>
          <cell r="C509">
            <v>-1</v>
          </cell>
        </row>
        <row r="510">
          <cell r="B510" t="str">
            <v>Engenheiro Quimico (petroleo E Borracha)</v>
          </cell>
          <cell r="C510">
            <v>-1</v>
          </cell>
        </row>
        <row r="511">
          <cell r="B511" t="str">
            <v>Engenheiro Quimico (utilidades E Meio Ambiente)</v>
          </cell>
          <cell r="C511">
            <v>1</v>
          </cell>
        </row>
        <row r="512">
          <cell r="B512" t="str">
            <v>Ensaiador De Danca</v>
          </cell>
          <cell r="C512">
            <v>2</v>
          </cell>
        </row>
        <row r="513">
          <cell r="B513" t="str">
            <v>Entalhador  De Madeira</v>
          </cell>
          <cell r="C513">
            <v>0</v>
          </cell>
        </row>
        <row r="514">
          <cell r="B514" t="str">
            <v>Entregador De Publicacoes</v>
          </cell>
          <cell r="C514">
            <v>9</v>
          </cell>
        </row>
        <row r="515">
          <cell r="B515" t="str">
            <v>Entrevistador Censitario E De Pesquisas Amostrais</v>
          </cell>
          <cell r="C515">
            <v>7</v>
          </cell>
        </row>
        <row r="516">
          <cell r="B516" t="str">
            <v>Entrevistador De Pesquisa De Opiniao E Midia</v>
          </cell>
          <cell r="C516">
            <v>-1</v>
          </cell>
        </row>
        <row r="517">
          <cell r="B517" t="str">
            <v>Entrevistador De Precos</v>
          </cell>
          <cell r="C517">
            <v>-3</v>
          </cell>
        </row>
        <row r="518">
          <cell r="B518" t="str">
            <v>Entrevistador Social</v>
          </cell>
          <cell r="C518">
            <v>2</v>
          </cell>
        </row>
        <row r="519">
          <cell r="B519" t="str">
            <v>Equoterapeuta</v>
          </cell>
          <cell r="C519">
            <v>3</v>
          </cell>
        </row>
        <row r="520">
          <cell r="B520" t="str">
            <v>Escrevente</v>
          </cell>
          <cell r="C520">
            <v>75</v>
          </cell>
        </row>
        <row r="521">
          <cell r="B521" t="str">
            <v>Escriturario  Em  Estatistica</v>
          </cell>
          <cell r="C521">
            <v>-2</v>
          </cell>
        </row>
        <row r="522">
          <cell r="B522" t="str">
            <v>Escriturario De Banco</v>
          </cell>
          <cell r="C522">
            <v>-33</v>
          </cell>
        </row>
        <row r="523">
          <cell r="B523" t="str">
            <v>Escrivao Extra - Judicial</v>
          </cell>
          <cell r="C523">
            <v>-10</v>
          </cell>
        </row>
        <row r="524">
          <cell r="B524" t="str">
            <v>Escrivao Judicial</v>
          </cell>
          <cell r="C524">
            <v>0</v>
          </cell>
        </row>
        <row r="525">
          <cell r="B525" t="str">
            <v>Especialista Em Materiais De Referencia Metrologica</v>
          </cell>
          <cell r="C525">
            <v>1</v>
          </cell>
        </row>
        <row r="526">
          <cell r="B526" t="str">
            <v>Especialista Em Pesquisa Operacional</v>
          </cell>
          <cell r="C526">
            <v>-15</v>
          </cell>
        </row>
        <row r="527">
          <cell r="B527" t="str">
            <v>Estampador De Tecido</v>
          </cell>
          <cell r="C527">
            <v>4</v>
          </cell>
        </row>
        <row r="528">
          <cell r="B528" t="str">
            <v>Estatistico (estatistica Aplicada)</v>
          </cell>
          <cell r="C528">
            <v>2</v>
          </cell>
        </row>
        <row r="529">
          <cell r="B529" t="str">
            <v>Estenotipista</v>
          </cell>
          <cell r="C529">
            <v>2</v>
          </cell>
        </row>
        <row r="530">
          <cell r="B530" t="str">
            <v>Esterilizador De Alimentos</v>
          </cell>
          <cell r="C530">
            <v>-1</v>
          </cell>
        </row>
        <row r="531">
          <cell r="B531" t="str">
            <v>Esteticista</v>
          </cell>
          <cell r="C531">
            <v>4</v>
          </cell>
        </row>
        <row r="532">
          <cell r="B532" t="str">
            <v>Esteticista De Animais Domesticos</v>
          </cell>
          <cell r="C532">
            <v>-1</v>
          </cell>
        </row>
        <row r="533">
          <cell r="B533" t="str">
            <v>Estivador</v>
          </cell>
          <cell r="C533">
            <v>-76</v>
          </cell>
        </row>
        <row r="534">
          <cell r="B534" t="str">
            <v>Estofador De Moveis</v>
          </cell>
          <cell r="C534">
            <v>18</v>
          </cell>
        </row>
        <row r="535">
          <cell r="B535" t="str">
            <v>Estoquista</v>
          </cell>
          <cell r="C535">
            <v>279</v>
          </cell>
        </row>
        <row r="536">
          <cell r="B536" t="str">
            <v>Examinador De Cabos, Linhas Eletricas E Telefonicas</v>
          </cell>
          <cell r="C536">
            <v>0</v>
          </cell>
        </row>
        <row r="537">
          <cell r="B537" t="str">
            <v>Expedidor De Mercadorias</v>
          </cell>
          <cell r="C537">
            <v>115</v>
          </cell>
        </row>
        <row r="538">
          <cell r="B538" t="str">
            <v>Extrusor De Fios Ou Fibras De Vidro</v>
          </cell>
          <cell r="C538">
            <v>1</v>
          </cell>
        </row>
        <row r="539">
          <cell r="B539" t="str">
            <v>Farmaceutico</v>
          </cell>
          <cell r="C539">
            <v>241</v>
          </cell>
        </row>
        <row r="540">
          <cell r="B540" t="str">
            <v>Farmaceutico Analista Clinico</v>
          </cell>
          <cell r="C540">
            <v>10</v>
          </cell>
        </row>
        <row r="541">
          <cell r="B541" t="str">
            <v>Farmaceutico Hospitalar E Clinico</v>
          </cell>
          <cell r="C541">
            <v>-16</v>
          </cell>
        </row>
        <row r="542">
          <cell r="B542" t="str">
            <v>Farmaceutico Industrial</v>
          </cell>
          <cell r="C542">
            <v>1</v>
          </cell>
        </row>
        <row r="543">
          <cell r="B543" t="str">
            <v>Faxineiro</v>
          </cell>
          <cell r="C543">
            <v>1913</v>
          </cell>
        </row>
        <row r="544">
          <cell r="B544" t="str">
            <v>Fermentador</v>
          </cell>
          <cell r="C544">
            <v>-6</v>
          </cell>
        </row>
        <row r="545">
          <cell r="B545" t="str">
            <v>Ferramenteiro</v>
          </cell>
          <cell r="C545">
            <v>-3</v>
          </cell>
        </row>
        <row r="546">
          <cell r="B546" t="str">
            <v>Ferramenteiro De Mandris, Calibradores E Outros Dispositivos</v>
          </cell>
          <cell r="C546">
            <v>1</v>
          </cell>
        </row>
        <row r="547">
          <cell r="B547" t="str">
            <v>Fiscal De Atividades Urbanas</v>
          </cell>
          <cell r="C547">
            <v>0</v>
          </cell>
        </row>
        <row r="548">
          <cell r="B548" t="str">
            <v>Fiscal De Aviacao Civil (fac)</v>
          </cell>
          <cell r="C548">
            <v>1</v>
          </cell>
        </row>
        <row r="549">
          <cell r="B549" t="str">
            <v>Fiscal De Loja</v>
          </cell>
          <cell r="C549">
            <v>156</v>
          </cell>
        </row>
        <row r="550">
          <cell r="B550" t="str">
            <v>Fiscal De Transportes Coletivos (exceto Trem)</v>
          </cell>
          <cell r="C550">
            <v>-13</v>
          </cell>
        </row>
        <row r="551">
          <cell r="B551" t="str">
            <v>Fiscal De Tributos Estadual</v>
          </cell>
          <cell r="C551">
            <v>-2</v>
          </cell>
        </row>
        <row r="552">
          <cell r="B552" t="str">
            <v>Fisico</v>
          </cell>
          <cell r="C552">
            <v>-1</v>
          </cell>
        </row>
        <row r="553">
          <cell r="B553" t="str">
            <v>Fisico (medicina)</v>
          </cell>
          <cell r="C553">
            <v>1</v>
          </cell>
        </row>
        <row r="554">
          <cell r="B554" t="str">
            <v>Fisioterapeuta  Do Trabalho</v>
          </cell>
          <cell r="C554">
            <v>2</v>
          </cell>
        </row>
        <row r="555">
          <cell r="B555" t="str">
            <v>Fisioterapeuta Esportivo</v>
          </cell>
          <cell r="C555">
            <v>-2</v>
          </cell>
        </row>
        <row r="556">
          <cell r="B556" t="str">
            <v>Fisioterapeuta Geral</v>
          </cell>
          <cell r="C556">
            <v>31</v>
          </cell>
        </row>
        <row r="557">
          <cell r="B557" t="str">
            <v>Fisioterapeuta Neurofuncional</v>
          </cell>
          <cell r="C557">
            <v>0</v>
          </cell>
        </row>
        <row r="558">
          <cell r="B558" t="str">
            <v>Fisioterapeuta Traumato-ortopedica Funcional</v>
          </cell>
          <cell r="C558">
            <v>6</v>
          </cell>
        </row>
        <row r="559">
          <cell r="B559" t="str">
            <v>Foguista (locomotivas A Vapor)</v>
          </cell>
          <cell r="C559">
            <v>-1</v>
          </cell>
        </row>
        <row r="560">
          <cell r="B560" t="str">
            <v>Folheador De Moveis De Madeira</v>
          </cell>
          <cell r="C560">
            <v>2</v>
          </cell>
        </row>
        <row r="561">
          <cell r="B561" t="str">
            <v>Fonoaudiologo Em Audiologia</v>
          </cell>
          <cell r="C561">
            <v>1</v>
          </cell>
        </row>
        <row r="562">
          <cell r="B562" t="str">
            <v>Fonoaudiologo Geral</v>
          </cell>
          <cell r="C562">
            <v>7</v>
          </cell>
        </row>
        <row r="563">
          <cell r="B563" t="str">
            <v>Forjador</v>
          </cell>
          <cell r="C563">
            <v>0</v>
          </cell>
        </row>
        <row r="564">
          <cell r="B564" t="str">
            <v>Forneiro (materiais De Construcao)</v>
          </cell>
          <cell r="C564">
            <v>0</v>
          </cell>
        </row>
        <row r="565">
          <cell r="B565" t="str">
            <v>Forneiro De Cubilo</v>
          </cell>
          <cell r="C565">
            <v>1</v>
          </cell>
        </row>
        <row r="566">
          <cell r="B566" t="str">
            <v>Forneiro De Forno-poco</v>
          </cell>
          <cell r="C566">
            <v>-1</v>
          </cell>
        </row>
        <row r="567">
          <cell r="B567" t="str">
            <v>Forneiro E Operador (alto-forno)</v>
          </cell>
          <cell r="C567">
            <v>12</v>
          </cell>
        </row>
        <row r="568">
          <cell r="B568" t="str">
            <v>Forneiro E Operador (forno Eletrico)</v>
          </cell>
          <cell r="C568">
            <v>-8</v>
          </cell>
        </row>
        <row r="569">
          <cell r="B569" t="str">
            <v>Forneiro E Operador (refino De Metais Nao-ferrosos)</v>
          </cell>
          <cell r="C569">
            <v>2</v>
          </cell>
        </row>
        <row r="570">
          <cell r="B570" t="str">
            <v>Forneiro E Operador De Forno De Reducao Direta</v>
          </cell>
          <cell r="C570">
            <v>0</v>
          </cell>
        </row>
        <row r="571">
          <cell r="B571" t="str">
            <v>Fotografo</v>
          </cell>
          <cell r="C571">
            <v>16</v>
          </cell>
        </row>
        <row r="572">
          <cell r="B572" t="str">
            <v>Fotografo Publicitario</v>
          </cell>
          <cell r="C572">
            <v>-1</v>
          </cell>
        </row>
        <row r="573">
          <cell r="B573" t="str">
            <v>Frentista</v>
          </cell>
          <cell r="C573">
            <v>166</v>
          </cell>
        </row>
        <row r="574">
          <cell r="B574" t="str">
            <v>Fundidor De Metais</v>
          </cell>
          <cell r="C574">
            <v>20</v>
          </cell>
        </row>
        <row r="575">
          <cell r="B575" t="str">
            <v>Funileiro De Veiculos (reparacao)</v>
          </cell>
          <cell r="C575">
            <v>-2</v>
          </cell>
        </row>
        <row r="576">
          <cell r="B576" t="str">
            <v>Funileiro Industrial</v>
          </cell>
          <cell r="C576">
            <v>-4</v>
          </cell>
        </row>
        <row r="577">
          <cell r="B577" t="str">
            <v>Gandula</v>
          </cell>
          <cell r="C577">
            <v>3</v>
          </cell>
        </row>
        <row r="578">
          <cell r="B578" t="str">
            <v>Garagista</v>
          </cell>
          <cell r="C578">
            <v>66</v>
          </cell>
        </row>
        <row r="579">
          <cell r="B579" t="str">
            <v>Garcom</v>
          </cell>
          <cell r="C579">
            <v>176</v>
          </cell>
        </row>
        <row r="580">
          <cell r="B580" t="str">
            <v>Garcom (servicos De Vinhos)</v>
          </cell>
          <cell r="C580">
            <v>-5</v>
          </cell>
        </row>
        <row r="581">
          <cell r="B581" t="str">
            <v>Geofisico</v>
          </cell>
          <cell r="C581">
            <v>0</v>
          </cell>
        </row>
        <row r="582">
          <cell r="B582" t="str">
            <v>Geografo</v>
          </cell>
          <cell r="C582">
            <v>-1</v>
          </cell>
        </row>
        <row r="583">
          <cell r="B583" t="str">
            <v>Geologo</v>
          </cell>
          <cell r="C583">
            <v>3</v>
          </cell>
        </row>
        <row r="584">
          <cell r="B584" t="str">
            <v>Gerente Administrativo</v>
          </cell>
          <cell r="C584">
            <v>-102</v>
          </cell>
        </row>
        <row r="585">
          <cell r="B585" t="str">
            <v>Gerente Comercial</v>
          </cell>
          <cell r="C585">
            <v>-108</v>
          </cell>
        </row>
        <row r="586">
          <cell r="B586" t="str">
            <v>Gerente De Agencia</v>
          </cell>
          <cell r="C586">
            <v>-6</v>
          </cell>
        </row>
        <row r="587">
          <cell r="B587" t="str">
            <v>Gerente De Almoxarifado</v>
          </cell>
          <cell r="C587">
            <v>-4</v>
          </cell>
        </row>
        <row r="588">
          <cell r="B588" t="str">
            <v>Gerente De Bar</v>
          </cell>
          <cell r="C588">
            <v>-11</v>
          </cell>
        </row>
        <row r="589">
          <cell r="B589" t="str">
            <v>Gerente De Captacao (fundos E Investimentos Institucionais)</v>
          </cell>
          <cell r="C589">
            <v>0</v>
          </cell>
        </row>
        <row r="590">
          <cell r="B590" t="str">
            <v>Gerente De Clientes Especiais (private)</v>
          </cell>
          <cell r="C590">
            <v>-1</v>
          </cell>
        </row>
        <row r="591">
          <cell r="B591" t="str">
            <v>Gerente De Compras</v>
          </cell>
          <cell r="C591">
            <v>-21</v>
          </cell>
        </row>
        <row r="592">
          <cell r="B592" t="str">
            <v>Gerente De Comunicacao</v>
          </cell>
          <cell r="C592">
            <v>-6</v>
          </cell>
        </row>
        <row r="593">
          <cell r="B593" t="str">
            <v>Gerente De Contas - Pessoa Fisica E Juridica</v>
          </cell>
          <cell r="C593">
            <v>-21</v>
          </cell>
        </row>
        <row r="594">
          <cell r="B594" t="str">
            <v>Gerente De Credito E Cobranca</v>
          </cell>
          <cell r="C594">
            <v>1</v>
          </cell>
        </row>
        <row r="595">
          <cell r="B595" t="str">
            <v>Gerente De Credito Rural</v>
          </cell>
          <cell r="C595">
            <v>-2</v>
          </cell>
        </row>
        <row r="596">
          <cell r="B596" t="str">
            <v>Gerente De Departamento Pessoal</v>
          </cell>
          <cell r="C596">
            <v>-12</v>
          </cell>
        </row>
        <row r="597">
          <cell r="B597" t="str">
            <v>Gerente De Desenvolvimento De Sistemas</v>
          </cell>
          <cell r="C597">
            <v>-2</v>
          </cell>
        </row>
        <row r="598">
          <cell r="B598" t="str">
            <v>Gerente De Empresa Aerea E Empresa De Servicos Auxiliares Ao Transporte Aereo (esata) Em Aeroportos</v>
          </cell>
          <cell r="C598">
            <v>-2</v>
          </cell>
        </row>
        <row r="599">
          <cell r="B599" t="str">
            <v>Gerente De Grandes Contas (corporate)</v>
          </cell>
          <cell r="C599">
            <v>-1</v>
          </cell>
        </row>
        <row r="600">
          <cell r="B600" t="str">
            <v>Gerente De Hotel</v>
          </cell>
          <cell r="C600">
            <v>-6</v>
          </cell>
        </row>
        <row r="601">
          <cell r="B601" t="str">
            <v>Gerente De Infraestrutura De Tecnologia Da Informacao</v>
          </cell>
          <cell r="C601">
            <v>1</v>
          </cell>
        </row>
        <row r="602">
          <cell r="B602" t="str">
            <v>Gerente De Instituicao Educacional Da Area Privada</v>
          </cell>
          <cell r="C602">
            <v>-1</v>
          </cell>
        </row>
        <row r="603">
          <cell r="B603" t="str">
            <v>Gerente De Logistica (armazenagem E Distribuicao)</v>
          </cell>
          <cell r="C603">
            <v>-4</v>
          </cell>
        </row>
        <row r="604">
          <cell r="B604" t="str">
            <v>Gerente De Loja E Supermercado</v>
          </cell>
          <cell r="C604">
            <v>-161</v>
          </cell>
        </row>
        <row r="605">
          <cell r="B605" t="str">
            <v>Gerente De Marketing</v>
          </cell>
          <cell r="C605">
            <v>0</v>
          </cell>
        </row>
        <row r="606">
          <cell r="B606" t="str">
            <v>Gerente De Operacao De Tecnologia Da Informacao</v>
          </cell>
          <cell r="C606">
            <v>1</v>
          </cell>
        </row>
        <row r="607">
          <cell r="B607" t="str">
            <v>Gerente De Operacoes De Cargas</v>
          </cell>
          <cell r="C607">
            <v>1</v>
          </cell>
        </row>
        <row r="608">
          <cell r="B608" t="str">
            <v>Gerente De Operacoes De Correios E Telecomunicacoes</v>
          </cell>
          <cell r="C608">
            <v>1</v>
          </cell>
        </row>
        <row r="609">
          <cell r="B609" t="str">
            <v>Gerente De Operacoes De Servicos De Assistencia Tecnica</v>
          </cell>
          <cell r="C609">
            <v>-3</v>
          </cell>
        </row>
        <row r="610">
          <cell r="B610" t="str">
            <v>Gerente De Operacoes De Transportes</v>
          </cell>
          <cell r="C610">
            <v>-2</v>
          </cell>
        </row>
        <row r="611">
          <cell r="B611" t="str">
            <v>Gerente De Pensao</v>
          </cell>
          <cell r="C611">
            <v>0</v>
          </cell>
        </row>
        <row r="612">
          <cell r="B612" t="str">
            <v>Gerente De Pesquisa E Desenvolvimento (p&amp;d)</v>
          </cell>
          <cell r="C612">
            <v>1</v>
          </cell>
        </row>
        <row r="613">
          <cell r="B613" t="str">
            <v>Gerente De Producao E Operacoes</v>
          </cell>
          <cell r="C613">
            <v>-27</v>
          </cell>
        </row>
        <row r="614">
          <cell r="B614" t="str">
            <v>Gerente De Producao E Operacoes  Aquicolas</v>
          </cell>
          <cell r="C614">
            <v>3</v>
          </cell>
        </row>
        <row r="615">
          <cell r="B615" t="str">
            <v>Gerente De Producao E Operacoes  Florestais</v>
          </cell>
          <cell r="C615">
            <v>1</v>
          </cell>
        </row>
        <row r="616">
          <cell r="B616" t="str">
            <v>Gerente De Producao E Operacoes Agropecuarias</v>
          </cell>
          <cell r="C616">
            <v>-4</v>
          </cell>
        </row>
        <row r="617">
          <cell r="B617" t="str">
            <v>Gerente De Producao E Operacoes Da Construcao Civil E Obras Publicas</v>
          </cell>
          <cell r="C617">
            <v>9</v>
          </cell>
        </row>
        <row r="618">
          <cell r="B618" t="str">
            <v>Gerente De Produtos Bancarios</v>
          </cell>
          <cell r="C618">
            <v>-2</v>
          </cell>
        </row>
        <row r="619">
          <cell r="B619" t="str">
            <v>Gerente De Projetos De Tecnologia Da Informacao</v>
          </cell>
          <cell r="C619">
            <v>-6</v>
          </cell>
        </row>
        <row r="620">
          <cell r="B620" t="str">
            <v>Gerente De Projetos E Servicos De Manutencao</v>
          </cell>
          <cell r="C620">
            <v>-13</v>
          </cell>
        </row>
        <row r="621">
          <cell r="B621" t="str">
            <v>Gerente De Recuperacao De Credito</v>
          </cell>
          <cell r="C621">
            <v>1</v>
          </cell>
        </row>
        <row r="622">
          <cell r="B622" t="str">
            <v>Gerente De Recursos Humanos</v>
          </cell>
          <cell r="C622">
            <v>-11</v>
          </cell>
        </row>
        <row r="623">
          <cell r="B623" t="str">
            <v>Gerente De Restaurante</v>
          </cell>
          <cell r="C623">
            <v>-30</v>
          </cell>
        </row>
        <row r="624">
          <cell r="B624" t="str">
            <v>Gerente De Riscos</v>
          </cell>
          <cell r="C624">
            <v>0</v>
          </cell>
        </row>
        <row r="625">
          <cell r="B625" t="str">
            <v>Gerente De Seguranca Da Informacao</v>
          </cell>
          <cell r="C625">
            <v>1</v>
          </cell>
        </row>
        <row r="626">
          <cell r="B626" t="str">
            <v>Gerente De Seguranca Operacional (aviacao Civil)</v>
          </cell>
          <cell r="C626">
            <v>-1</v>
          </cell>
        </row>
        <row r="627">
          <cell r="B627" t="str">
            <v>Gerente De Servicos Culturais</v>
          </cell>
          <cell r="C627">
            <v>2</v>
          </cell>
        </row>
        <row r="628">
          <cell r="B628" t="str">
            <v>Gerente De Servicos De Saude</v>
          </cell>
          <cell r="C628">
            <v>-4</v>
          </cell>
        </row>
        <row r="629">
          <cell r="B629" t="str">
            <v>Gerente De Servicos Sociais</v>
          </cell>
          <cell r="C629">
            <v>1</v>
          </cell>
        </row>
        <row r="630">
          <cell r="B630" t="str">
            <v>Gerente De Suporte Tecnico De Tecnologia Da Informacao</v>
          </cell>
          <cell r="C630">
            <v>-9</v>
          </cell>
        </row>
        <row r="631">
          <cell r="B631" t="str">
            <v>Gerente De Suprimentos</v>
          </cell>
          <cell r="C631">
            <v>-6</v>
          </cell>
        </row>
        <row r="632">
          <cell r="B632" t="str">
            <v>Gerente De Turismo</v>
          </cell>
          <cell r="C632">
            <v>2</v>
          </cell>
        </row>
        <row r="633">
          <cell r="B633" t="str">
            <v>Gerente De Vendas</v>
          </cell>
          <cell r="C633">
            <v>-75</v>
          </cell>
        </row>
        <row r="634">
          <cell r="B634" t="str">
            <v>Gerente Financeiro</v>
          </cell>
          <cell r="C634">
            <v>-17</v>
          </cell>
        </row>
        <row r="635">
          <cell r="B635" t="str">
            <v>Gesseiro</v>
          </cell>
          <cell r="C635">
            <v>56</v>
          </cell>
        </row>
        <row r="636">
          <cell r="B636" t="str">
            <v>Gestor Em Seguranca</v>
          </cell>
          <cell r="C636">
            <v>5</v>
          </cell>
        </row>
        <row r="637">
          <cell r="B637" t="str">
            <v>Governanta De Hotelaria</v>
          </cell>
          <cell r="C637">
            <v>-8</v>
          </cell>
        </row>
        <row r="638">
          <cell r="B638" t="str">
            <v>Gravador, A Mao (encadernacao)</v>
          </cell>
          <cell r="C638">
            <v>-1</v>
          </cell>
        </row>
        <row r="639">
          <cell r="B639" t="str">
            <v>Guarda-civil Municipal</v>
          </cell>
          <cell r="C639">
            <v>1</v>
          </cell>
        </row>
        <row r="640">
          <cell r="B640" t="str">
            <v>Guardador De Veiculos</v>
          </cell>
          <cell r="C640">
            <v>71</v>
          </cell>
        </row>
        <row r="641">
          <cell r="B641" t="str">
            <v>Guarda-roupeiro De Cinema</v>
          </cell>
          <cell r="C641">
            <v>-1</v>
          </cell>
        </row>
        <row r="642">
          <cell r="B642" t="str">
            <v>Guia De Turismo</v>
          </cell>
          <cell r="C642">
            <v>1</v>
          </cell>
        </row>
        <row r="643">
          <cell r="B643" t="str">
            <v>Guincheiro (construcao Civil)</v>
          </cell>
          <cell r="C643">
            <v>-3</v>
          </cell>
        </row>
        <row r="644">
          <cell r="B644" t="str">
            <v>Iluminador (televisao)</v>
          </cell>
          <cell r="C644">
            <v>-1</v>
          </cell>
        </row>
        <row r="645">
          <cell r="B645" t="str">
            <v>Impregnador De Madeira</v>
          </cell>
          <cell r="C645">
            <v>1</v>
          </cell>
        </row>
        <row r="646">
          <cell r="B646" t="str">
            <v>Impressor (serigrafia)</v>
          </cell>
          <cell r="C646">
            <v>20</v>
          </cell>
        </row>
        <row r="647">
          <cell r="B647" t="str">
            <v>Impressor Calcografico</v>
          </cell>
          <cell r="C647">
            <v>-1</v>
          </cell>
        </row>
        <row r="648">
          <cell r="B648" t="str">
            <v>Impressor De Corte E Vinco</v>
          </cell>
          <cell r="C648">
            <v>2</v>
          </cell>
        </row>
        <row r="649">
          <cell r="B649" t="str">
            <v>Impressor De Ofsete (plano E Rotativo)</v>
          </cell>
          <cell r="C649">
            <v>2</v>
          </cell>
        </row>
        <row r="650">
          <cell r="B650" t="str">
            <v>Impressor De Rotativa</v>
          </cell>
          <cell r="C650">
            <v>1</v>
          </cell>
        </row>
        <row r="651">
          <cell r="B651" t="str">
            <v>Impressor De Rotogravura</v>
          </cell>
          <cell r="C651">
            <v>0</v>
          </cell>
        </row>
        <row r="652">
          <cell r="B652" t="str">
            <v>Impressor Digital</v>
          </cell>
          <cell r="C652">
            <v>4</v>
          </cell>
        </row>
        <row r="653">
          <cell r="B653" t="str">
            <v>Impressor Flexografico</v>
          </cell>
          <cell r="C653">
            <v>-2</v>
          </cell>
        </row>
        <row r="654">
          <cell r="B654" t="str">
            <v>Impressor Tipografico</v>
          </cell>
          <cell r="C654">
            <v>0</v>
          </cell>
        </row>
        <row r="655">
          <cell r="B655" t="str">
            <v>Inseminador</v>
          </cell>
          <cell r="C655">
            <v>-1</v>
          </cell>
        </row>
        <row r="656">
          <cell r="B656" t="str">
            <v>Inspetor De Alunos De Escola Privada</v>
          </cell>
          <cell r="C656">
            <v>40</v>
          </cell>
        </row>
        <row r="657">
          <cell r="B657" t="str">
            <v>Inspetor De Alunos De Escola Publica</v>
          </cell>
          <cell r="C657">
            <v>12</v>
          </cell>
        </row>
        <row r="658">
          <cell r="B658" t="str">
            <v>Inspetor De Qualidade</v>
          </cell>
          <cell r="C658">
            <v>-14</v>
          </cell>
        </row>
        <row r="659">
          <cell r="B659" t="str">
            <v>Inspetor De Risco</v>
          </cell>
          <cell r="C659">
            <v>-4</v>
          </cell>
        </row>
        <row r="660">
          <cell r="B660" t="str">
            <v>Inspetor De Servicos De Transportes Rodoviarios (passageiros E Cargas)</v>
          </cell>
          <cell r="C660">
            <v>-2</v>
          </cell>
        </row>
        <row r="661">
          <cell r="B661" t="str">
            <v>Inspetor De Sinistros</v>
          </cell>
          <cell r="C661">
            <v>0</v>
          </cell>
        </row>
        <row r="662">
          <cell r="B662" t="str">
            <v>Inspetor De Terminal</v>
          </cell>
          <cell r="C662">
            <v>-2</v>
          </cell>
        </row>
        <row r="663">
          <cell r="B663" t="str">
            <v>Inspetor De Terraplenagem</v>
          </cell>
          <cell r="C663">
            <v>-6</v>
          </cell>
        </row>
        <row r="664">
          <cell r="B664" t="str">
            <v>Instalador De Cortinas E Persianas, Portas Sanfonadas E Boxe</v>
          </cell>
          <cell r="C664">
            <v>22</v>
          </cell>
        </row>
        <row r="665">
          <cell r="B665" t="str">
            <v>Instalador De Isolantes Acusticos</v>
          </cell>
          <cell r="C665">
            <v>1</v>
          </cell>
        </row>
        <row r="666">
          <cell r="B666" t="str">
            <v>Instalador De Isolantes Termicos (refrigeracao E Climatizacao)</v>
          </cell>
          <cell r="C666">
            <v>3</v>
          </cell>
        </row>
        <row r="667">
          <cell r="B667" t="str">
            <v>Instalador De Isolantes Termicos De Caldeira E Tubulacoes</v>
          </cell>
          <cell r="C667">
            <v>0</v>
          </cell>
        </row>
        <row r="668">
          <cell r="B668" t="str">
            <v>Instalador De Linhas Eletricas De Alta E Baixa - Tensao (rede Aerea E Subterranea)</v>
          </cell>
          <cell r="C668">
            <v>254</v>
          </cell>
        </row>
        <row r="669">
          <cell r="B669" t="str">
            <v>Instalador De Material Isolante, A Mao (edificacoes)</v>
          </cell>
          <cell r="C669">
            <v>1</v>
          </cell>
        </row>
        <row r="670">
          <cell r="B670" t="str">
            <v>Instalador De Sistemas Eletroeletronicos De Seguranca</v>
          </cell>
          <cell r="C670">
            <v>15</v>
          </cell>
        </row>
        <row r="671">
          <cell r="B671" t="str">
            <v>Instalador De Sistemas Fotovoltaicos</v>
          </cell>
          <cell r="C671">
            <v>3</v>
          </cell>
        </row>
        <row r="672">
          <cell r="B672" t="str">
            <v>Instalador De Som E Acessorios De Veiculos</v>
          </cell>
          <cell r="C672">
            <v>4</v>
          </cell>
        </row>
        <row r="673">
          <cell r="B673" t="str">
            <v>Instalador De Tubulacoes</v>
          </cell>
          <cell r="C673">
            <v>16</v>
          </cell>
        </row>
        <row r="674">
          <cell r="B674" t="str">
            <v>Instalador De Tubulacoes De Gas Combustivel (producao E Distribuicao)</v>
          </cell>
          <cell r="C674">
            <v>4</v>
          </cell>
        </row>
        <row r="675">
          <cell r="B675" t="str">
            <v>Instalador Eletricista (tracao De Veiculos)</v>
          </cell>
          <cell r="C675">
            <v>-4</v>
          </cell>
        </row>
        <row r="676">
          <cell r="B676" t="str">
            <v>Instalador-reparador De Equipamentos De Comutacao Em Telefonia</v>
          </cell>
          <cell r="C676">
            <v>-6</v>
          </cell>
        </row>
        <row r="677">
          <cell r="B677" t="str">
            <v>Instalador-reparador De Equipamentos De Transmissao Em Telefonia</v>
          </cell>
          <cell r="C677">
            <v>-10</v>
          </cell>
        </row>
        <row r="678">
          <cell r="B678" t="str">
            <v>Instalador-reparador De Linhas E Aparelhos De Telecomunicacoes</v>
          </cell>
          <cell r="C678">
            <v>0</v>
          </cell>
        </row>
        <row r="679">
          <cell r="B679" t="str">
            <v>Instalador-reparador De Redes E Cabos Telefonicos</v>
          </cell>
          <cell r="C679">
            <v>-8</v>
          </cell>
        </row>
        <row r="680">
          <cell r="B680" t="str">
            <v>Instalador-reparador De Redes Telefonicas E De Comunicacao De Dados</v>
          </cell>
          <cell r="C680">
            <v>93</v>
          </cell>
        </row>
        <row r="681">
          <cell r="B681" t="str">
            <v>Instrumentador Cirurgico</v>
          </cell>
          <cell r="C681">
            <v>12</v>
          </cell>
        </row>
        <row r="682">
          <cell r="B682" t="str">
            <v>Instrutor De Aprendizagem E Treinamento Comercial</v>
          </cell>
          <cell r="C682">
            <v>-14</v>
          </cell>
        </row>
        <row r="683">
          <cell r="B683" t="str">
            <v>Instrutor De Aprendizagem E Treinamento Industrial</v>
          </cell>
          <cell r="C683">
            <v>-6</v>
          </cell>
        </row>
        <row r="684">
          <cell r="B684" t="str">
            <v>Instrutor De Auto-escola</v>
          </cell>
          <cell r="C684">
            <v>46</v>
          </cell>
        </row>
        <row r="685">
          <cell r="B685" t="str">
            <v>Instrutor De Cursos Livres</v>
          </cell>
          <cell r="C685">
            <v>-16</v>
          </cell>
        </row>
        <row r="686">
          <cell r="B686" t="str">
            <v>Interprete</v>
          </cell>
          <cell r="C686">
            <v>1</v>
          </cell>
        </row>
        <row r="687">
          <cell r="B687" t="str">
            <v>Interprete De Lingua De Sinais</v>
          </cell>
          <cell r="C687">
            <v>19</v>
          </cell>
        </row>
        <row r="688">
          <cell r="B688" t="str">
            <v>Jardineiro</v>
          </cell>
          <cell r="C688">
            <v>63</v>
          </cell>
        </row>
        <row r="689">
          <cell r="B689" t="str">
            <v>Jornalista</v>
          </cell>
          <cell r="C689">
            <v>-7</v>
          </cell>
        </row>
        <row r="690">
          <cell r="B690" t="str">
            <v>Kardexista</v>
          </cell>
          <cell r="C690">
            <v>-2</v>
          </cell>
        </row>
        <row r="691">
          <cell r="B691" t="str">
            <v>Laboratorista Fotografico</v>
          </cell>
          <cell r="C691">
            <v>-4</v>
          </cell>
        </row>
        <row r="692">
          <cell r="B692" t="str">
            <v>Lagareiro</v>
          </cell>
          <cell r="C692">
            <v>18</v>
          </cell>
        </row>
        <row r="693">
          <cell r="B693" t="str">
            <v>Laminador De Plastico</v>
          </cell>
          <cell r="C693">
            <v>-16</v>
          </cell>
        </row>
        <row r="694">
          <cell r="B694" t="str">
            <v>Lapidador De Vidros E Cristais</v>
          </cell>
          <cell r="C694">
            <v>-1</v>
          </cell>
        </row>
        <row r="695">
          <cell r="B695" t="str">
            <v>Lavadeiro, Em Geral</v>
          </cell>
          <cell r="C695">
            <v>-5</v>
          </cell>
        </row>
        <row r="696">
          <cell r="B696" t="str">
            <v>Lavador De Artefatos De Tapecaria</v>
          </cell>
          <cell r="C696">
            <v>1</v>
          </cell>
        </row>
        <row r="697">
          <cell r="B697" t="str">
            <v>Lavador De Garrafas, Vidros E Outros Utensilios</v>
          </cell>
          <cell r="C697">
            <v>1</v>
          </cell>
        </row>
        <row r="698">
          <cell r="B698" t="str">
            <v>Lavador De Pecas</v>
          </cell>
          <cell r="C698">
            <v>2</v>
          </cell>
        </row>
        <row r="699">
          <cell r="B699" t="str">
            <v>Lavador De Roupas</v>
          </cell>
          <cell r="C699">
            <v>0</v>
          </cell>
        </row>
        <row r="700">
          <cell r="B700" t="str">
            <v>Lavador De Roupas  A Maquina</v>
          </cell>
          <cell r="C700">
            <v>-2</v>
          </cell>
        </row>
        <row r="701">
          <cell r="B701" t="str">
            <v>Lavador De Veiculos</v>
          </cell>
          <cell r="C701">
            <v>68</v>
          </cell>
        </row>
        <row r="702">
          <cell r="B702" t="str">
            <v>Leiloeiro</v>
          </cell>
          <cell r="C702">
            <v>1</v>
          </cell>
        </row>
        <row r="703">
          <cell r="B703" t="str">
            <v>Leiturista</v>
          </cell>
          <cell r="C703">
            <v>-11</v>
          </cell>
        </row>
        <row r="704">
          <cell r="B704" t="str">
            <v>Limpador A Seco, A Maquina</v>
          </cell>
          <cell r="C704">
            <v>4</v>
          </cell>
        </row>
        <row r="705">
          <cell r="B705" t="str">
            <v>Limpador De Fachadas</v>
          </cell>
          <cell r="C705">
            <v>31</v>
          </cell>
        </row>
        <row r="706">
          <cell r="B706" t="str">
            <v>Limpador De Piscinas</v>
          </cell>
          <cell r="C706">
            <v>0</v>
          </cell>
        </row>
        <row r="707">
          <cell r="B707" t="str">
            <v>Limpador De Vidros</v>
          </cell>
          <cell r="C707">
            <v>0</v>
          </cell>
        </row>
        <row r="708">
          <cell r="B708" t="str">
            <v>Linguista</v>
          </cell>
          <cell r="C708">
            <v>0</v>
          </cell>
        </row>
        <row r="709">
          <cell r="B709" t="str">
            <v>Lixador De Couros E Peles</v>
          </cell>
          <cell r="C709">
            <v>0</v>
          </cell>
        </row>
        <row r="710">
          <cell r="B710" t="str">
            <v>Localizador (cobrador)</v>
          </cell>
          <cell r="C710">
            <v>0</v>
          </cell>
        </row>
        <row r="711">
          <cell r="B711" t="str">
            <v>Locutor De Midias Audiovisuais</v>
          </cell>
          <cell r="C711">
            <v>-6</v>
          </cell>
        </row>
        <row r="712">
          <cell r="B712" t="str">
            <v>Lubrificador De Veiculos Automotores (exceto Embarcacoes)</v>
          </cell>
          <cell r="C712">
            <v>-4</v>
          </cell>
        </row>
        <row r="713">
          <cell r="B713" t="str">
            <v>Lubrificador Industrial</v>
          </cell>
          <cell r="C713">
            <v>-8</v>
          </cell>
        </row>
        <row r="714">
          <cell r="B714" t="str">
            <v>Ludomotricista</v>
          </cell>
          <cell r="C714">
            <v>0</v>
          </cell>
        </row>
        <row r="715">
          <cell r="B715" t="str">
            <v>Lustrador De Pecas De Madeira</v>
          </cell>
          <cell r="C715">
            <v>2</v>
          </cell>
        </row>
        <row r="716">
          <cell r="B716" t="str">
            <v>Lustrador De Piso</v>
          </cell>
          <cell r="C716">
            <v>3</v>
          </cell>
        </row>
        <row r="717">
          <cell r="B717" t="str">
            <v>Mae Social</v>
          </cell>
          <cell r="C717">
            <v>9</v>
          </cell>
        </row>
        <row r="718">
          <cell r="B718" t="str">
            <v>Magarefe</v>
          </cell>
          <cell r="C718">
            <v>50</v>
          </cell>
        </row>
        <row r="719">
          <cell r="B719" t="str">
            <v>Maitre</v>
          </cell>
          <cell r="C719">
            <v>-15</v>
          </cell>
        </row>
        <row r="720">
          <cell r="B720" t="str">
            <v>Manicure</v>
          </cell>
          <cell r="C720">
            <v>-17</v>
          </cell>
        </row>
        <row r="721">
          <cell r="B721" t="str">
            <v>Manobrador</v>
          </cell>
          <cell r="C721">
            <v>2</v>
          </cell>
        </row>
        <row r="722">
          <cell r="B722" t="str">
            <v>Manteigueiro Na Fabricacao De Laticinio</v>
          </cell>
          <cell r="C722">
            <v>-1</v>
          </cell>
        </row>
        <row r="723">
          <cell r="B723" t="str">
            <v>Mantenedor De Equipamentos De Parques De Diversoes E Similares</v>
          </cell>
          <cell r="C723">
            <v>1</v>
          </cell>
        </row>
        <row r="724">
          <cell r="B724" t="str">
            <v>Mantenedor De Sistemas Eletroeletronicos De Seguranca</v>
          </cell>
          <cell r="C724">
            <v>2</v>
          </cell>
        </row>
        <row r="725">
          <cell r="B725" t="str">
            <v>Maquetista Na Marcenaria</v>
          </cell>
          <cell r="C725">
            <v>1</v>
          </cell>
        </row>
        <row r="726">
          <cell r="B726" t="str">
            <v>Maquiador</v>
          </cell>
          <cell r="C726">
            <v>0</v>
          </cell>
        </row>
        <row r="727">
          <cell r="B727" t="str">
            <v>Maquiador De Caracterizacao</v>
          </cell>
          <cell r="C727">
            <v>-2</v>
          </cell>
        </row>
        <row r="728">
          <cell r="B728" t="str">
            <v>Maquinista De Cinema E Video</v>
          </cell>
          <cell r="C728">
            <v>1</v>
          </cell>
        </row>
        <row r="729">
          <cell r="B729" t="str">
            <v>Marcador De Produtos (siderurgico E Metalurgico)</v>
          </cell>
          <cell r="C729">
            <v>-1</v>
          </cell>
        </row>
        <row r="730">
          <cell r="B730" t="str">
            <v>Marceneiro</v>
          </cell>
          <cell r="C730">
            <v>39</v>
          </cell>
        </row>
        <row r="731">
          <cell r="B731" t="str">
            <v>Marinheiro Auxiliar De Conves (maritimo E Aquaviario)</v>
          </cell>
          <cell r="C731">
            <v>1</v>
          </cell>
        </row>
        <row r="732">
          <cell r="B732" t="str">
            <v>Marinheiro Auxiliar De Maquinas (maritimo E Aquaviario)</v>
          </cell>
          <cell r="C732">
            <v>1</v>
          </cell>
        </row>
        <row r="733">
          <cell r="B733" t="str">
            <v>Marinheiro De Conves (maritimo E Fluviario)</v>
          </cell>
          <cell r="C733">
            <v>3</v>
          </cell>
        </row>
        <row r="734">
          <cell r="B734" t="str">
            <v>Marinheiro De Esporte E Recreio</v>
          </cell>
          <cell r="C734">
            <v>2</v>
          </cell>
        </row>
        <row r="735">
          <cell r="B735" t="str">
            <v>Marinheiro De Maquinas</v>
          </cell>
          <cell r="C735">
            <v>-2</v>
          </cell>
        </row>
        <row r="736">
          <cell r="B736" t="str">
            <v>Marmorista (construcao)</v>
          </cell>
          <cell r="C736">
            <v>-7</v>
          </cell>
        </row>
        <row r="737">
          <cell r="B737" t="str">
            <v>Masseiro (massas Alimenticias)</v>
          </cell>
          <cell r="C737">
            <v>-6</v>
          </cell>
        </row>
        <row r="738">
          <cell r="B738" t="str">
            <v>Massoterapeuta</v>
          </cell>
          <cell r="C738">
            <v>-13</v>
          </cell>
        </row>
        <row r="739">
          <cell r="B739" t="str">
            <v>Matematico</v>
          </cell>
          <cell r="C739">
            <v>1</v>
          </cell>
        </row>
        <row r="740">
          <cell r="B740" t="str">
            <v>Matematico Aplicado</v>
          </cell>
          <cell r="C740">
            <v>1</v>
          </cell>
        </row>
        <row r="741">
          <cell r="B741" t="str">
            <v>Mecanico De Manutencao De Aeronaves, Em Geral</v>
          </cell>
          <cell r="C741">
            <v>1</v>
          </cell>
        </row>
        <row r="742">
          <cell r="B742" t="str">
            <v>Mecanico De Manutencao De Aparelhos De Levantamento</v>
          </cell>
          <cell r="C742">
            <v>6</v>
          </cell>
        </row>
        <row r="743">
          <cell r="B743" t="str">
            <v>Mecanico De Manutencao De Aparelhos Esportivos E De Ginastica</v>
          </cell>
          <cell r="C743">
            <v>-1</v>
          </cell>
        </row>
        <row r="744">
          <cell r="B744" t="str">
            <v>Mecanico De Manutencao De Automoveis, Motocicletas E Veiculos Similares</v>
          </cell>
          <cell r="C744">
            <v>85</v>
          </cell>
        </row>
        <row r="745">
          <cell r="B745" t="str">
            <v>Mecanico De Manutencao De Bicicletas E Veiculos Similares</v>
          </cell>
          <cell r="C745">
            <v>-9</v>
          </cell>
        </row>
        <row r="746">
          <cell r="B746" t="str">
            <v>Mecanico De Manutencao De Bomba Injetora (exceto De Veiculos Automotores)</v>
          </cell>
          <cell r="C746">
            <v>-8</v>
          </cell>
        </row>
        <row r="747">
          <cell r="B747" t="str">
            <v>Mecanico De Manutencao De Bombas</v>
          </cell>
          <cell r="C747">
            <v>8</v>
          </cell>
        </row>
        <row r="748">
          <cell r="B748" t="str">
            <v>Mecanico De Manutencao De Compressores De Ar</v>
          </cell>
          <cell r="C748">
            <v>1</v>
          </cell>
        </row>
        <row r="749">
          <cell r="B749" t="str">
            <v>Mecanico De Manutencao De Empilhadeiras E Outros Veiculos De Cargas Leves</v>
          </cell>
          <cell r="C749">
            <v>2</v>
          </cell>
        </row>
        <row r="750">
          <cell r="B750" t="str">
            <v>Mecanico De Manutencao De Equipamento De Mineracao</v>
          </cell>
          <cell r="C750">
            <v>-2</v>
          </cell>
        </row>
        <row r="751">
          <cell r="B751" t="str">
            <v>Mecanico De Manutencao De Instalacoes Mecanicas De Edificios</v>
          </cell>
          <cell r="C751">
            <v>-2</v>
          </cell>
        </row>
        <row r="752">
          <cell r="B752" t="str">
            <v>Mecanico De Manutencao De Maquinas Agricolas</v>
          </cell>
          <cell r="C752">
            <v>-13</v>
          </cell>
        </row>
        <row r="753">
          <cell r="B753" t="str">
            <v>Mecanico De Manutencao De Maquinas Cortadoras De Grama, Rocadeiras, Motosserras E Similares</v>
          </cell>
          <cell r="C753">
            <v>-4</v>
          </cell>
        </row>
        <row r="754">
          <cell r="B754" t="str">
            <v>Mecanico De Manutencao De Maquinas De Construcao E Terraplenagem</v>
          </cell>
          <cell r="C754">
            <v>-7</v>
          </cell>
        </row>
        <row r="755">
          <cell r="B755" t="str">
            <v>Mecanico De Manutencao De Maquinas Texteis</v>
          </cell>
          <cell r="C755">
            <v>0</v>
          </cell>
        </row>
        <row r="756">
          <cell r="B756" t="str">
            <v>Mecanico De Manutencao De Maquinas, Em Geral</v>
          </cell>
          <cell r="C756">
            <v>75</v>
          </cell>
        </row>
        <row r="757">
          <cell r="B757" t="str">
            <v>Mecanico De Manutencao De Maquinas-ferramentas (usinagem De Metais)</v>
          </cell>
          <cell r="C757">
            <v>7</v>
          </cell>
        </row>
        <row r="758">
          <cell r="B758" t="str">
            <v>Mecanico De Manutencao De Motocicletas</v>
          </cell>
          <cell r="C758">
            <v>8</v>
          </cell>
        </row>
        <row r="759">
          <cell r="B759" t="str">
            <v>Mecanico De Manutencao De Motores Diesel (exceto De Veiculos Automotores)</v>
          </cell>
          <cell r="C759">
            <v>-6</v>
          </cell>
        </row>
        <row r="760">
          <cell r="B760" t="str">
            <v>Mecanico De Manutencao De Motores E Equipamentos Navais</v>
          </cell>
          <cell r="C760">
            <v>2</v>
          </cell>
        </row>
        <row r="761">
          <cell r="B761" t="str">
            <v>Mecanico De Manutencao De Sistema Hidraulico De Aeronaves (servicos De Pista E Hangar)</v>
          </cell>
          <cell r="C761">
            <v>-1</v>
          </cell>
        </row>
        <row r="762">
          <cell r="B762" t="str">
            <v>Mecanico De Manutencao De Tratores</v>
          </cell>
          <cell r="C762">
            <v>-33</v>
          </cell>
        </row>
        <row r="763">
          <cell r="B763" t="str">
            <v>Mecanico De Manutencao De Veiculos Ferroviarios</v>
          </cell>
          <cell r="C763">
            <v>2</v>
          </cell>
        </row>
        <row r="764">
          <cell r="B764" t="str">
            <v>Mecanico De Manutencao E Instalacao De Aparelhos De Climatizacao E  Refrigeracao</v>
          </cell>
          <cell r="C764">
            <v>94</v>
          </cell>
        </row>
        <row r="765">
          <cell r="B765" t="str">
            <v>Mecanico De Refrigeracao</v>
          </cell>
          <cell r="C765">
            <v>9</v>
          </cell>
        </row>
        <row r="766">
          <cell r="B766" t="str">
            <v>Mecanico De Veiculos Automotores A Diesel (exceto Tratores)</v>
          </cell>
          <cell r="C766">
            <v>-35</v>
          </cell>
        </row>
        <row r="767">
          <cell r="B767" t="str">
            <v>Mecanico Montador De Motores De Embarcacoes</v>
          </cell>
          <cell r="C767">
            <v>0</v>
          </cell>
        </row>
        <row r="768">
          <cell r="B768" t="str">
            <v>Mecanico Montador De Motores De Explosao E Diesel</v>
          </cell>
          <cell r="C768">
            <v>14</v>
          </cell>
        </row>
        <row r="769">
          <cell r="B769" t="str">
            <v>Mecanico Montador De Turboalimentadores</v>
          </cell>
          <cell r="C769">
            <v>-3</v>
          </cell>
        </row>
        <row r="770">
          <cell r="B770" t="str">
            <v>Medico Acupunturista</v>
          </cell>
          <cell r="C770">
            <v>3</v>
          </cell>
        </row>
        <row r="771">
          <cell r="B771" t="str">
            <v>Medico Cardiologista</v>
          </cell>
          <cell r="C771">
            <v>0</v>
          </cell>
        </row>
        <row r="772">
          <cell r="B772" t="str">
            <v>Medico Cirurgiao Cardiovascular</v>
          </cell>
          <cell r="C772">
            <v>1</v>
          </cell>
        </row>
        <row r="773">
          <cell r="B773" t="str">
            <v>Medico Cirurgiao Geral</v>
          </cell>
          <cell r="C773">
            <v>0</v>
          </cell>
        </row>
        <row r="774">
          <cell r="B774" t="str">
            <v>Medico Clinico</v>
          </cell>
          <cell r="C774">
            <v>0</v>
          </cell>
        </row>
        <row r="775">
          <cell r="B775" t="str">
            <v>Medico De Familia E Comunidade</v>
          </cell>
          <cell r="C775">
            <v>-1</v>
          </cell>
        </row>
        <row r="776">
          <cell r="B776" t="str">
            <v>Medico Do Trabalho</v>
          </cell>
          <cell r="C776">
            <v>-3</v>
          </cell>
        </row>
        <row r="777">
          <cell r="B777" t="str">
            <v>Medico Em Medicina Intensiva</v>
          </cell>
          <cell r="C777">
            <v>-2</v>
          </cell>
        </row>
        <row r="778">
          <cell r="B778" t="str">
            <v>Medico Em Radiologia E Diagnostico Por Imagem</v>
          </cell>
          <cell r="C778">
            <v>-1</v>
          </cell>
        </row>
        <row r="779">
          <cell r="B779" t="str">
            <v>Medico Generalista</v>
          </cell>
          <cell r="C779">
            <v>-1</v>
          </cell>
        </row>
        <row r="780">
          <cell r="B780" t="str">
            <v>Medico Neurofisiologista Clinico</v>
          </cell>
          <cell r="C780">
            <v>1</v>
          </cell>
        </row>
        <row r="781">
          <cell r="B781" t="str">
            <v>Medico Neurologista</v>
          </cell>
          <cell r="C781">
            <v>2</v>
          </cell>
        </row>
        <row r="782">
          <cell r="B782" t="str">
            <v>Medico Oftalmologista</v>
          </cell>
          <cell r="C782">
            <v>-1</v>
          </cell>
        </row>
        <row r="783">
          <cell r="B783" t="str">
            <v>Medico Ortopedista E Traumatologista</v>
          </cell>
          <cell r="C783">
            <v>0</v>
          </cell>
        </row>
        <row r="784">
          <cell r="B784" t="str">
            <v>Medico Otorrinolaringologista</v>
          </cell>
          <cell r="C784">
            <v>-1</v>
          </cell>
        </row>
        <row r="785">
          <cell r="B785" t="str">
            <v>Medico Pediatra</v>
          </cell>
          <cell r="C785">
            <v>-1</v>
          </cell>
        </row>
        <row r="786">
          <cell r="B786" t="str">
            <v>Medico Psiquiatra</v>
          </cell>
          <cell r="C786">
            <v>1</v>
          </cell>
        </row>
        <row r="787">
          <cell r="B787" t="str">
            <v>Medico Veterinario</v>
          </cell>
          <cell r="C787">
            <v>11</v>
          </cell>
        </row>
        <row r="788">
          <cell r="B788" t="str">
            <v>Mergulhador Profissional (raso E Profundo)</v>
          </cell>
          <cell r="C788">
            <v>-11</v>
          </cell>
        </row>
        <row r="789">
          <cell r="B789" t="str">
            <v>Mestre (construcao Civil)</v>
          </cell>
          <cell r="C789">
            <v>-45</v>
          </cell>
        </row>
        <row r="790">
          <cell r="B790" t="str">
            <v>Mestre (industria De Automotores E Material De Transportes)</v>
          </cell>
          <cell r="C790">
            <v>1</v>
          </cell>
        </row>
        <row r="791">
          <cell r="B791" t="str">
            <v>Mestre (industria De Borracha E Plastico)</v>
          </cell>
          <cell r="C791">
            <v>-2</v>
          </cell>
        </row>
        <row r="792">
          <cell r="B792" t="str">
            <v>Mestre (industria De Celulose, Papel E Papelao)</v>
          </cell>
          <cell r="C792">
            <v>0</v>
          </cell>
        </row>
        <row r="793">
          <cell r="B793" t="str">
            <v>Mestre (industria De Madeira E Mobiliario)</v>
          </cell>
          <cell r="C793">
            <v>-1</v>
          </cell>
        </row>
        <row r="794">
          <cell r="B794" t="str">
            <v>Mestre (industria De Maquinas E Outros Equipamentos Mecanicos)</v>
          </cell>
          <cell r="C794">
            <v>-4</v>
          </cell>
        </row>
        <row r="795">
          <cell r="B795" t="str">
            <v>Mestre (industria Petroquimica E Carboquimica)</v>
          </cell>
          <cell r="C795">
            <v>-4</v>
          </cell>
        </row>
        <row r="796">
          <cell r="B796" t="str">
            <v>Mestre (industria Textil E De Confeccoes)</v>
          </cell>
          <cell r="C796">
            <v>-3</v>
          </cell>
        </row>
        <row r="797">
          <cell r="B797" t="str">
            <v>Mestre Carpinteiro</v>
          </cell>
          <cell r="C797">
            <v>-2</v>
          </cell>
        </row>
        <row r="798">
          <cell r="B798" t="str">
            <v>Mestre De Cabotagem</v>
          </cell>
          <cell r="C798">
            <v>-1</v>
          </cell>
        </row>
        <row r="799">
          <cell r="B799" t="str">
            <v>Mestre De Caldeiraria</v>
          </cell>
          <cell r="C799">
            <v>4</v>
          </cell>
        </row>
        <row r="800">
          <cell r="B800" t="str">
            <v>Mestre De Ferramentaria</v>
          </cell>
          <cell r="C800">
            <v>0</v>
          </cell>
        </row>
        <row r="801">
          <cell r="B801" t="str">
            <v>Mestre De Galvanoplastia</v>
          </cell>
          <cell r="C801">
            <v>-3</v>
          </cell>
        </row>
        <row r="802">
          <cell r="B802" t="str">
            <v>Mestre De Linhas (ferrovias)</v>
          </cell>
          <cell r="C802">
            <v>2</v>
          </cell>
        </row>
        <row r="803">
          <cell r="B803" t="str">
            <v>Mestre De Pintura (tratamento De Superficies)</v>
          </cell>
          <cell r="C803">
            <v>-2</v>
          </cell>
        </row>
        <row r="804">
          <cell r="B804" t="str">
            <v>Mestre De Producao Quimica</v>
          </cell>
          <cell r="C804">
            <v>-4</v>
          </cell>
        </row>
        <row r="805">
          <cell r="B805" t="str">
            <v>Mestre De Soldagem</v>
          </cell>
          <cell r="C805">
            <v>1</v>
          </cell>
        </row>
        <row r="806">
          <cell r="B806" t="str">
            <v>Mestre De Trefilacao De Metais</v>
          </cell>
          <cell r="C806">
            <v>-9</v>
          </cell>
        </row>
        <row r="807">
          <cell r="B807" t="str">
            <v>Mestre De Usinagem</v>
          </cell>
          <cell r="C807">
            <v>-2</v>
          </cell>
        </row>
        <row r="808">
          <cell r="B808" t="str">
            <v>Mestre Serralheiro</v>
          </cell>
          <cell r="C808">
            <v>-4</v>
          </cell>
        </row>
        <row r="809">
          <cell r="B809" t="str">
            <v>Metalizador (banho Quente)</v>
          </cell>
          <cell r="C809">
            <v>2</v>
          </cell>
        </row>
        <row r="810">
          <cell r="B810" t="str">
            <v>Mineiro</v>
          </cell>
          <cell r="C810">
            <v>-3</v>
          </cell>
        </row>
        <row r="811">
          <cell r="B811" t="str">
            <v>Ministro De Culto Religioso</v>
          </cell>
          <cell r="C811">
            <v>1</v>
          </cell>
        </row>
        <row r="812">
          <cell r="B812" t="str">
            <v>Moco De Conves (maritimo E Fluviario)</v>
          </cell>
          <cell r="C812">
            <v>0</v>
          </cell>
        </row>
        <row r="813">
          <cell r="B813" t="str">
            <v>Modelador De Madeira</v>
          </cell>
          <cell r="C813">
            <v>3</v>
          </cell>
        </row>
        <row r="814">
          <cell r="B814" t="str">
            <v>Modelista De Roupas</v>
          </cell>
          <cell r="C814">
            <v>-2</v>
          </cell>
        </row>
        <row r="815">
          <cell r="B815" t="str">
            <v>Modelo De Modas</v>
          </cell>
          <cell r="C815">
            <v>-1</v>
          </cell>
        </row>
        <row r="816">
          <cell r="B816" t="str">
            <v>Moldador (vidros)</v>
          </cell>
          <cell r="C816">
            <v>-1</v>
          </cell>
        </row>
        <row r="817">
          <cell r="B817" t="str">
            <v>Moldador De Borracha Por Compressao</v>
          </cell>
          <cell r="C817">
            <v>-2</v>
          </cell>
        </row>
        <row r="818">
          <cell r="B818" t="str">
            <v>Moldador De Plastico Por Compressao</v>
          </cell>
          <cell r="C818">
            <v>-1</v>
          </cell>
        </row>
        <row r="819">
          <cell r="B819" t="str">
            <v>Moldador De Plastico Por Injecao</v>
          </cell>
          <cell r="C819">
            <v>15</v>
          </cell>
        </row>
        <row r="820">
          <cell r="B820" t="str">
            <v>Moldador, A  Mao</v>
          </cell>
          <cell r="C820">
            <v>-3</v>
          </cell>
        </row>
        <row r="821">
          <cell r="B821" t="str">
            <v>Moleiro (tratamentos Quimicos E Afins)</v>
          </cell>
          <cell r="C821">
            <v>6</v>
          </cell>
        </row>
        <row r="822">
          <cell r="B822" t="str">
            <v>Moleiro De Cereais (exceto Arroz)</v>
          </cell>
          <cell r="C822">
            <v>-1</v>
          </cell>
        </row>
        <row r="823">
          <cell r="B823" t="str">
            <v>Moleiro De Minerios</v>
          </cell>
          <cell r="C823">
            <v>1</v>
          </cell>
        </row>
        <row r="824">
          <cell r="B824" t="str">
            <v>Monitor De Dependente Quimico</v>
          </cell>
          <cell r="C824">
            <v>1</v>
          </cell>
        </row>
        <row r="825">
          <cell r="B825" t="str">
            <v>Monitor De Ressocializacao Prisional</v>
          </cell>
          <cell r="C825">
            <v>-1</v>
          </cell>
        </row>
        <row r="826">
          <cell r="B826" t="str">
            <v>Monitor De Sistemas Eletronicos De Seguranca Externo</v>
          </cell>
          <cell r="C826">
            <v>6</v>
          </cell>
        </row>
        <row r="827">
          <cell r="B827" t="str">
            <v>Monitor De Sistemas Eletronicos De Seguranca Interno</v>
          </cell>
          <cell r="C827">
            <v>45</v>
          </cell>
        </row>
        <row r="828">
          <cell r="B828" t="str">
            <v>Monitor De Transporte Escolar</v>
          </cell>
          <cell r="C828">
            <v>18</v>
          </cell>
        </row>
        <row r="829">
          <cell r="B829" t="str">
            <v>Montador De Andaimes (edificacoes)</v>
          </cell>
          <cell r="C829">
            <v>-111</v>
          </cell>
        </row>
        <row r="830">
          <cell r="B830" t="str">
            <v>Montador De Artefatos De Couro (exceto Roupas E Calcados)</v>
          </cell>
          <cell r="C830">
            <v>-2</v>
          </cell>
        </row>
        <row r="831">
          <cell r="B831" t="str">
            <v>Montador De Bicicletas</v>
          </cell>
          <cell r="C831">
            <v>-1</v>
          </cell>
        </row>
        <row r="832">
          <cell r="B832" t="str">
            <v>Montador De Calcados</v>
          </cell>
          <cell r="C832">
            <v>0</v>
          </cell>
        </row>
        <row r="833">
          <cell r="B833" t="str">
            <v>Montador De Equipamento De Levantamento</v>
          </cell>
          <cell r="C833">
            <v>-3</v>
          </cell>
        </row>
        <row r="834">
          <cell r="B834" t="str">
            <v>Montador De Equipamentos Eletricos</v>
          </cell>
          <cell r="C834">
            <v>-20</v>
          </cell>
        </row>
        <row r="835">
          <cell r="B835" t="str">
            <v>Montador De Equipamentos Eletricos (aparelhos Eletrodomesticos)</v>
          </cell>
          <cell r="C835">
            <v>0</v>
          </cell>
        </row>
        <row r="836">
          <cell r="B836" t="str">
            <v>Montador De Equipamentos Eletricos (centrais Eletricas)</v>
          </cell>
          <cell r="C836">
            <v>-3</v>
          </cell>
        </row>
        <row r="837">
          <cell r="B837" t="str">
            <v>Montador De Equipamentos Eletricos (elevadores E Equipamentos Similares)</v>
          </cell>
          <cell r="C837">
            <v>-2</v>
          </cell>
        </row>
        <row r="838">
          <cell r="B838" t="str">
            <v>Montador De Equipamentos Eletricos (instrumentos De Medicao)</v>
          </cell>
          <cell r="C838">
            <v>7</v>
          </cell>
        </row>
        <row r="839">
          <cell r="B839" t="str">
            <v>Montador De Equipamentos Eletricos (motores E Dinamos)</v>
          </cell>
          <cell r="C839">
            <v>1</v>
          </cell>
        </row>
        <row r="840">
          <cell r="B840" t="str">
            <v>Montador De Equipamentos Eletricos (transformadores)</v>
          </cell>
          <cell r="C840">
            <v>-1</v>
          </cell>
        </row>
        <row r="841">
          <cell r="B841" t="str">
            <v>Montador De Equipamentos Eletronicos</v>
          </cell>
          <cell r="C841">
            <v>-4</v>
          </cell>
        </row>
        <row r="842">
          <cell r="B842" t="str">
            <v>Montador De Equipamentos Eletronicos (aparelhos Medicos)</v>
          </cell>
          <cell r="C842">
            <v>-1</v>
          </cell>
        </row>
        <row r="843">
          <cell r="B843" t="str">
            <v>Montador De Equipamentos Eletronicos (computadores E Equipamentos Auxiliares)</v>
          </cell>
          <cell r="C843">
            <v>-1</v>
          </cell>
        </row>
        <row r="844">
          <cell r="B844" t="str">
            <v>Montador De Equipamentos Eletronicos (estacao De Radio, Tv E Equipamentos De Radar)</v>
          </cell>
          <cell r="C844">
            <v>-6</v>
          </cell>
        </row>
        <row r="845">
          <cell r="B845" t="str">
            <v>Montador De Equipamentos Eletronicos (instalacoes De Sinalizacao)</v>
          </cell>
          <cell r="C845">
            <v>0</v>
          </cell>
        </row>
        <row r="846">
          <cell r="B846" t="str">
            <v>Montador De Estruturas Metalicas</v>
          </cell>
          <cell r="C846">
            <v>72</v>
          </cell>
        </row>
        <row r="847">
          <cell r="B847" t="str">
            <v>Montador De Estruturas Metalicas De Embarcacoes</v>
          </cell>
          <cell r="C847">
            <v>2</v>
          </cell>
        </row>
        <row r="848">
          <cell r="B848" t="str">
            <v>Montador De Filmes</v>
          </cell>
          <cell r="C848">
            <v>6</v>
          </cell>
        </row>
        <row r="849">
          <cell r="B849" t="str">
            <v>Montador De Fotolito (analogico E Digital)</v>
          </cell>
          <cell r="C849">
            <v>5</v>
          </cell>
        </row>
        <row r="850">
          <cell r="B850" t="str">
            <v>Montador De Instrumentos De Optica</v>
          </cell>
          <cell r="C850">
            <v>0</v>
          </cell>
        </row>
        <row r="851">
          <cell r="B851" t="str">
            <v>Montador De Maquinas</v>
          </cell>
          <cell r="C851">
            <v>13</v>
          </cell>
        </row>
        <row r="852">
          <cell r="B852" t="str">
            <v>Montador De Maquinas Agricolas</v>
          </cell>
          <cell r="C852">
            <v>-4</v>
          </cell>
        </row>
        <row r="853">
          <cell r="B853" t="str">
            <v>Montador De Maquinas Graficas</v>
          </cell>
          <cell r="C853">
            <v>2</v>
          </cell>
        </row>
        <row r="854">
          <cell r="B854" t="str">
            <v>Montador De Maquinas, Motores E Acessorios (montagem Em Serie)</v>
          </cell>
          <cell r="C854">
            <v>24</v>
          </cell>
        </row>
        <row r="855">
          <cell r="B855" t="str">
            <v>Montador De Maquinas-ferramentas (usinagem De Metais)</v>
          </cell>
          <cell r="C855">
            <v>0</v>
          </cell>
        </row>
        <row r="856">
          <cell r="B856" t="str">
            <v>Montador De Moveis E Artefatos De Madeira</v>
          </cell>
          <cell r="C856">
            <v>-20</v>
          </cell>
        </row>
        <row r="857">
          <cell r="B857" t="str">
            <v>Montador De Veiculos (linha De Montagem)</v>
          </cell>
          <cell r="C857">
            <v>8</v>
          </cell>
        </row>
        <row r="858">
          <cell r="B858" t="str">
            <v>Montador De Veiculos (reparacao)</v>
          </cell>
          <cell r="C858">
            <v>2</v>
          </cell>
        </row>
        <row r="859">
          <cell r="B859" t="str">
            <v>Mordomo De Hotelaria</v>
          </cell>
          <cell r="C859">
            <v>1</v>
          </cell>
        </row>
        <row r="860">
          <cell r="B860" t="str">
            <v>Mordomo De Residencia</v>
          </cell>
          <cell r="C860">
            <v>-2</v>
          </cell>
        </row>
        <row r="861">
          <cell r="B861" t="str">
            <v>Motofretista</v>
          </cell>
          <cell r="C861">
            <v>142</v>
          </cell>
        </row>
        <row r="862">
          <cell r="B862" t="str">
            <v>Motorista De Caminhao (rotas Regionais E Internacionais)</v>
          </cell>
          <cell r="C862">
            <v>-586</v>
          </cell>
        </row>
        <row r="863">
          <cell r="B863" t="str">
            <v>Motorista De Carro De Passeio</v>
          </cell>
          <cell r="C863">
            <v>301</v>
          </cell>
        </row>
        <row r="864">
          <cell r="B864" t="str">
            <v>Motorista De Furgao Ou Veiculo Similar</v>
          </cell>
          <cell r="C864">
            <v>-5</v>
          </cell>
        </row>
        <row r="865">
          <cell r="B865" t="str">
            <v>Motorista De Onibus Rodoviario</v>
          </cell>
          <cell r="C865">
            <v>-184</v>
          </cell>
        </row>
        <row r="866">
          <cell r="B866" t="str">
            <v>Motorista De Onibus Urbano</v>
          </cell>
          <cell r="C866">
            <v>-234</v>
          </cell>
        </row>
        <row r="867">
          <cell r="B867" t="str">
            <v>Motorista De Taxi</v>
          </cell>
          <cell r="C867">
            <v>0</v>
          </cell>
        </row>
        <row r="868">
          <cell r="B868" t="str">
            <v>Motorista Operacional De Guincho</v>
          </cell>
          <cell r="C868">
            <v>16</v>
          </cell>
        </row>
        <row r="869">
          <cell r="B869" t="str">
            <v>Mototaxista</v>
          </cell>
          <cell r="C869">
            <v>5</v>
          </cell>
        </row>
        <row r="870">
          <cell r="B870" t="str">
            <v>Musico Arranjador</v>
          </cell>
          <cell r="C870">
            <v>1</v>
          </cell>
        </row>
        <row r="871">
          <cell r="B871" t="str">
            <v>Musico Interprete Cantor</v>
          </cell>
          <cell r="C871">
            <v>-1</v>
          </cell>
        </row>
        <row r="872">
          <cell r="B872" t="str">
            <v>Musico Interprete Instrumentista</v>
          </cell>
          <cell r="C872">
            <v>-3</v>
          </cell>
        </row>
        <row r="873">
          <cell r="B873" t="str">
            <v>Musico Regente</v>
          </cell>
          <cell r="C873">
            <v>-1</v>
          </cell>
        </row>
        <row r="874">
          <cell r="B874" t="str">
            <v>Musicoterapeuta</v>
          </cell>
          <cell r="C874">
            <v>2</v>
          </cell>
        </row>
        <row r="875">
          <cell r="B875" t="str">
            <v>Neuropsicologo</v>
          </cell>
          <cell r="C875">
            <v>4</v>
          </cell>
        </row>
        <row r="876">
          <cell r="B876" t="str">
            <v>Nutricionista</v>
          </cell>
          <cell r="C876">
            <v>8</v>
          </cell>
        </row>
        <row r="877">
          <cell r="B877" t="str">
            <v>Oficial De Justica</v>
          </cell>
          <cell r="C877">
            <v>0</v>
          </cell>
        </row>
        <row r="878">
          <cell r="B878" t="str">
            <v>Oficial Do Registro Civil De Pessoas Juridicas</v>
          </cell>
          <cell r="C878">
            <v>-1</v>
          </cell>
        </row>
        <row r="879">
          <cell r="B879" t="str">
            <v>Oficial Do Registro Civil De Pessoas Naturais</v>
          </cell>
          <cell r="C879">
            <v>-3</v>
          </cell>
        </row>
        <row r="880">
          <cell r="B880" t="str">
            <v>Oficial Do Registro De Titulos E Documentos</v>
          </cell>
          <cell r="C880">
            <v>0</v>
          </cell>
        </row>
        <row r="881">
          <cell r="B881" t="str">
            <v>Oleiro (fabricacao De Telhas)</v>
          </cell>
          <cell r="C881">
            <v>-9</v>
          </cell>
        </row>
        <row r="882">
          <cell r="B882" t="str">
            <v>Oleiro (fabricacao De Tijolos)</v>
          </cell>
          <cell r="C882">
            <v>-14</v>
          </cell>
        </row>
        <row r="883">
          <cell r="B883" t="str">
            <v>Operador De Abastecimento De Combustivel De Aeronave</v>
          </cell>
          <cell r="C883">
            <v>-1</v>
          </cell>
        </row>
        <row r="884">
          <cell r="B884" t="str">
            <v>Operador De Acabamento (industria Grafica)</v>
          </cell>
          <cell r="C884">
            <v>22</v>
          </cell>
        </row>
        <row r="885">
          <cell r="B885" t="str">
            <v>Operador De Acabamento De Pecas Fundidas</v>
          </cell>
          <cell r="C885">
            <v>0</v>
          </cell>
        </row>
        <row r="886">
          <cell r="B886" t="str">
            <v>Operador De Alambique De Funcionamento Continuo (produtos Quimicos, Exceto Petroleo)</v>
          </cell>
          <cell r="C886">
            <v>2</v>
          </cell>
        </row>
        <row r="887">
          <cell r="B887" t="str">
            <v>Operador De Atendimento Aeroviario</v>
          </cell>
          <cell r="C887">
            <v>25</v>
          </cell>
        </row>
        <row r="888">
          <cell r="B888" t="str">
            <v>Operador De Bate-estacas</v>
          </cell>
          <cell r="C888">
            <v>-4</v>
          </cell>
        </row>
        <row r="889">
          <cell r="B889" t="str">
            <v>Operador De Betoneira</v>
          </cell>
          <cell r="C889">
            <v>-103</v>
          </cell>
        </row>
        <row r="890">
          <cell r="B890" t="str">
            <v>Operador De Bomba De Concreto</v>
          </cell>
          <cell r="C890">
            <v>4</v>
          </cell>
        </row>
        <row r="891">
          <cell r="B891" t="str">
            <v>Operador De Britador De Mandibulas</v>
          </cell>
          <cell r="C891">
            <v>15</v>
          </cell>
        </row>
        <row r="892">
          <cell r="B892" t="str">
            <v>Operador De Caixa</v>
          </cell>
          <cell r="C892">
            <v>699</v>
          </cell>
        </row>
        <row r="893">
          <cell r="B893" t="str">
            <v>Operador De Caldeira</v>
          </cell>
          <cell r="C893">
            <v>-52</v>
          </cell>
        </row>
        <row r="894">
          <cell r="B894" t="str">
            <v>Operador De Camaras Frias</v>
          </cell>
          <cell r="C894">
            <v>-8</v>
          </cell>
        </row>
        <row r="895">
          <cell r="B895" t="str">
            <v>Operador De Camera De Televisao</v>
          </cell>
          <cell r="C895">
            <v>-5</v>
          </cell>
        </row>
        <row r="896">
          <cell r="B896" t="str">
            <v>Operador De Caminhao (minas E Pedreiras)</v>
          </cell>
          <cell r="C896">
            <v>-45</v>
          </cell>
        </row>
        <row r="897">
          <cell r="B897" t="str">
            <v>Operador De Carregadeira</v>
          </cell>
          <cell r="C897">
            <v>-331</v>
          </cell>
        </row>
        <row r="898">
          <cell r="B898" t="str">
            <v>Operador De Central De Concreto</v>
          </cell>
          <cell r="C898">
            <v>3</v>
          </cell>
        </row>
        <row r="899">
          <cell r="B899" t="str">
            <v>Operador De Central Hidreletrica</v>
          </cell>
          <cell r="C899">
            <v>0</v>
          </cell>
        </row>
        <row r="900">
          <cell r="B900" t="str">
            <v>Operador De Centrifugadora (tratamentos Quimicos E Afins)</v>
          </cell>
          <cell r="C900">
            <v>0</v>
          </cell>
        </row>
        <row r="901">
          <cell r="B901" t="str">
            <v>Operador De Centro De Controle</v>
          </cell>
          <cell r="C901">
            <v>-5</v>
          </cell>
        </row>
        <row r="902">
          <cell r="B902" t="str">
            <v>Operador De Centro De Controle (ferrovia E Metro)</v>
          </cell>
          <cell r="C902">
            <v>-1</v>
          </cell>
        </row>
        <row r="903">
          <cell r="B903" t="str">
            <v>Operador De Centro De Usinagem Com Comando Numerico</v>
          </cell>
          <cell r="C903">
            <v>0</v>
          </cell>
        </row>
        <row r="904">
          <cell r="B904" t="str">
            <v>Operador De Centro De Usinagem De Madeira (cnc)</v>
          </cell>
          <cell r="C904">
            <v>1</v>
          </cell>
        </row>
        <row r="905">
          <cell r="B905" t="str">
            <v>Operador De Cobranca Bancaria</v>
          </cell>
          <cell r="C905">
            <v>-1</v>
          </cell>
        </row>
        <row r="906">
          <cell r="B906" t="str">
            <v>Operador De Colheitadeira</v>
          </cell>
          <cell r="C906">
            <v>-116</v>
          </cell>
        </row>
        <row r="907">
          <cell r="B907" t="str">
            <v>Operador De Compactadora De Solos</v>
          </cell>
          <cell r="C907">
            <v>-4</v>
          </cell>
        </row>
        <row r="908">
          <cell r="B908" t="str">
            <v>Operador De Compressor De Ar</v>
          </cell>
          <cell r="C908">
            <v>-1</v>
          </cell>
        </row>
        <row r="909">
          <cell r="B909" t="str">
            <v>Operador De Computador</v>
          </cell>
          <cell r="C909">
            <v>36</v>
          </cell>
        </row>
        <row r="910">
          <cell r="B910" t="str">
            <v>Operador De Controle Mestre</v>
          </cell>
          <cell r="C910">
            <v>2</v>
          </cell>
        </row>
        <row r="911">
          <cell r="B911" t="str">
            <v>Operador De Cristalizacao Na Refinacao De Acucar</v>
          </cell>
          <cell r="C911">
            <v>-12</v>
          </cell>
        </row>
        <row r="912">
          <cell r="B912" t="str">
            <v>Operador De Draga</v>
          </cell>
          <cell r="C912">
            <v>9</v>
          </cell>
        </row>
        <row r="913">
          <cell r="B913" t="str">
            <v>Operador De Empilhadeira</v>
          </cell>
          <cell r="C913">
            <v>-252</v>
          </cell>
        </row>
        <row r="914">
          <cell r="B914" t="str">
            <v>Operador De Equipamento De Destilacao De Alcool</v>
          </cell>
          <cell r="C914">
            <v>-16</v>
          </cell>
        </row>
        <row r="915">
          <cell r="B915" t="str">
            <v>Operador De Equipamento De Secagem De Pintura</v>
          </cell>
          <cell r="C915">
            <v>4</v>
          </cell>
        </row>
        <row r="916">
          <cell r="B916" t="str">
            <v>Operador De Equipamentos De Preparacao De Areia</v>
          </cell>
          <cell r="C916">
            <v>1</v>
          </cell>
        </row>
        <row r="917">
          <cell r="B917" t="str">
            <v>Operador De Equipamentos De Refinacao De Acucar (processo Continuo)</v>
          </cell>
          <cell r="C917">
            <v>-125</v>
          </cell>
        </row>
        <row r="918">
          <cell r="B918" t="str">
            <v>Operador De Escavadeira</v>
          </cell>
          <cell r="C918">
            <v>17</v>
          </cell>
        </row>
        <row r="919">
          <cell r="B919" t="str">
            <v>Operador De Esmaltadeira</v>
          </cell>
          <cell r="C919">
            <v>-1</v>
          </cell>
        </row>
        <row r="920">
          <cell r="B920" t="str">
            <v>Operador De Estacao De Bombeamento</v>
          </cell>
          <cell r="C920">
            <v>-33</v>
          </cell>
        </row>
        <row r="921">
          <cell r="B921" t="str">
            <v>Operador De Estacao De Captacao, Tratamento E Distribuicao De Agua</v>
          </cell>
          <cell r="C921">
            <v>-6</v>
          </cell>
        </row>
        <row r="922">
          <cell r="B922" t="str">
            <v>Operador De Estacao De Tratamento De Agua E Efluentes</v>
          </cell>
          <cell r="C922">
            <v>16</v>
          </cell>
        </row>
        <row r="923">
          <cell r="B923" t="str">
            <v>Operador De Evaporador Na Destilacao</v>
          </cell>
          <cell r="C923">
            <v>-4</v>
          </cell>
        </row>
        <row r="924">
          <cell r="B924" t="str">
            <v>Operador De Extrusora (quimica, Petroquimica E Afins)</v>
          </cell>
          <cell r="C924">
            <v>2</v>
          </cell>
        </row>
        <row r="925">
          <cell r="B925" t="str">
            <v>Operador De Filtro De Tambor Rotativo (tratamentos Quimicos E Afins)</v>
          </cell>
          <cell r="C925">
            <v>-5</v>
          </cell>
        </row>
        <row r="926">
          <cell r="B926" t="str">
            <v>Operador De Filtro-prensa (tratamentos Quimicos E Afins)</v>
          </cell>
          <cell r="C926">
            <v>-2</v>
          </cell>
        </row>
        <row r="927">
          <cell r="B927" t="str">
            <v>Operador De Forno (fabricacao De Paes, Biscoitos E Similares)</v>
          </cell>
          <cell r="C927">
            <v>-24</v>
          </cell>
        </row>
        <row r="928">
          <cell r="B928" t="str">
            <v>Operador De Forno (servicos Funerarios)</v>
          </cell>
          <cell r="C928">
            <v>0</v>
          </cell>
        </row>
        <row r="929">
          <cell r="B929" t="str">
            <v>Operador De Fresadora Com Comando Numerico</v>
          </cell>
          <cell r="C929">
            <v>-1</v>
          </cell>
        </row>
        <row r="930">
          <cell r="B930" t="str">
            <v>Operador De Guilhotina (corte De Papel)</v>
          </cell>
          <cell r="C930">
            <v>3</v>
          </cell>
        </row>
        <row r="931">
          <cell r="B931" t="str">
            <v>Operador De Guindaste (fixo)</v>
          </cell>
          <cell r="C931">
            <v>0</v>
          </cell>
        </row>
        <row r="932">
          <cell r="B932" t="str">
            <v>Operador De Guindaste Movel</v>
          </cell>
          <cell r="C932">
            <v>-3</v>
          </cell>
        </row>
        <row r="933">
          <cell r="B933" t="str">
            <v>Operador De Inspecao De Qualidade</v>
          </cell>
          <cell r="C933">
            <v>-17</v>
          </cell>
        </row>
        <row r="934">
          <cell r="B934" t="str">
            <v>Operador De Instalacao De Ar-condicionado</v>
          </cell>
          <cell r="C934">
            <v>-7</v>
          </cell>
        </row>
        <row r="935">
          <cell r="B935" t="str">
            <v>Operador De Instalacao De Extracao, Processamento, Envasamento E Distribuicao De Gases</v>
          </cell>
          <cell r="C935">
            <v>0</v>
          </cell>
        </row>
        <row r="936">
          <cell r="B936" t="str">
            <v>Operador De Instalacao De Refrigeracao</v>
          </cell>
          <cell r="C936">
            <v>-2</v>
          </cell>
        </row>
        <row r="937">
          <cell r="B937" t="str">
            <v>Operador De Jato Abrasivo</v>
          </cell>
          <cell r="C937">
            <v>9</v>
          </cell>
        </row>
        <row r="938">
          <cell r="B938" t="str">
            <v>Operador De Lacos De Cabos De Aco</v>
          </cell>
          <cell r="C938">
            <v>-1</v>
          </cell>
        </row>
        <row r="939">
          <cell r="B939" t="str">
            <v>Operador De Laminador</v>
          </cell>
          <cell r="C939">
            <v>0</v>
          </cell>
        </row>
        <row r="940">
          <cell r="B940" t="str">
            <v>Operador De Laminador De Barras A Frio</v>
          </cell>
          <cell r="C940">
            <v>-2</v>
          </cell>
        </row>
        <row r="941">
          <cell r="B941" t="str">
            <v>Operador De Laminador De Metais Nao-ferrosos</v>
          </cell>
          <cell r="C941">
            <v>1</v>
          </cell>
        </row>
        <row r="942">
          <cell r="B942" t="str">
            <v>Operador De Linha De Montagem (aparelhos Eletricos)</v>
          </cell>
          <cell r="C942">
            <v>-6</v>
          </cell>
        </row>
        <row r="943">
          <cell r="B943" t="str">
            <v>Operador De Linha De Montagem (aparelhos Eletronicos)</v>
          </cell>
          <cell r="C943">
            <v>-1</v>
          </cell>
        </row>
        <row r="944">
          <cell r="B944" t="str">
            <v>Operador De Macaroqueira</v>
          </cell>
          <cell r="C944">
            <v>-1</v>
          </cell>
        </row>
        <row r="945">
          <cell r="B945" t="str">
            <v>Operador De Mandriladora Com Comando Numerico</v>
          </cell>
          <cell r="C945">
            <v>-3</v>
          </cell>
        </row>
        <row r="946">
          <cell r="B946" t="str">
            <v>Operador De Maquina Copiadora (exceto Operador De Grafica Rapida)</v>
          </cell>
          <cell r="C946">
            <v>-3</v>
          </cell>
        </row>
        <row r="947">
          <cell r="B947" t="str">
            <v>Operador De Maquina Cortadora (minas E Pedreiras)</v>
          </cell>
          <cell r="C947">
            <v>-2</v>
          </cell>
        </row>
        <row r="948">
          <cell r="B948" t="str">
            <v>Operador De Maquina De Abrir Valas</v>
          </cell>
          <cell r="C948">
            <v>3</v>
          </cell>
        </row>
        <row r="949">
          <cell r="B949" t="str">
            <v>Operador De Maquina De Cilindrar Chapas</v>
          </cell>
          <cell r="C949">
            <v>1</v>
          </cell>
        </row>
        <row r="950">
          <cell r="B950" t="str">
            <v>Operador De Maquina De Cortar E Dobrar Papelao</v>
          </cell>
          <cell r="C950">
            <v>-1</v>
          </cell>
        </row>
        <row r="951">
          <cell r="B951" t="str">
            <v>Operador De Maquina De Cortina D'agua (producao De Moveis)</v>
          </cell>
          <cell r="C951">
            <v>-3</v>
          </cell>
        </row>
        <row r="952">
          <cell r="B952" t="str">
            <v>Operador De Maquina De Costura De Acabamento</v>
          </cell>
          <cell r="C952">
            <v>-3</v>
          </cell>
        </row>
        <row r="953">
          <cell r="B953" t="str">
            <v>Operador De Maquina De Dobrar Chapas</v>
          </cell>
          <cell r="C953">
            <v>5</v>
          </cell>
        </row>
        <row r="954">
          <cell r="B954" t="str">
            <v>Operador De Maquina De Envasar Liquidos</v>
          </cell>
          <cell r="C954">
            <v>0</v>
          </cell>
        </row>
        <row r="955">
          <cell r="B955" t="str">
            <v>Operador De Maquina De Etiquetar</v>
          </cell>
          <cell r="C955">
            <v>1</v>
          </cell>
        </row>
        <row r="956">
          <cell r="B956" t="str">
            <v>Operador De Maquina De Fabricacao De Produtos De Higiene E Limpeza (sabao, Sabonete, Detergente, Absorvente, Fraldas Cotonetes E Outros)</v>
          </cell>
          <cell r="C956">
            <v>0</v>
          </cell>
        </row>
        <row r="957">
          <cell r="B957" t="str">
            <v>Operador De Maquina De Fabricar Papel E Papelao</v>
          </cell>
          <cell r="C957">
            <v>0</v>
          </cell>
        </row>
        <row r="958">
          <cell r="B958" t="str">
            <v>Operador De Maquina De Lavar Fios E Tecidos</v>
          </cell>
          <cell r="C958">
            <v>-2</v>
          </cell>
        </row>
        <row r="959">
          <cell r="B959" t="str">
            <v>Operador De Maquina De Sinterizar</v>
          </cell>
          <cell r="C959">
            <v>1</v>
          </cell>
        </row>
        <row r="960">
          <cell r="B960" t="str">
            <v>Operador De Maquina De Usinagem De Madeira (producao Em Serie)</v>
          </cell>
          <cell r="C960">
            <v>1</v>
          </cell>
        </row>
        <row r="961">
          <cell r="B961" t="str">
            <v>Operador De Maquina De Usinagem Madeira, Em Geral</v>
          </cell>
          <cell r="C961">
            <v>-5</v>
          </cell>
        </row>
        <row r="962">
          <cell r="B962" t="str">
            <v>Operador De Maquina Extrusora De Varetas E Tubos De Vidro</v>
          </cell>
          <cell r="C962">
            <v>0</v>
          </cell>
        </row>
        <row r="963">
          <cell r="B963" t="str">
            <v>Operador De Maquina Intercaladora E Placas (compensados)</v>
          </cell>
          <cell r="C963">
            <v>-1</v>
          </cell>
        </row>
        <row r="964">
          <cell r="B964" t="str">
            <v>Operador De Maquina Misturadeira (tratamentos Quimicos E Afins)</v>
          </cell>
          <cell r="C964">
            <v>4</v>
          </cell>
        </row>
        <row r="965">
          <cell r="B965" t="str">
            <v>Operador De Maquina Perfuratriz</v>
          </cell>
          <cell r="C965">
            <v>42</v>
          </cell>
        </row>
        <row r="966">
          <cell r="B966" t="str">
            <v>Operador De Maquina Recobridora De Arame</v>
          </cell>
          <cell r="C966">
            <v>-3</v>
          </cell>
        </row>
        <row r="967">
          <cell r="B967" t="str">
            <v>Operador De Maquina Rodoferroviaria</v>
          </cell>
          <cell r="C967">
            <v>6</v>
          </cell>
        </row>
        <row r="968">
          <cell r="B968" t="str">
            <v>Operador De Maquinas De Beneficiamento De Produtos Agricolas</v>
          </cell>
          <cell r="C968">
            <v>-329</v>
          </cell>
        </row>
        <row r="969">
          <cell r="B969" t="str">
            <v>Operador De Maquinas De Construcao Civil E Mineracao</v>
          </cell>
          <cell r="C969">
            <v>31</v>
          </cell>
        </row>
        <row r="970">
          <cell r="B970" t="str">
            <v>Operador De Maquinas De Fabricacao De Doces, Salgados E Massas Alimenticias</v>
          </cell>
          <cell r="C970">
            <v>6</v>
          </cell>
        </row>
        <row r="971">
          <cell r="B971" t="str">
            <v>Operador De Maquinas De Usinar Madeira (cnc)</v>
          </cell>
          <cell r="C971">
            <v>3</v>
          </cell>
        </row>
        <row r="972">
          <cell r="B972" t="str">
            <v>Operador De Maquinas Fixas, Em Geral</v>
          </cell>
          <cell r="C972">
            <v>-50</v>
          </cell>
        </row>
        <row r="973">
          <cell r="B973" t="str">
            <v>Operador De Maquinas Florestais Estaticas</v>
          </cell>
          <cell r="C973">
            <v>-10</v>
          </cell>
        </row>
        <row r="974">
          <cell r="B974" t="str">
            <v>Operador De Maquinas Operatrizes</v>
          </cell>
          <cell r="C974">
            <v>-16</v>
          </cell>
        </row>
        <row r="975">
          <cell r="B975" t="str">
            <v>Operador De Maquinas-ferramenta Convencionais</v>
          </cell>
          <cell r="C975">
            <v>-1</v>
          </cell>
        </row>
        <row r="976">
          <cell r="B976" t="str">
            <v>Operador De Martelete</v>
          </cell>
          <cell r="C976">
            <v>-9</v>
          </cell>
        </row>
        <row r="977">
          <cell r="B977" t="str">
            <v>Operador De Mensagens De Telecomunicacoes (correios)</v>
          </cell>
          <cell r="C977">
            <v>-1</v>
          </cell>
        </row>
        <row r="978">
          <cell r="B978" t="str">
            <v>Operador De Midia Audiovisual</v>
          </cell>
          <cell r="C978">
            <v>-9</v>
          </cell>
        </row>
        <row r="979">
          <cell r="B979" t="str">
            <v>Operador De Moenda Na Fabricacao De Acucar</v>
          </cell>
          <cell r="C979">
            <v>-10</v>
          </cell>
        </row>
        <row r="980">
          <cell r="B980" t="str">
            <v>Operador De Molduradora (usinagem De Madeira)</v>
          </cell>
          <cell r="C980">
            <v>-3</v>
          </cell>
        </row>
        <row r="981">
          <cell r="B981" t="str">
            <v>Operador De Monta-cargas (construcao Civil)</v>
          </cell>
          <cell r="C981">
            <v>-2</v>
          </cell>
        </row>
        <row r="982">
          <cell r="B982" t="str">
            <v>Operador De Motoniveladora</v>
          </cell>
          <cell r="C982">
            <v>-40</v>
          </cell>
        </row>
        <row r="983">
          <cell r="B983" t="str">
            <v>Operador De Motoniveladora (extracao De Minerais Solidos)</v>
          </cell>
          <cell r="C983">
            <v>0</v>
          </cell>
        </row>
        <row r="984">
          <cell r="B984" t="str">
            <v>Operador De Motosserra</v>
          </cell>
          <cell r="C984">
            <v>-29</v>
          </cell>
        </row>
        <row r="985">
          <cell r="B985" t="str">
            <v>Operador De Negocios</v>
          </cell>
          <cell r="C985">
            <v>-1</v>
          </cell>
        </row>
        <row r="986">
          <cell r="B986" t="str">
            <v>Operador De Pa Carregadeira</v>
          </cell>
          <cell r="C986">
            <v>-52</v>
          </cell>
        </row>
        <row r="987">
          <cell r="B987" t="str">
            <v>Operador De Painel De Controle</v>
          </cell>
          <cell r="C987">
            <v>-1</v>
          </cell>
        </row>
        <row r="988">
          <cell r="B988" t="str">
            <v>Operador De Painel De Controle (refinacao De Petroleo)</v>
          </cell>
          <cell r="C988">
            <v>3</v>
          </cell>
        </row>
        <row r="989">
          <cell r="B989" t="str">
            <v>Operador De Passador (fiacao)</v>
          </cell>
          <cell r="C989">
            <v>1</v>
          </cell>
        </row>
        <row r="990">
          <cell r="B990" t="str">
            <v>Operador De Pavimentadora (asfalto, Concreto E Materiais Similares)</v>
          </cell>
          <cell r="C990">
            <v>0</v>
          </cell>
        </row>
        <row r="991">
          <cell r="B991" t="str">
            <v>Operador De Peneiras Hidraulicas</v>
          </cell>
          <cell r="C991">
            <v>3</v>
          </cell>
        </row>
        <row r="992">
          <cell r="B992" t="str">
            <v>Operador De Plaina Desengrossadeira</v>
          </cell>
          <cell r="C992">
            <v>1</v>
          </cell>
        </row>
        <row r="993">
          <cell r="B993" t="str">
            <v>Operador De Ponte Rolante</v>
          </cell>
          <cell r="C993">
            <v>-19</v>
          </cell>
        </row>
        <row r="994">
          <cell r="B994" t="str">
            <v>Operador De Prensa De Alta Frequencia Na Usinagem De Madeira</v>
          </cell>
          <cell r="C994">
            <v>-1</v>
          </cell>
        </row>
        <row r="995">
          <cell r="B995" t="str">
            <v>Operador De Prensa De Enfardamento</v>
          </cell>
          <cell r="C995">
            <v>-2</v>
          </cell>
        </row>
        <row r="996">
          <cell r="B996" t="str">
            <v>Operador De Prensa De Material Reciclavel</v>
          </cell>
          <cell r="C996">
            <v>1</v>
          </cell>
        </row>
        <row r="997">
          <cell r="B997" t="str">
            <v>Operador De Prensa De Moldar Vidro</v>
          </cell>
          <cell r="C997">
            <v>6</v>
          </cell>
        </row>
        <row r="998">
          <cell r="B998" t="str">
            <v>Operador De Processo (quimica, Petroquimica E Afins)</v>
          </cell>
          <cell r="C998">
            <v>-2</v>
          </cell>
        </row>
        <row r="999">
          <cell r="B999" t="str">
            <v>Operador De Processo De Moagem</v>
          </cell>
          <cell r="C999">
            <v>-23</v>
          </cell>
        </row>
        <row r="1000">
          <cell r="B1000" t="str">
            <v>Operador De Processo De Tratamento De Imagem</v>
          </cell>
          <cell r="C1000">
            <v>0</v>
          </cell>
        </row>
        <row r="1001">
          <cell r="B1001" t="str">
            <v>Operador De Processos Quimicos E Petroquimicos</v>
          </cell>
          <cell r="C1001">
            <v>1</v>
          </cell>
        </row>
        <row r="1002">
          <cell r="B1002" t="str">
            <v>Operador De Producao (quimica, Petroquimica E Afins)</v>
          </cell>
          <cell r="C1002">
            <v>36</v>
          </cell>
        </row>
        <row r="1003">
          <cell r="B1003" t="str">
            <v>Operador De Quadro De Distribuicao De Energia Eletrica</v>
          </cell>
          <cell r="C1003">
            <v>-1</v>
          </cell>
        </row>
        <row r="1004">
          <cell r="B1004" t="str">
            <v>Operador De Radio-chamada</v>
          </cell>
          <cell r="C1004">
            <v>3</v>
          </cell>
        </row>
        <row r="1005">
          <cell r="B1005" t="str">
            <v>Operador De Rebobinadeira Na Fabricacao De Papel E Papelao</v>
          </cell>
          <cell r="C1005">
            <v>2</v>
          </cell>
        </row>
        <row r="1006">
          <cell r="B1006" t="str">
            <v>Operador De Rede De Teleprocessamento</v>
          </cell>
          <cell r="C1006">
            <v>-1</v>
          </cell>
        </row>
        <row r="1007">
          <cell r="B1007" t="str">
            <v>Operador De Refrigeracao Com Amonia</v>
          </cell>
          <cell r="C1007">
            <v>1</v>
          </cell>
        </row>
        <row r="1008">
          <cell r="B1008" t="str">
            <v>Operador De Retificadora Com Comando Numerico</v>
          </cell>
          <cell r="C1008">
            <v>2</v>
          </cell>
        </row>
        <row r="1009">
          <cell r="B1009" t="str">
            <v>Operador De Serras (usinagem De Madeira)</v>
          </cell>
          <cell r="C1009">
            <v>-1</v>
          </cell>
        </row>
        <row r="1010">
          <cell r="B1010" t="str">
            <v>Operador De Serras No Desdobramento De Madeira</v>
          </cell>
          <cell r="C1010">
            <v>-1</v>
          </cell>
        </row>
        <row r="1011">
          <cell r="B1011" t="str">
            <v>Operador De Sistemas De Prova (analogico E Digital)</v>
          </cell>
          <cell r="C1011">
            <v>-2</v>
          </cell>
        </row>
        <row r="1012">
          <cell r="B1012" t="str">
            <v>Operador De Sonda De Percussao</v>
          </cell>
          <cell r="C1012">
            <v>25</v>
          </cell>
        </row>
        <row r="1013">
          <cell r="B1013" t="str">
            <v>Operador De Sonda Rotativa</v>
          </cell>
          <cell r="C1013">
            <v>-12</v>
          </cell>
        </row>
        <row r="1014">
          <cell r="B1014" t="str">
            <v>Operador De Subestacao</v>
          </cell>
          <cell r="C1014">
            <v>5</v>
          </cell>
        </row>
        <row r="1015">
          <cell r="B1015" t="str">
            <v>Operador De Telemarketing Ativo</v>
          </cell>
          <cell r="C1015">
            <v>-12</v>
          </cell>
        </row>
        <row r="1016">
          <cell r="B1016" t="str">
            <v>Operador De Telemarketing Ativo E Receptivo</v>
          </cell>
          <cell r="C1016">
            <v>1191</v>
          </cell>
        </row>
        <row r="1017">
          <cell r="B1017" t="str">
            <v>Operador De Telemarketing Receptivo</v>
          </cell>
          <cell r="C1017">
            <v>10</v>
          </cell>
        </row>
        <row r="1018">
          <cell r="B1018" t="str">
            <v>Operador De Telemarketing Tecnico</v>
          </cell>
          <cell r="C1018">
            <v>3</v>
          </cell>
        </row>
        <row r="1019">
          <cell r="B1019" t="str">
            <v>Operador De Tesoura Mecanica E Maquina De Corte, No Acabamento De Chapas E Metais</v>
          </cell>
          <cell r="C1019">
            <v>-7</v>
          </cell>
        </row>
        <row r="1020">
          <cell r="B1020" t="str">
            <v>Operador De Time De Montagem</v>
          </cell>
          <cell r="C1020">
            <v>-2</v>
          </cell>
        </row>
        <row r="1021">
          <cell r="B1021" t="str">
            <v>Operador De Torno Com Comando Numerico</v>
          </cell>
          <cell r="C1021">
            <v>4</v>
          </cell>
        </row>
        <row r="1022">
          <cell r="B1022" t="str">
            <v>Operador De Transporte Multimodal</v>
          </cell>
          <cell r="C1022">
            <v>1</v>
          </cell>
        </row>
        <row r="1023">
          <cell r="B1023" t="str">
            <v>Operador De Tratamento De Calda Na Refinacao De Acucar</v>
          </cell>
          <cell r="C1023">
            <v>-3</v>
          </cell>
        </row>
        <row r="1024">
          <cell r="B1024" t="str">
            <v>Operador De Trator (minas E Pedreiras)</v>
          </cell>
          <cell r="C1024">
            <v>5</v>
          </cell>
        </row>
        <row r="1025">
          <cell r="B1025" t="str">
            <v>Operador De Trator De Lamina</v>
          </cell>
          <cell r="C1025">
            <v>-7</v>
          </cell>
        </row>
        <row r="1026">
          <cell r="B1026" t="str">
            <v>Operador De Trator Florestal</v>
          </cell>
          <cell r="C1026">
            <v>0</v>
          </cell>
        </row>
        <row r="1027">
          <cell r="B1027" t="str">
            <v>Operador De Triagem E Transbordo</v>
          </cell>
          <cell r="C1027">
            <v>1</v>
          </cell>
        </row>
        <row r="1028">
          <cell r="B1028" t="str">
            <v>Operador De Turismo</v>
          </cell>
          <cell r="C1028">
            <v>3</v>
          </cell>
        </row>
        <row r="1029">
          <cell r="B1029" t="str">
            <v>Operador De Usinagem Convencional Por Abrasao</v>
          </cell>
          <cell r="C1029">
            <v>-7</v>
          </cell>
        </row>
        <row r="1030">
          <cell r="B1030" t="str">
            <v>Operador De Utilidade (producao E Distribuicao De Vapor, Gas, Oleo, Combustivel, Energia, Oxigenio)</v>
          </cell>
          <cell r="C1030">
            <v>-6</v>
          </cell>
        </row>
        <row r="1031">
          <cell r="B1031" t="str">
            <v>Operador Eletromecanico</v>
          </cell>
          <cell r="C1031">
            <v>-9</v>
          </cell>
        </row>
        <row r="1032">
          <cell r="B1032" t="str">
            <v>Organizador De Evento</v>
          </cell>
          <cell r="C1032">
            <v>0</v>
          </cell>
        </row>
        <row r="1033">
          <cell r="B1033" t="str">
            <v>Orientador Educacional</v>
          </cell>
          <cell r="C1033">
            <v>28</v>
          </cell>
        </row>
        <row r="1034">
          <cell r="B1034" t="str">
            <v>Ourives</v>
          </cell>
          <cell r="C1034">
            <v>0</v>
          </cell>
        </row>
        <row r="1035">
          <cell r="B1035" t="str">
            <v>Ouvidor</v>
          </cell>
          <cell r="C1035">
            <v>1</v>
          </cell>
        </row>
        <row r="1036">
          <cell r="B1036" t="str">
            <v>Oxicortador A Mao E A  Maquina</v>
          </cell>
          <cell r="C1036">
            <v>56</v>
          </cell>
        </row>
        <row r="1037">
          <cell r="B1037" t="str">
            <v>Padeiro</v>
          </cell>
          <cell r="C1037">
            <v>6</v>
          </cell>
        </row>
        <row r="1038">
          <cell r="B1038" t="str">
            <v>Palhaco</v>
          </cell>
          <cell r="C1038">
            <v>1</v>
          </cell>
        </row>
        <row r="1039">
          <cell r="B1039" t="str">
            <v>Passadeira De Pecas Confeccionadas</v>
          </cell>
          <cell r="C1039">
            <v>4</v>
          </cell>
        </row>
        <row r="1040">
          <cell r="B1040" t="str">
            <v>Passador De Roupas Em Geral</v>
          </cell>
          <cell r="C1040">
            <v>-27</v>
          </cell>
        </row>
        <row r="1041">
          <cell r="B1041" t="str">
            <v>Passador De Roupas, A Mao</v>
          </cell>
          <cell r="C1041">
            <v>-2</v>
          </cell>
        </row>
        <row r="1042">
          <cell r="B1042" t="str">
            <v>Pasteurizador</v>
          </cell>
          <cell r="C1042">
            <v>2</v>
          </cell>
        </row>
        <row r="1043">
          <cell r="B1043" t="str">
            <v>Pastilheiro</v>
          </cell>
          <cell r="C1043">
            <v>0</v>
          </cell>
        </row>
        <row r="1044">
          <cell r="B1044" t="str">
            <v>Pedagogo</v>
          </cell>
          <cell r="C1044">
            <v>48</v>
          </cell>
        </row>
        <row r="1045">
          <cell r="B1045" t="str">
            <v>Pedreiro</v>
          </cell>
          <cell r="C1045">
            <v>98</v>
          </cell>
        </row>
        <row r="1046">
          <cell r="B1046" t="str">
            <v>Pedreiro (material Refratario)</v>
          </cell>
          <cell r="C1046">
            <v>-4</v>
          </cell>
        </row>
        <row r="1047">
          <cell r="B1047" t="str">
            <v>Pedreiro De Conservacao De Vias Permanentes (exceto Trilhos)</v>
          </cell>
          <cell r="C1047">
            <v>0</v>
          </cell>
        </row>
        <row r="1048">
          <cell r="B1048" t="str">
            <v>Pedreiro De Edificacoes</v>
          </cell>
          <cell r="C1048">
            <v>22</v>
          </cell>
        </row>
        <row r="1049">
          <cell r="B1049" t="str">
            <v>Perfumista</v>
          </cell>
          <cell r="C1049">
            <v>6</v>
          </cell>
        </row>
        <row r="1050">
          <cell r="B1050" t="str">
            <v>Perfusionista</v>
          </cell>
          <cell r="C1050">
            <v>0</v>
          </cell>
        </row>
        <row r="1051">
          <cell r="B1051" t="str">
            <v>Perito Contabil</v>
          </cell>
          <cell r="C1051">
            <v>-1</v>
          </cell>
        </row>
        <row r="1052">
          <cell r="B1052" t="str">
            <v>Pescador Artesanal De Peixes E Camaroes</v>
          </cell>
          <cell r="C1052">
            <v>1</v>
          </cell>
        </row>
        <row r="1053">
          <cell r="B1053" t="str">
            <v>Pesquisador De Engenharia Civil</v>
          </cell>
          <cell r="C1053">
            <v>2</v>
          </cell>
        </row>
        <row r="1054">
          <cell r="B1054" t="str">
            <v>Pesquisador De Engenharia E Tecnologia (outras Areas Da Engenharia)</v>
          </cell>
          <cell r="C1054">
            <v>-1</v>
          </cell>
        </row>
        <row r="1055">
          <cell r="B1055" t="str">
            <v>Pesquisador De Engenharia Eletrica E Eletronica</v>
          </cell>
          <cell r="C1055">
            <v>-1</v>
          </cell>
        </row>
        <row r="1056">
          <cell r="B1056" t="str">
            <v>Pesquisador Em Biologia De Microorganismos E Parasitas</v>
          </cell>
          <cell r="C1056">
            <v>0</v>
          </cell>
        </row>
        <row r="1057">
          <cell r="B1057" t="str">
            <v>Pesquisador Em Biologia Humana</v>
          </cell>
          <cell r="C1057">
            <v>0</v>
          </cell>
        </row>
        <row r="1058">
          <cell r="B1058" t="str">
            <v>Pesquisador Em Ciencias Da Computacao E Informatica</v>
          </cell>
          <cell r="C1058">
            <v>0</v>
          </cell>
        </row>
        <row r="1059">
          <cell r="B1059" t="str">
            <v>Pesquisador Em Ciencias Sociais E Humanas</v>
          </cell>
          <cell r="C1059">
            <v>-11</v>
          </cell>
        </row>
        <row r="1060">
          <cell r="B1060" t="str">
            <v>Piloto Agricola</v>
          </cell>
          <cell r="C1060">
            <v>2</v>
          </cell>
        </row>
        <row r="1061">
          <cell r="B1061" t="str">
            <v>Piloto De Aeronaves</v>
          </cell>
          <cell r="C1061">
            <v>6</v>
          </cell>
        </row>
        <row r="1062">
          <cell r="B1062" t="str">
            <v>Piloto Fluvial</v>
          </cell>
          <cell r="C1062">
            <v>1</v>
          </cell>
        </row>
        <row r="1063">
          <cell r="B1063" t="str">
            <v>Pintor A Pincel E Rolo (exceto Obras E Estruturas Metalicas)</v>
          </cell>
          <cell r="C1063">
            <v>-10</v>
          </cell>
        </row>
        <row r="1064">
          <cell r="B1064" t="str">
            <v>Pintor De Estruturas Metalicas</v>
          </cell>
          <cell r="C1064">
            <v>-12</v>
          </cell>
        </row>
        <row r="1065">
          <cell r="B1065" t="str">
            <v>Pintor De Letreiros</v>
          </cell>
          <cell r="C1065">
            <v>-2</v>
          </cell>
        </row>
        <row r="1066">
          <cell r="B1066" t="str">
            <v>Pintor De Obras</v>
          </cell>
          <cell r="C1066">
            <v>-6</v>
          </cell>
        </row>
        <row r="1067">
          <cell r="B1067" t="str">
            <v>Pintor De Veiculos (fabricacao)</v>
          </cell>
          <cell r="C1067">
            <v>9</v>
          </cell>
        </row>
        <row r="1068">
          <cell r="B1068" t="str">
            <v>Pintor De Veiculos (reparacao)</v>
          </cell>
          <cell r="C1068">
            <v>6</v>
          </cell>
        </row>
        <row r="1069">
          <cell r="B1069" t="str">
            <v>Pintor, A  Pistola (exceto Obras E Estruturas Metalicas)</v>
          </cell>
          <cell r="C1069">
            <v>5</v>
          </cell>
        </row>
        <row r="1070">
          <cell r="B1070" t="str">
            <v>Pipoqueiro Ambulante</v>
          </cell>
          <cell r="C1070">
            <v>-1</v>
          </cell>
        </row>
        <row r="1071">
          <cell r="B1071" t="str">
            <v>Pizzaiolo</v>
          </cell>
          <cell r="C1071">
            <v>-1</v>
          </cell>
        </row>
        <row r="1072">
          <cell r="B1072" t="str">
            <v>Planejista</v>
          </cell>
          <cell r="C1072">
            <v>-3</v>
          </cell>
        </row>
        <row r="1073">
          <cell r="B1073" t="str">
            <v>Plataformista (petroleo)</v>
          </cell>
          <cell r="C1073">
            <v>-5</v>
          </cell>
        </row>
        <row r="1074">
          <cell r="B1074" t="str">
            <v>Poceiro (edificacoes)</v>
          </cell>
          <cell r="C1074">
            <v>3</v>
          </cell>
        </row>
        <row r="1075">
          <cell r="B1075" t="str">
            <v>Polidor De Metais</v>
          </cell>
          <cell r="C1075">
            <v>-8</v>
          </cell>
        </row>
        <row r="1076">
          <cell r="B1076" t="str">
            <v>Polidor De Pedras</v>
          </cell>
          <cell r="C1076">
            <v>-3</v>
          </cell>
        </row>
        <row r="1077">
          <cell r="B1077" t="str">
            <v>Porteiro (hotel)</v>
          </cell>
          <cell r="C1077">
            <v>-2</v>
          </cell>
        </row>
        <row r="1078">
          <cell r="B1078" t="str">
            <v>Porteiro De Edificios</v>
          </cell>
          <cell r="C1078">
            <v>128</v>
          </cell>
        </row>
        <row r="1079">
          <cell r="B1079" t="str">
            <v>Porteiro De Locais De Diversao</v>
          </cell>
          <cell r="C1079">
            <v>194</v>
          </cell>
        </row>
        <row r="1080">
          <cell r="B1080" t="str">
            <v>Prefeito</v>
          </cell>
          <cell r="C1080">
            <v>1</v>
          </cell>
        </row>
        <row r="1081">
          <cell r="B1081" t="str">
            <v>Prensador De Frutas (exceto Oleaginosas)</v>
          </cell>
          <cell r="C1081">
            <v>24</v>
          </cell>
        </row>
        <row r="1082">
          <cell r="B1082" t="str">
            <v>Prensista (operador De Prensa)</v>
          </cell>
          <cell r="C1082">
            <v>4</v>
          </cell>
        </row>
        <row r="1083">
          <cell r="B1083" t="str">
            <v>Prensista De Compensados</v>
          </cell>
          <cell r="C1083">
            <v>1</v>
          </cell>
        </row>
        <row r="1084">
          <cell r="B1084" t="str">
            <v>Preparador De Aditivos</v>
          </cell>
          <cell r="C1084">
            <v>2</v>
          </cell>
        </row>
        <row r="1085">
          <cell r="B1085" t="str">
            <v>Preparador De Atleta</v>
          </cell>
          <cell r="C1085">
            <v>-1</v>
          </cell>
        </row>
        <row r="1086">
          <cell r="B1086" t="str">
            <v>Preparador De Estruturas Metalicas</v>
          </cell>
          <cell r="C1086">
            <v>100</v>
          </cell>
        </row>
        <row r="1087">
          <cell r="B1087" t="str">
            <v>Preparador De Maquinas-ferramenta</v>
          </cell>
          <cell r="C1087">
            <v>-2</v>
          </cell>
        </row>
        <row r="1088">
          <cell r="B1088" t="str">
            <v>Preparador De Massa De Argila</v>
          </cell>
          <cell r="C1088">
            <v>-8</v>
          </cell>
        </row>
        <row r="1089">
          <cell r="B1089" t="str">
            <v>Preparador De Racoes</v>
          </cell>
          <cell r="C1089">
            <v>-6</v>
          </cell>
        </row>
        <row r="1090">
          <cell r="B1090" t="str">
            <v>Preparador De Sucata E Aparas</v>
          </cell>
          <cell r="C1090">
            <v>21</v>
          </cell>
        </row>
        <row r="1091">
          <cell r="B1091" t="str">
            <v>Preparador De Tintas</v>
          </cell>
          <cell r="C1091">
            <v>-1</v>
          </cell>
        </row>
        <row r="1092">
          <cell r="B1092" t="str">
            <v>Preparador Fisico</v>
          </cell>
          <cell r="C1092">
            <v>96</v>
          </cell>
        </row>
        <row r="1093">
          <cell r="B1093" t="str">
            <v>Processador De Fumo</v>
          </cell>
          <cell r="C1093">
            <v>-1</v>
          </cell>
        </row>
        <row r="1094">
          <cell r="B1094" t="str">
            <v>Procurador Autarquico</v>
          </cell>
          <cell r="C1094">
            <v>1</v>
          </cell>
        </row>
        <row r="1095">
          <cell r="B1095" t="str">
            <v>Procurador Do Municipio</v>
          </cell>
          <cell r="C1095">
            <v>-2</v>
          </cell>
        </row>
        <row r="1096">
          <cell r="B1096" t="str">
            <v>Produtor Agricola Polivalente</v>
          </cell>
          <cell r="C1096">
            <v>-3</v>
          </cell>
        </row>
        <row r="1097">
          <cell r="B1097" t="str">
            <v>Produtor Agropecuario, Em Geral</v>
          </cell>
          <cell r="C1097">
            <v>6</v>
          </cell>
        </row>
        <row r="1098">
          <cell r="B1098" t="str">
            <v>Produtor Cultural</v>
          </cell>
          <cell r="C1098">
            <v>-1</v>
          </cell>
        </row>
        <row r="1099">
          <cell r="B1099" t="str">
            <v>Produtor De Cana-de-acucar</v>
          </cell>
          <cell r="C1099">
            <v>0</v>
          </cell>
        </row>
        <row r="1100">
          <cell r="B1100" t="str">
            <v>Produtor De Flores Em Vaso</v>
          </cell>
          <cell r="C1100">
            <v>0</v>
          </cell>
        </row>
        <row r="1101">
          <cell r="B1101" t="str">
            <v>Produtor De Gramineas Forrageiras</v>
          </cell>
          <cell r="C1101">
            <v>-4</v>
          </cell>
        </row>
        <row r="1102">
          <cell r="B1102" t="str">
            <v>Produtor De Moda</v>
          </cell>
          <cell r="C1102">
            <v>-1</v>
          </cell>
        </row>
        <row r="1103">
          <cell r="B1103" t="str">
            <v>Produtor De Plantas Ornamentais</v>
          </cell>
          <cell r="C1103">
            <v>-1</v>
          </cell>
        </row>
        <row r="1104">
          <cell r="B1104" t="str">
            <v>Produtor De Radio</v>
          </cell>
          <cell r="C1104">
            <v>-2</v>
          </cell>
        </row>
        <row r="1105">
          <cell r="B1105" t="str">
            <v>Produtor De Televisao</v>
          </cell>
          <cell r="C1105">
            <v>3</v>
          </cell>
        </row>
        <row r="1106">
          <cell r="B1106" t="str">
            <v>Produtor De Texto</v>
          </cell>
          <cell r="C1106">
            <v>1</v>
          </cell>
        </row>
        <row r="1107">
          <cell r="B1107" t="str">
            <v>Produtor Na Olericultura De Frutos E Sementes</v>
          </cell>
          <cell r="C1107">
            <v>-1</v>
          </cell>
        </row>
        <row r="1108">
          <cell r="B1108" t="str">
            <v>Produtor Na Olericultura De Legumes</v>
          </cell>
          <cell r="C1108">
            <v>1</v>
          </cell>
        </row>
        <row r="1109">
          <cell r="B1109" t="str">
            <v>Produtor Na Olericultura De Raizes, Bulbos E Tuberculos</v>
          </cell>
          <cell r="C1109">
            <v>0</v>
          </cell>
        </row>
        <row r="1110">
          <cell r="B1110" t="str">
            <v>Proeiro</v>
          </cell>
          <cell r="C1110">
            <v>1</v>
          </cell>
        </row>
        <row r="1111">
          <cell r="B1111" t="str">
            <v>Professor Da  Educacao De Jovens E Adultos Do Ensino Fundamental (primeira A Quarta Serie)</v>
          </cell>
          <cell r="C1111">
            <v>988</v>
          </cell>
        </row>
        <row r="1112">
          <cell r="B1112" t="str">
            <v>Professor De Administracao</v>
          </cell>
          <cell r="C1112">
            <v>-19</v>
          </cell>
        </row>
        <row r="1113">
          <cell r="B1113" t="str">
            <v>Professor De Alunos Com Deficiencia Auditiva E Surdos</v>
          </cell>
          <cell r="C1113">
            <v>-4</v>
          </cell>
        </row>
        <row r="1114">
          <cell r="B1114" t="str">
            <v>Professor De Alunos Com Deficiencia Mental</v>
          </cell>
          <cell r="C1114">
            <v>15</v>
          </cell>
        </row>
        <row r="1115">
          <cell r="B1115" t="str">
            <v>Professor De Alunos Com Deficiencia Multipla</v>
          </cell>
          <cell r="C1115">
            <v>29</v>
          </cell>
        </row>
        <row r="1116">
          <cell r="B1116" t="str">
            <v>Professor De Alunos Com Deficiencia Visual</v>
          </cell>
          <cell r="C1116">
            <v>4</v>
          </cell>
        </row>
        <row r="1117">
          <cell r="B1117" t="str">
            <v>Professor De Antropologia Do Ensino Superior</v>
          </cell>
          <cell r="C1117">
            <v>1</v>
          </cell>
        </row>
        <row r="1118">
          <cell r="B1118" t="str">
            <v>Professor De Artes Do Espetaculo No Ensino Superior</v>
          </cell>
          <cell r="C1118">
            <v>2</v>
          </cell>
        </row>
        <row r="1119">
          <cell r="B1119" t="str">
            <v>Professor De Artes No Ensino Medio</v>
          </cell>
          <cell r="C1119">
            <v>2</v>
          </cell>
        </row>
        <row r="1120">
          <cell r="B1120" t="str">
            <v>Professor De Biologia No Ensino Medio</v>
          </cell>
          <cell r="C1120">
            <v>4</v>
          </cell>
        </row>
        <row r="1121">
          <cell r="B1121" t="str">
            <v>Professor De Ciencias Biologicas Do Ensino Superior</v>
          </cell>
          <cell r="C1121">
            <v>11</v>
          </cell>
        </row>
        <row r="1122">
          <cell r="B1122" t="str">
            <v>Professor De Ciencias Exatas E Naturais Do Ensino Fundamental</v>
          </cell>
          <cell r="C1122">
            <v>26</v>
          </cell>
        </row>
        <row r="1123">
          <cell r="B1123" t="str">
            <v>Professor De Computacao (no Ensino Superior)</v>
          </cell>
          <cell r="C1123">
            <v>1</v>
          </cell>
        </row>
        <row r="1124">
          <cell r="B1124" t="str">
            <v>Professor De Danca</v>
          </cell>
          <cell r="C1124">
            <v>15</v>
          </cell>
        </row>
        <row r="1125">
          <cell r="B1125" t="str">
            <v>Professor De Desenho Tecnico</v>
          </cell>
          <cell r="C1125">
            <v>4</v>
          </cell>
        </row>
        <row r="1126">
          <cell r="B1126" t="str">
            <v>Professor De Direito Do Ensino Superior</v>
          </cell>
          <cell r="C1126">
            <v>1</v>
          </cell>
        </row>
        <row r="1127">
          <cell r="B1127" t="str">
            <v>Professor De Disciplinas Pedagogicas No Ensino Medio</v>
          </cell>
          <cell r="C1127">
            <v>-21</v>
          </cell>
        </row>
        <row r="1128">
          <cell r="B1128" t="str">
            <v>Professor De Economia</v>
          </cell>
          <cell r="C1128">
            <v>1</v>
          </cell>
        </row>
        <row r="1129">
          <cell r="B1129" t="str">
            <v>Professor De Educacao Artistica Do Ensino Fundamental</v>
          </cell>
          <cell r="C1129">
            <v>11</v>
          </cell>
        </row>
        <row r="1130">
          <cell r="B1130" t="str">
            <v>Professor De Educacao Fisica Do Ensino Fundamental</v>
          </cell>
          <cell r="C1130">
            <v>57</v>
          </cell>
        </row>
        <row r="1131">
          <cell r="B1131" t="str">
            <v>Professor De Educacao Fisica No Ensino Medio</v>
          </cell>
          <cell r="C1131">
            <v>17</v>
          </cell>
        </row>
        <row r="1132">
          <cell r="B1132" t="str">
            <v>Professor De Educacao Fisica No Ensino Superior</v>
          </cell>
          <cell r="C1132">
            <v>10</v>
          </cell>
        </row>
        <row r="1133">
          <cell r="B1133" t="str">
            <v>Professor De Enfermagem Do Ensino Superior</v>
          </cell>
          <cell r="C1133">
            <v>-6</v>
          </cell>
        </row>
        <row r="1134">
          <cell r="B1134" t="str">
            <v>Professor De Engenharia</v>
          </cell>
          <cell r="C1134">
            <v>3</v>
          </cell>
        </row>
        <row r="1135">
          <cell r="B1135" t="str">
            <v>Professor De Ensino Superior Na Area De Didatica</v>
          </cell>
          <cell r="C1135">
            <v>30</v>
          </cell>
        </row>
        <row r="1136">
          <cell r="B1136" t="str">
            <v>Professor De Ensino Superior Na Area De Orientacao Educacional</v>
          </cell>
          <cell r="C1136">
            <v>14</v>
          </cell>
        </row>
        <row r="1137">
          <cell r="B1137" t="str">
            <v>Professor De Ensino Superior Na Area De Pratica De Ensino</v>
          </cell>
          <cell r="C1137">
            <v>24</v>
          </cell>
        </row>
        <row r="1138">
          <cell r="B1138" t="str">
            <v>Professor De Filosofia Do Ensino Superior</v>
          </cell>
          <cell r="C1138">
            <v>4</v>
          </cell>
        </row>
        <row r="1139">
          <cell r="B1139" t="str">
            <v>Professor De Filosofia No Ensino Medio</v>
          </cell>
          <cell r="C1139">
            <v>-2</v>
          </cell>
        </row>
        <row r="1140">
          <cell r="B1140" t="str">
            <v>Professor De Fisica No Ensino Medio</v>
          </cell>
          <cell r="C1140">
            <v>5</v>
          </cell>
        </row>
        <row r="1141">
          <cell r="B1141" t="str">
            <v>Professor De Fisioterapia</v>
          </cell>
          <cell r="C1141">
            <v>1</v>
          </cell>
        </row>
        <row r="1142">
          <cell r="B1142" t="str">
            <v>Professor De Geofisica</v>
          </cell>
          <cell r="C1142">
            <v>1</v>
          </cell>
        </row>
        <row r="1143">
          <cell r="B1143" t="str">
            <v>Professor De Geografia Do Ensino Fundamental</v>
          </cell>
          <cell r="C1143">
            <v>13</v>
          </cell>
        </row>
        <row r="1144">
          <cell r="B1144" t="str">
            <v>Professor De Geografia No Ensino Medio</v>
          </cell>
          <cell r="C1144">
            <v>7</v>
          </cell>
        </row>
        <row r="1145">
          <cell r="B1145" t="str">
            <v>Professor De Historia Do Ensino Fundamental</v>
          </cell>
          <cell r="C1145">
            <v>10</v>
          </cell>
        </row>
        <row r="1146">
          <cell r="B1146" t="str">
            <v>Professor De Historia No Ensino Medio</v>
          </cell>
          <cell r="C1146">
            <v>19</v>
          </cell>
        </row>
        <row r="1147">
          <cell r="B1147" t="str">
            <v>Professor De Lingua E Literatura Brasileira No Ensino Medio</v>
          </cell>
          <cell r="C1147">
            <v>-8</v>
          </cell>
        </row>
        <row r="1148">
          <cell r="B1148" t="str">
            <v>Professor De Lingua Espanhola</v>
          </cell>
          <cell r="C1148">
            <v>5</v>
          </cell>
        </row>
        <row r="1149">
          <cell r="B1149" t="str">
            <v>Professor De Lingua Estrangeira Moderna Do Ensino Fundamental</v>
          </cell>
          <cell r="C1149">
            <v>24</v>
          </cell>
        </row>
        <row r="1150">
          <cell r="B1150" t="str">
            <v>Professor De Lingua Estrangeira Moderna No Ensino Medio</v>
          </cell>
          <cell r="C1150">
            <v>-11</v>
          </cell>
        </row>
        <row r="1151">
          <cell r="B1151" t="str">
            <v>Professor De Lingua Francesa</v>
          </cell>
          <cell r="C1151">
            <v>1</v>
          </cell>
        </row>
        <row r="1152">
          <cell r="B1152" t="str">
            <v>Professor De Lingua Inglesa</v>
          </cell>
          <cell r="C1152">
            <v>49</v>
          </cell>
        </row>
        <row r="1153">
          <cell r="B1153" t="str">
            <v>Professor De Lingua Portuguesa</v>
          </cell>
          <cell r="C1153">
            <v>21</v>
          </cell>
        </row>
        <row r="1154">
          <cell r="B1154" t="str">
            <v>Professor De Lingua Portuguesa Do Ensino Fundamental</v>
          </cell>
          <cell r="C1154">
            <v>19</v>
          </cell>
        </row>
        <row r="1155">
          <cell r="B1155" t="str">
            <v>Professor De Linguas Estrangeiras Modernas</v>
          </cell>
          <cell r="C1155">
            <v>12</v>
          </cell>
        </row>
        <row r="1156">
          <cell r="B1156" t="str">
            <v>Professor De Linguistica E Linguistica Aplicada</v>
          </cell>
          <cell r="C1156">
            <v>-1</v>
          </cell>
        </row>
        <row r="1157">
          <cell r="B1157" t="str">
            <v>Professor De Literatura Brasileira</v>
          </cell>
          <cell r="C1157">
            <v>5</v>
          </cell>
        </row>
        <row r="1158">
          <cell r="B1158" t="str">
            <v>Professor De Literatura Inglesa</v>
          </cell>
          <cell r="C1158">
            <v>-1</v>
          </cell>
        </row>
        <row r="1159">
          <cell r="B1159" t="str">
            <v>Professor De Literatura Portuguesa</v>
          </cell>
          <cell r="C1159">
            <v>8</v>
          </cell>
        </row>
        <row r="1160">
          <cell r="B1160" t="str">
            <v>Professor De Matematica Do Ensino Fundamental</v>
          </cell>
          <cell r="C1160">
            <v>24</v>
          </cell>
        </row>
        <row r="1161">
          <cell r="B1161" t="str">
            <v>Professor De Matematica No Ensino Medio</v>
          </cell>
          <cell r="C1161">
            <v>20</v>
          </cell>
        </row>
        <row r="1162">
          <cell r="B1162" t="str">
            <v>Professor De Musica No Ensino Superior</v>
          </cell>
          <cell r="C1162">
            <v>3</v>
          </cell>
        </row>
        <row r="1163">
          <cell r="B1163" t="str">
            <v>Professor De Nivel Medio Na Educacao Infantil</v>
          </cell>
          <cell r="C1163">
            <v>73</v>
          </cell>
        </row>
        <row r="1164">
          <cell r="B1164" t="str">
            <v>Professor De Nivel Medio No Ensino Fundamental</v>
          </cell>
          <cell r="C1164">
            <v>8</v>
          </cell>
        </row>
        <row r="1165">
          <cell r="B1165" t="str">
            <v>Professor De Nivel Medio No Ensino Profissionalizante</v>
          </cell>
          <cell r="C1165">
            <v>0</v>
          </cell>
        </row>
        <row r="1166">
          <cell r="B1166" t="str">
            <v>Professor De Nivel Superior Do Ensino Fundamental (primeira A Quarta Serie)</v>
          </cell>
          <cell r="C1166">
            <v>-13</v>
          </cell>
        </row>
        <row r="1167">
          <cell r="B1167" t="str">
            <v>Professor De Nivel Superior Na Educacao Infantil (quatro A Seis Anos)</v>
          </cell>
          <cell r="C1167">
            <v>-4</v>
          </cell>
        </row>
        <row r="1168">
          <cell r="B1168" t="str">
            <v>Professor De Nivel Superior Na Educacao Infantil (zero A Tres Anos)</v>
          </cell>
          <cell r="C1168">
            <v>12</v>
          </cell>
        </row>
        <row r="1169">
          <cell r="B1169" t="str">
            <v>Professor De Outras Linguas E Literaturas</v>
          </cell>
          <cell r="C1169">
            <v>1</v>
          </cell>
        </row>
        <row r="1170">
          <cell r="B1170" t="str">
            <v>Professor De Psicologia Do Ensino Superior</v>
          </cell>
          <cell r="C1170">
            <v>4</v>
          </cell>
        </row>
        <row r="1171">
          <cell r="B1171" t="str">
            <v>Professor De Quimica (ensino Superior)</v>
          </cell>
          <cell r="C1171">
            <v>1</v>
          </cell>
        </row>
        <row r="1172">
          <cell r="B1172" t="str">
            <v>Professor De Quimica No Ensino Medio</v>
          </cell>
          <cell r="C1172">
            <v>11</v>
          </cell>
        </row>
        <row r="1173">
          <cell r="B1173" t="str">
            <v>Professor De Servico Social Do Ensino Superior</v>
          </cell>
          <cell r="C1173">
            <v>1</v>
          </cell>
        </row>
        <row r="1174">
          <cell r="B1174" t="str">
            <v>Professor De Sociologia Do Ensino Superior</v>
          </cell>
          <cell r="C1174">
            <v>5</v>
          </cell>
        </row>
        <row r="1175">
          <cell r="B1175" t="str">
            <v>Professor De Sociologia No Ensino Medio</v>
          </cell>
          <cell r="C1175">
            <v>5</v>
          </cell>
        </row>
        <row r="1176">
          <cell r="B1176" t="str">
            <v>Professor De Tecnicas Agricolas</v>
          </cell>
          <cell r="C1176">
            <v>-4</v>
          </cell>
        </row>
        <row r="1177">
          <cell r="B1177" t="str">
            <v>Professor De Tecnicas Comerciais E Secretariais</v>
          </cell>
          <cell r="C1177">
            <v>2</v>
          </cell>
        </row>
        <row r="1178">
          <cell r="B1178" t="str">
            <v>Professor De Tecnicas De Enfermagem</v>
          </cell>
          <cell r="C1178">
            <v>-1</v>
          </cell>
        </row>
        <row r="1179">
          <cell r="B1179" t="str">
            <v>Professor De Tecnologia E Calculo Tecnico</v>
          </cell>
          <cell r="C1179">
            <v>3</v>
          </cell>
        </row>
        <row r="1180">
          <cell r="B1180" t="str">
            <v>Professor Instrutor De Ensino E Aprendizagem Agroflorestal</v>
          </cell>
          <cell r="C1180">
            <v>-1</v>
          </cell>
        </row>
        <row r="1181">
          <cell r="B1181" t="str">
            <v>Professor Instrutor De Ensino E Aprendizagem Em Servicos</v>
          </cell>
          <cell r="C1181">
            <v>23</v>
          </cell>
        </row>
        <row r="1182">
          <cell r="B1182" t="str">
            <v>Professor Leigo No Ensino Fundamental</v>
          </cell>
          <cell r="C1182">
            <v>7</v>
          </cell>
        </row>
        <row r="1183">
          <cell r="B1183" t="str">
            <v>Professor Pratico No Ensino Profissionalizante</v>
          </cell>
          <cell r="C1183">
            <v>3</v>
          </cell>
        </row>
        <row r="1184">
          <cell r="B1184" t="str">
            <v>Professores De Cursos Livres</v>
          </cell>
          <cell r="C1184">
            <v>5</v>
          </cell>
        </row>
        <row r="1185">
          <cell r="B1185" t="str">
            <v>Profissional De Educacao Fisica Na Saude</v>
          </cell>
          <cell r="C1185">
            <v>32</v>
          </cell>
        </row>
        <row r="1186">
          <cell r="B1186" t="str">
            <v>Profissional De Relacoes Com Investidores</v>
          </cell>
          <cell r="C1186">
            <v>1</v>
          </cell>
        </row>
        <row r="1187">
          <cell r="B1187" t="str">
            <v>Profissional De Relacoes Institucionais E Governamentais</v>
          </cell>
          <cell r="C1187">
            <v>0</v>
          </cell>
        </row>
        <row r="1188">
          <cell r="B1188" t="str">
            <v>Programador Visual Grafico</v>
          </cell>
          <cell r="C1188">
            <v>-1</v>
          </cell>
        </row>
        <row r="1189">
          <cell r="B1189" t="str">
            <v>Projetista De Moveis</v>
          </cell>
          <cell r="C1189">
            <v>0</v>
          </cell>
        </row>
        <row r="1190">
          <cell r="B1190" t="str">
            <v>Projetista De Som</v>
          </cell>
          <cell r="C1190">
            <v>-2</v>
          </cell>
        </row>
        <row r="1191">
          <cell r="B1191" t="str">
            <v>Promotor De Vendas</v>
          </cell>
          <cell r="C1191">
            <v>354</v>
          </cell>
        </row>
        <row r="1192">
          <cell r="B1192" t="str">
            <v>Promotor De Vendas Especializado</v>
          </cell>
          <cell r="C1192">
            <v>-1</v>
          </cell>
        </row>
        <row r="1193">
          <cell r="B1193" t="str">
            <v>Propagandista De Produtos Famaceuticos</v>
          </cell>
          <cell r="C1193">
            <v>2</v>
          </cell>
        </row>
        <row r="1194">
          <cell r="B1194" t="str">
            <v>Protetico Dentario</v>
          </cell>
          <cell r="C1194">
            <v>4</v>
          </cell>
        </row>
        <row r="1195">
          <cell r="B1195" t="str">
            <v>Psicanalista</v>
          </cell>
          <cell r="C1195">
            <v>1</v>
          </cell>
        </row>
        <row r="1196">
          <cell r="B1196" t="str">
            <v>Psicologo Clinico</v>
          </cell>
          <cell r="C1196">
            <v>36</v>
          </cell>
        </row>
        <row r="1197">
          <cell r="B1197" t="str">
            <v>Psicologo Do Trabalho</v>
          </cell>
          <cell r="C1197">
            <v>0</v>
          </cell>
        </row>
        <row r="1198">
          <cell r="B1198" t="str">
            <v>Psicologo Do Transito</v>
          </cell>
          <cell r="C1198">
            <v>-2</v>
          </cell>
        </row>
        <row r="1199">
          <cell r="B1199" t="str">
            <v>Psicologo Educacional</v>
          </cell>
          <cell r="C1199">
            <v>34</v>
          </cell>
        </row>
        <row r="1200">
          <cell r="B1200" t="str">
            <v>Psicologo Hospitalar</v>
          </cell>
          <cell r="C1200">
            <v>8</v>
          </cell>
        </row>
        <row r="1201">
          <cell r="B1201" t="str">
            <v>Psicologo Social</v>
          </cell>
          <cell r="C1201">
            <v>9</v>
          </cell>
        </row>
        <row r="1202">
          <cell r="B1202" t="str">
            <v>Psicomotricista</v>
          </cell>
          <cell r="C1202">
            <v>1</v>
          </cell>
        </row>
        <row r="1203">
          <cell r="B1203" t="str">
            <v>Psicopedagogo</v>
          </cell>
          <cell r="C1203">
            <v>24</v>
          </cell>
        </row>
        <row r="1204">
          <cell r="B1204" t="str">
            <v>Publicitario</v>
          </cell>
          <cell r="C1204">
            <v>-12</v>
          </cell>
        </row>
        <row r="1205">
          <cell r="B1205" t="str">
            <v>Queijeiro Na Fabricacao De Laticinio</v>
          </cell>
          <cell r="C1205">
            <v>1</v>
          </cell>
        </row>
        <row r="1206">
          <cell r="B1206" t="str">
            <v>Quimico</v>
          </cell>
          <cell r="C1206">
            <v>4</v>
          </cell>
        </row>
        <row r="1207">
          <cell r="B1207" t="str">
            <v>Quimico Industrial</v>
          </cell>
          <cell r="C1207">
            <v>0</v>
          </cell>
        </row>
        <row r="1208">
          <cell r="B1208" t="str">
            <v>Rebitador A  Martelo Pneumatico</v>
          </cell>
          <cell r="C1208">
            <v>1</v>
          </cell>
        </row>
        <row r="1209">
          <cell r="B1209" t="str">
            <v>Rebitador, A  Mao</v>
          </cell>
          <cell r="C1209">
            <v>-1</v>
          </cell>
        </row>
        <row r="1210">
          <cell r="B1210" t="str">
            <v>Recebedor De Apostas (loteria)</v>
          </cell>
          <cell r="C1210">
            <v>-46</v>
          </cell>
        </row>
        <row r="1211">
          <cell r="B1211" t="str">
            <v>Recepcionista De Banco</v>
          </cell>
          <cell r="C1211">
            <v>-1</v>
          </cell>
        </row>
        <row r="1212">
          <cell r="B1212" t="str">
            <v>Recepcionista De Consultorio Medico Ou Dentario</v>
          </cell>
          <cell r="C1212">
            <v>178</v>
          </cell>
        </row>
        <row r="1213">
          <cell r="B1213" t="str">
            <v>Recepcionista De Hotel</v>
          </cell>
          <cell r="C1213">
            <v>104</v>
          </cell>
        </row>
        <row r="1214">
          <cell r="B1214" t="str">
            <v>Recepcionista De Seguro Saude</v>
          </cell>
          <cell r="C1214">
            <v>-2</v>
          </cell>
        </row>
        <row r="1215">
          <cell r="B1215" t="str">
            <v>Recepcionista, Em Geral</v>
          </cell>
          <cell r="C1215">
            <v>458</v>
          </cell>
        </row>
        <row r="1216">
          <cell r="B1216" t="str">
            <v>Recreador</v>
          </cell>
          <cell r="C1216">
            <v>54</v>
          </cell>
        </row>
        <row r="1217">
          <cell r="B1217" t="str">
            <v>Redator De Publicidade</v>
          </cell>
          <cell r="C1217">
            <v>-1</v>
          </cell>
        </row>
        <row r="1218">
          <cell r="B1218" t="str">
            <v>Redator De Textos Tecnicos</v>
          </cell>
          <cell r="C1218">
            <v>2</v>
          </cell>
        </row>
        <row r="1219">
          <cell r="B1219" t="str">
            <v>Relacoes Publicas</v>
          </cell>
          <cell r="C1219">
            <v>0</v>
          </cell>
        </row>
        <row r="1220">
          <cell r="B1220" t="str">
            <v>Relojoeiro (reparacao)</v>
          </cell>
          <cell r="C1220">
            <v>-2</v>
          </cell>
        </row>
        <row r="1221">
          <cell r="B1221" t="str">
            <v>Reparador De Aparelhos De Telecomunicacoes Em Laboratorio</v>
          </cell>
          <cell r="C1221">
            <v>-2</v>
          </cell>
        </row>
        <row r="1222">
          <cell r="B1222" t="str">
            <v>Reparador De Aparelhos Eletrodomesticos (exceto Imagem E Som)</v>
          </cell>
          <cell r="C1222">
            <v>0</v>
          </cell>
        </row>
        <row r="1223">
          <cell r="B1223" t="str">
            <v>Reparador De Equipamentos De Escritorio</v>
          </cell>
          <cell r="C1223">
            <v>-1</v>
          </cell>
        </row>
        <row r="1224">
          <cell r="B1224" t="str">
            <v>Reparador De Radio, Tv E Som</v>
          </cell>
          <cell r="C1224">
            <v>0</v>
          </cell>
        </row>
        <row r="1225">
          <cell r="B1225" t="str">
            <v>Reporter (exclusive Radio E Televisao)</v>
          </cell>
          <cell r="C1225">
            <v>3</v>
          </cell>
        </row>
        <row r="1226">
          <cell r="B1226" t="str">
            <v>Reporter De Midias Audiovisuais</v>
          </cell>
          <cell r="C1226">
            <v>-2</v>
          </cell>
        </row>
        <row r="1227">
          <cell r="B1227" t="str">
            <v>Repositor De Mercadorias</v>
          </cell>
          <cell r="C1227">
            <v>628</v>
          </cell>
        </row>
        <row r="1228">
          <cell r="B1228" t="str">
            <v>Representante Comercial Autonomo</v>
          </cell>
          <cell r="C1228">
            <v>2</v>
          </cell>
        </row>
        <row r="1229">
          <cell r="B1229" t="str">
            <v>Retalhador De Carne</v>
          </cell>
          <cell r="C1229">
            <v>1</v>
          </cell>
        </row>
        <row r="1230">
          <cell r="B1230" t="str">
            <v>Revestidor De Interiores (papel, Material Plastico E Emborrachados)</v>
          </cell>
          <cell r="C1230">
            <v>4</v>
          </cell>
        </row>
        <row r="1231">
          <cell r="B1231" t="str">
            <v>Revestidor De Superficies De Concreto</v>
          </cell>
          <cell r="C1231">
            <v>-3</v>
          </cell>
        </row>
        <row r="1232">
          <cell r="B1232" t="str">
            <v>Revisor De Texto</v>
          </cell>
          <cell r="C1232">
            <v>-3</v>
          </cell>
        </row>
        <row r="1233">
          <cell r="B1233" t="str">
            <v>Riscador De Estruturas Metalicas</v>
          </cell>
          <cell r="C1233">
            <v>-4</v>
          </cell>
        </row>
        <row r="1234">
          <cell r="B1234" t="str">
            <v>Sacristao</v>
          </cell>
          <cell r="C1234">
            <v>10</v>
          </cell>
        </row>
        <row r="1235">
          <cell r="B1235" t="str">
            <v>Salgador De Alimentos</v>
          </cell>
          <cell r="C1235">
            <v>-3</v>
          </cell>
        </row>
        <row r="1236">
          <cell r="B1236" t="str">
            <v>Salsicheiro (fabricacao De Linguica, Salsicha E Produtos Similares)</v>
          </cell>
          <cell r="C1236">
            <v>-9</v>
          </cell>
        </row>
        <row r="1237">
          <cell r="B1237" t="str">
            <v>Salva-vidas</v>
          </cell>
          <cell r="C1237">
            <v>10</v>
          </cell>
        </row>
        <row r="1238">
          <cell r="B1238" t="str">
            <v>Sanitarista</v>
          </cell>
          <cell r="C1238">
            <v>5</v>
          </cell>
        </row>
        <row r="1239">
          <cell r="B1239" t="str">
            <v>Sapateiro (calcados Sob Medida)</v>
          </cell>
          <cell r="C1239">
            <v>2</v>
          </cell>
        </row>
        <row r="1240">
          <cell r="B1240" t="str">
            <v>Secador De Madeira</v>
          </cell>
          <cell r="C1240">
            <v>-1</v>
          </cell>
        </row>
        <row r="1241">
          <cell r="B1241" t="str">
            <v>Secretaria Trilingue</v>
          </cell>
          <cell r="C1241">
            <v>-3</v>
          </cell>
        </row>
        <row r="1242">
          <cell r="B1242" t="str">
            <v>Secretaria(o) Executiva(o)</v>
          </cell>
          <cell r="C1242">
            <v>33</v>
          </cell>
        </row>
        <row r="1243">
          <cell r="B1243" t="str">
            <v>Secretario  Bilingue</v>
          </cell>
          <cell r="C1243">
            <v>-3</v>
          </cell>
        </row>
        <row r="1244">
          <cell r="B1244" t="str">
            <v>Secretario - Executivo</v>
          </cell>
          <cell r="C1244">
            <v>4</v>
          </cell>
        </row>
        <row r="1245">
          <cell r="B1245" t="str">
            <v>Segundo Oficial De Maquinas Da Marinha Mercante</v>
          </cell>
          <cell r="C1245">
            <v>1</v>
          </cell>
        </row>
        <row r="1246">
          <cell r="B1246" t="str">
            <v>Selecionador De Material Reciclavel</v>
          </cell>
          <cell r="C1246">
            <v>52</v>
          </cell>
        </row>
        <row r="1247">
          <cell r="B1247" t="str">
            <v>Sepultador</v>
          </cell>
          <cell r="C1247">
            <v>-5</v>
          </cell>
        </row>
        <row r="1248">
          <cell r="B1248" t="str">
            <v>Serrador De Madeira</v>
          </cell>
          <cell r="C1248">
            <v>-6</v>
          </cell>
        </row>
        <row r="1249">
          <cell r="B1249" t="str">
            <v>Serrador De Madeira (serra Circular Multipla)</v>
          </cell>
          <cell r="C1249">
            <v>1</v>
          </cell>
        </row>
        <row r="1250">
          <cell r="B1250" t="str">
            <v>Serralheiro</v>
          </cell>
          <cell r="C1250">
            <v>56</v>
          </cell>
        </row>
        <row r="1251">
          <cell r="B1251" t="str">
            <v>Servente De Obras</v>
          </cell>
          <cell r="C1251">
            <v>3358</v>
          </cell>
        </row>
        <row r="1252">
          <cell r="B1252" t="str">
            <v>Sinaleiro (ponte-rolante)</v>
          </cell>
          <cell r="C1252">
            <v>-19</v>
          </cell>
        </row>
        <row r="1253">
          <cell r="B1253" t="str">
            <v>Socioeducador</v>
          </cell>
          <cell r="C1253">
            <v>763</v>
          </cell>
        </row>
        <row r="1254">
          <cell r="B1254" t="str">
            <v>Socorrista (exceto Medicos E Enfermeiros)</v>
          </cell>
          <cell r="C1254">
            <v>-5</v>
          </cell>
        </row>
        <row r="1255">
          <cell r="B1255" t="str">
            <v>Soldador</v>
          </cell>
          <cell r="C1255">
            <v>237</v>
          </cell>
        </row>
        <row r="1256">
          <cell r="B1256" t="str">
            <v>Soldador A  Oxigas</v>
          </cell>
          <cell r="C1256">
            <v>1</v>
          </cell>
        </row>
        <row r="1257">
          <cell r="B1257" t="str">
            <v>Soldador Eletrico</v>
          </cell>
          <cell r="C1257">
            <v>11</v>
          </cell>
        </row>
        <row r="1258">
          <cell r="B1258" t="str">
            <v>Sondador (pocos De Petroleo E Gas)</v>
          </cell>
          <cell r="C1258">
            <v>-14</v>
          </cell>
        </row>
        <row r="1259">
          <cell r="B1259" t="str">
            <v>Sondador De Pocos (exceto De Petroleo E Gas)</v>
          </cell>
          <cell r="C1259">
            <v>72</v>
          </cell>
        </row>
        <row r="1260">
          <cell r="B1260" t="str">
            <v>Supervisor Administrativo</v>
          </cell>
          <cell r="C1260">
            <v>-160</v>
          </cell>
        </row>
        <row r="1261">
          <cell r="B1261" t="str">
            <v>Supervisor Da Aquicultura</v>
          </cell>
          <cell r="C1261">
            <v>1</v>
          </cell>
        </row>
        <row r="1262">
          <cell r="B1262" t="str">
            <v>Supervisor Da Area Florestal</v>
          </cell>
          <cell r="C1262">
            <v>-5</v>
          </cell>
        </row>
        <row r="1263">
          <cell r="B1263" t="str">
            <v>Supervisor Da Confeccao De Artefatos De Tecidos, Couros E Afins</v>
          </cell>
          <cell r="C1263">
            <v>1</v>
          </cell>
        </row>
        <row r="1264">
          <cell r="B1264" t="str">
            <v>Supervisor Da Industria De Bebidas</v>
          </cell>
          <cell r="C1264">
            <v>-4</v>
          </cell>
        </row>
        <row r="1265">
          <cell r="B1265" t="str">
            <v>Supervisor Da Industria De Minerais Nao Metalicos (exceto Os Derivados De Petroleo E Carvao)</v>
          </cell>
          <cell r="C1265">
            <v>-1</v>
          </cell>
        </row>
        <row r="1266">
          <cell r="B1266" t="str">
            <v>Supervisor Da Manutencao E Reparacao De Veiculos Leves</v>
          </cell>
          <cell r="C1266">
            <v>0</v>
          </cell>
        </row>
        <row r="1267">
          <cell r="B1267" t="str">
            <v>Supervisor Da Manutencao E Reparacao De Veiculos Pesados</v>
          </cell>
          <cell r="C1267">
            <v>-6</v>
          </cell>
        </row>
        <row r="1268">
          <cell r="B1268" t="str">
            <v>Supervisor Da Mecanica De Precisao</v>
          </cell>
          <cell r="C1268">
            <v>1</v>
          </cell>
        </row>
        <row r="1269">
          <cell r="B1269" t="str">
            <v>Supervisor Das Artes Graficas  (industria Editorial E Grafica)</v>
          </cell>
          <cell r="C1269">
            <v>0</v>
          </cell>
        </row>
        <row r="1270">
          <cell r="B1270" t="str">
            <v>Supervisor De Almoxarifado</v>
          </cell>
          <cell r="C1270">
            <v>-18</v>
          </cell>
        </row>
        <row r="1271">
          <cell r="B1271" t="str">
            <v>Supervisor De Andar</v>
          </cell>
          <cell r="C1271">
            <v>1</v>
          </cell>
        </row>
        <row r="1272">
          <cell r="B1272" t="str">
            <v>Supervisor De Apoio Operacional Na Mineracao</v>
          </cell>
          <cell r="C1272">
            <v>0</v>
          </cell>
        </row>
        <row r="1273">
          <cell r="B1273" t="str">
            <v>Supervisor De Bombeiros</v>
          </cell>
          <cell r="C1273">
            <v>0</v>
          </cell>
        </row>
        <row r="1274">
          <cell r="B1274" t="str">
            <v>Supervisor De Caixas E Bilheteiros (exceto Caixa De Banco)</v>
          </cell>
          <cell r="C1274">
            <v>-31</v>
          </cell>
        </row>
        <row r="1275">
          <cell r="B1275" t="str">
            <v>Supervisor De Carga E Descarga</v>
          </cell>
          <cell r="C1275">
            <v>-33</v>
          </cell>
        </row>
        <row r="1276">
          <cell r="B1276" t="str">
            <v>Supervisor De Cobranca</v>
          </cell>
          <cell r="C1276">
            <v>-4</v>
          </cell>
        </row>
        <row r="1277">
          <cell r="B1277" t="str">
            <v>Supervisor De Compras</v>
          </cell>
          <cell r="C1277">
            <v>-4</v>
          </cell>
        </row>
        <row r="1278">
          <cell r="B1278" t="str">
            <v>Supervisor De Contas A Pagar</v>
          </cell>
          <cell r="C1278">
            <v>-1</v>
          </cell>
        </row>
        <row r="1279">
          <cell r="B1279" t="str">
            <v>Supervisor De Controle Patrimonial</v>
          </cell>
          <cell r="C1279">
            <v>1</v>
          </cell>
        </row>
        <row r="1280">
          <cell r="B1280" t="str">
            <v>Supervisor De Credito E Cobranca</v>
          </cell>
          <cell r="C1280">
            <v>-11</v>
          </cell>
        </row>
        <row r="1281">
          <cell r="B1281" t="str">
            <v>Supervisor De Digitacao E Operacao</v>
          </cell>
          <cell r="C1281">
            <v>-4</v>
          </cell>
        </row>
        <row r="1282">
          <cell r="B1282" t="str">
            <v>Supervisor De Embalagem E Etiquetagem</v>
          </cell>
          <cell r="C1282">
            <v>-5</v>
          </cell>
        </row>
        <row r="1283">
          <cell r="B1283" t="str">
            <v>Supervisor De Empresa Aerea Em Aeroportos</v>
          </cell>
          <cell r="C1283">
            <v>-2</v>
          </cell>
        </row>
        <row r="1284">
          <cell r="B1284" t="str">
            <v>Supervisor De Ensino</v>
          </cell>
          <cell r="C1284">
            <v>-1</v>
          </cell>
        </row>
        <row r="1285">
          <cell r="B1285" t="str">
            <v>Supervisor De Entrevistadores E Recenseadores</v>
          </cell>
          <cell r="C1285">
            <v>-2</v>
          </cell>
        </row>
        <row r="1286">
          <cell r="B1286" t="str">
            <v>Supervisor De Exploracao Agricola</v>
          </cell>
          <cell r="C1286">
            <v>-206</v>
          </cell>
        </row>
        <row r="1287">
          <cell r="B1287" t="str">
            <v>Supervisor De Exploracao Agropecuaria</v>
          </cell>
          <cell r="C1287">
            <v>-1</v>
          </cell>
        </row>
        <row r="1288">
          <cell r="B1288" t="str">
            <v>Supervisor De Exploracao Pecuaria</v>
          </cell>
          <cell r="C1288">
            <v>-3</v>
          </cell>
        </row>
        <row r="1289">
          <cell r="B1289" t="str">
            <v>Supervisor De Fabricacao De Produtos Ceramicos, Porcelanatos E Afins</v>
          </cell>
          <cell r="C1289">
            <v>0</v>
          </cell>
        </row>
        <row r="1290">
          <cell r="B1290" t="str">
            <v>Supervisor De Fabricacao De Produtos De Vidro</v>
          </cell>
          <cell r="C1290">
            <v>-1</v>
          </cell>
        </row>
        <row r="1291">
          <cell r="B1291" t="str">
            <v>Supervisor De Lavanderia</v>
          </cell>
          <cell r="C1291">
            <v>-2</v>
          </cell>
        </row>
        <row r="1292">
          <cell r="B1292" t="str">
            <v>Supervisor De Logistica</v>
          </cell>
          <cell r="C1292">
            <v>-11</v>
          </cell>
        </row>
        <row r="1293">
          <cell r="B1293" t="str">
            <v>Supervisor De Manutencao De Aparelhos Termicos, De Climatizacao E De Refrigeracao</v>
          </cell>
          <cell r="C1293">
            <v>-6</v>
          </cell>
        </row>
        <row r="1294">
          <cell r="B1294" t="str">
            <v>Supervisor De Manutencao De Bombas, Motores, Compressores E Equipamentos De Transmissao</v>
          </cell>
          <cell r="C1294">
            <v>-8</v>
          </cell>
        </row>
        <row r="1295">
          <cell r="B1295" t="str">
            <v>Supervisor De Manutencao De Maquinas Industriais Texteis</v>
          </cell>
          <cell r="C1295">
            <v>-1</v>
          </cell>
        </row>
        <row r="1296">
          <cell r="B1296" t="str">
            <v>Supervisor De Manutencao De Maquinas Operatrizes E De Usinagem</v>
          </cell>
          <cell r="C1296">
            <v>3</v>
          </cell>
        </row>
        <row r="1297">
          <cell r="B1297" t="str">
            <v>Supervisor De Manutencao De Vias Ferreas</v>
          </cell>
          <cell r="C1297">
            <v>1</v>
          </cell>
        </row>
        <row r="1298">
          <cell r="B1298" t="str">
            <v>Supervisor De Manutencao Eletrica De Alta Tensao Industrial</v>
          </cell>
          <cell r="C1298">
            <v>-22</v>
          </cell>
        </row>
        <row r="1299">
          <cell r="B1299" t="str">
            <v>Supervisor De Manutencao Eletromecanica</v>
          </cell>
          <cell r="C1299">
            <v>-8</v>
          </cell>
        </row>
        <row r="1300">
          <cell r="B1300" t="str">
            <v>Supervisor De Manutencao Eletromecanica (utilidades)</v>
          </cell>
          <cell r="C1300">
            <v>0</v>
          </cell>
        </row>
        <row r="1301">
          <cell r="B1301" t="str">
            <v>Supervisor De Manutencao Eletromecanica Industrial, Comercial E Predial</v>
          </cell>
          <cell r="C1301">
            <v>5</v>
          </cell>
        </row>
        <row r="1302">
          <cell r="B1302" t="str">
            <v>Supervisor De Montagem E Instalacao Eletroeletronica</v>
          </cell>
          <cell r="C1302">
            <v>-7</v>
          </cell>
        </row>
        <row r="1303">
          <cell r="B1303" t="str">
            <v>Supervisor De Operacao De Fluidos (distribuicao, Captacao, Tratamento De Agua, Gases, Vapor)</v>
          </cell>
          <cell r="C1303">
            <v>-2</v>
          </cell>
        </row>
        <row r="1304">
          <cell r="B1304" t="str">
            <v>Supervisor De Operacao Eletrica (geracao, Transmissao E Distribuicao De Energia Eletrica)</v>
          </cell>
          <cell r="C1304">
            <v>-26</v>
          </cell>
        </row>
        <row r="1305">
          <cell r="B1305" t="str">
            <v>Supervisor De Operacoes (midias Audiovisuais)</v>
          </cell>
          <cell r="C1305">
            <v>2</v>
          </cell>
        </row>
        <row r="1306">
          <cell r="B1306" t="str">
            <v>Supervisor De Operacoes Portuarias</v>
          </cell>
          <cell r="C1306">
            <v>-5</v>
          </cell>
        </row>
        <row r="1307">
          <cell r="B1307" t="str">
            <v>Supervisor De Orcamento</v>
          </cell>
          <cell r="C1307">
            <v>6</v>
          </cell>
        </row>
        <row r="1308">
          <cell r="B1308" t="str">
            <v>Supervisor De Perfuracao E Desmonte</v>
          </cell>
          <cell r="C1308">
            <v>1</v>
          </cell>
        </row>
        <row r="1309">
          <cell r="B1309" t="str">
            <v>Supervisor De Producao Da Industria Alimenticia</v>
          </cell>
          <cell r="C1309">
            <v>-26</v>
          </cell>
        </row>
        <row r="1310">
          <cell r="B1310" t="str">
            <v>Supervisor De Producao Na Mineracao</v>
          </cell>
          <cell r="C1310">
            <v>0</v>
          </cell>
        </row>
        <row r="1311">
          <cell r="B1311" t="str">
            <v>Supervisor De Recepcionistas</v>
          </cell>
          <cell r="C1311">
            <v>-25</v>
          </cell>
        </row>
        <row r="1312">
          <cell r="B1312" t="str">
            <v>Supervisor De Reparos Linhas Ferreas</v>
          </cell>
          <cell r="C1312">
            <v>-11</v>
          </cell>
        </row>
        <row r="1313">
          <cell r="B1313" t="str">
            <v>Supervisor De Telefonistas</v>
          </cell>
          <cell r="C1313">
            <v>-2</v>
          </cell>
        </row>
        <row r="1314">
          <cell r="B1314" t="str">
            <v>Supervisor De Telemarketing E Atendimento</v>
          </cell>
          <cell r="C1314">
            <v>-211</v>
          </cell>
        </row>
        <row r="1315">
          <cell r="B1315" t="str">
            <v>Supervisor De Tesouraria</v>
          </cell>
          <cell r="C1315">
            <v>-13</v>
          </cell>
        </row>
        <row r="1316">
          <cell r="B1316" t="str">
            <v>Supervisor De Transportes</v>
          </cell>
          <cell r="C1316">
            <v>-5</v>
          </cell>
        </row>
        <row r="1317">
          <cell r="B1317" t="str">
            <v>Supervisor De Usina De Concreto</v>
          </cell>
          <cell r="C1317">
            <v>-2</v>
          </cell>
        </row>
        <row r="1318">
          <cell r="B1318" t="str">
            <v>Supervisor De Vendas Comercial</v>
          </cell>
          <cell r="C1318">
            <v>-192</v>
          </cell>
        </row>
        <row r="1319">
          <cell r="B1319" t="str">
            <v>Supervisor De Vendas De Servicos</v>
          </cell>
          <cell r="C1319">
            <v>7</v>
          </cell>
        </row>
        <row r="1320">
          <cell r="B1320" t="str">
            <v>Supervisor De Vigilantes</v>
          </cell>
          <cell r="C1320">
            <v>-15</v>
          </cell>
        </row>
        <row r="1321">
          <cell r="B1321" t="str">
            <v>Supervisor Tecnico (midias Audiovisuais)</v>
          </cell>
          <cell r="C1321">
            <v>-1</v>
          </cell>
        </row>
        <row r="1322">
          <cell r="B1322" t="str">
            <v>Supervisor Tecnico Operacional De Sistemas De Televisao E Produtoras De Video</v>
          </cell>
          <cell r="C1322">
            <v>-5</v>
          </cell>
        </row>
        <row r="1323">
          <cell r="B1323" t="str">
            <v>Surfassagista</v>
          </cell>
          <cell r="C1323">
            <v>-1</v>
          </cell>
        </row>
        <row r="1324">
          <cell r="B1324" t="str">
            <v>Sushiman</v>
          </cell>
          <cell r="C1324">
            <v>9</v>
          </cell>
        </row>
        <row r="1325">
          <cell r="B1325" t="str">
            <v>Tabeliao De Notas</v>
          </cell>
          <cell r="C1325">
            <v>-13</v>
          </cell>
        </row>
        <row r="1326">
          <cell r="B1326" t="str">
            <v>Tabeliao De Protestos</v>
          </cell>
          <cell r="C1326">
            <v>-1</v>
          </cell>
        </row>
        <row r="1327">
          <cell r="B1327" t="str">
            <v>Taifeiro (exceto Militares)</v>
          </cell>
          <cell r="C1327">
            <v>4</v>
          </cell>
        </row>
        <row r="1328">
          <cell r="B1328" t="str">
            <v>Tanoeiro</v>
          </cell>
          <cell r="C1328">
            <v>1</v>
          </cell>
        </row>
        <row r="1329">
          <cell r="B1329" t="str">
            <v>Tapeceiro De Autos</v>
          </cell>
          <cell r="C1329">
            <v>9</v>
          </cell>
        </row>
        <row r="1330">
          <cell r="B1330" t="str">
            <v>Taqueiro</v>
          </cell>
          <cell r="C1330">
            <v>1</v>
          </cell>
        </row>
        <row r="1331">
          <cell r="B1331" t="str">
            <v>Taquigrafo</v>
          </cell>
          <cell r="C1331">
            <v>-1</v>
          </cell>
        </row>
        <row r="1332">
          <cell r="B1332" t="str">
            <v>Tecelao (redes)</v>
          </cell>
          <cell r="C1332">
            <v>2</v>
          </cell>
        </row>
        <row r="1333">
          <cell r="B1333" t="str">
            <v>Tecelao (tear Automatico)</v>
          </cell>
          <cell r="C1333">
            <v>-5</v>
          </cell>
        </row>
        <row r="1334">
          <cell r="B1334" t="str">
            <v>Tecelao (tear Manual)</v>
          </cell>
          <cell r="C1334">
            <v>-1</v>
          </cell>
        </row>
        <row r="1335">
          <cell r="B1335" t="str">
            <v>Tecelao De Malhas, A  Maquina</v>
          </cell>
          <cell r="C1335">
            <v>-1</v>
          </cell>
        </row>
        <row r="1336">
          <cell r="B1336" t="str">
            <v>Tecnico Agricola</v>
          </cell>
          <cell r="C1336">
            <v>-15</v>
          </cell>
        </row>
        <row r="1337">
          <cell r="B1337" t="str">
            <v>Tecnico Agropecuario</v>
          </cell>
          <cell r="C1337">
            <v>-3</v>
          </cell>
        </row>
        <row r="1338">
          <cell r="B1338" t="str">
            <v>Tecnico De Alimentos</v>
          </cell>
          <cell r="C1338">
            <v>5</v>
          </cell>
        </row>
        <row r="1339">
          <cell r="B1339" t="str">
            <v>Tecnico De Apoio Em Pesquisa E Desenvolvimento (exceto Agropecuario E Florestal)</v>
          </cell>
          <cell r="C1339">
            <v>0</v>
          </cell>
        </row>
        <row r="1340">
          <cell r="B1340" t="str">
            <v>Tecnico De Celulose E Papel</v>
          </cell>
          <cell r="C1340">
            <v>0</v>
          </cell>
        </row>
        <row r="1341">
          <cell r="B1341" t="str">
            <v>Tecnico De Comunicacao De Dados</v>
          </cell>
          <cell r="C1341">
            <v>-7</v>
          </cell>
        </row>
        <row r="1342">
          <cell r="B1342" t="str">
            <v>Tecnico De Contabilidade</v>
          </cell>
          <cell r="C1342">
            <v>2</v>
          </cell>
        </row>
        <row r="1343">
          <cell r="B1343" t="str">
            <v>Tecnico De Controle De Meio Ambiente</v>
          </cell>
          <cell r="C1343">
            <v>29</v>
          </cell>
        </row>
        <row r="1344">
          <cell r="B1344" t="str">
            <v>Tecnico De Desporto Individual E Coletivo (exceto Futebol)</v>
          </cell>
          <cell r="C1344">
            <v>14</v>
          </cell>
        </row>
        <row r="1345">
          <cell r="B1345" t="str">
            <v>Tecnico De Enfermagem</v>
          </cell>
          <cell r="C1345">
            <v>188</v>
          </cell>
        </row>
        <row r="1346">
          <cell r="B1346" t="str">
            <v>Tecnico De Enfermagem Da Estrategia De Saude Da Familia</v>
          </cell>
          <cell r="C1346">
            <v>0</v>
          </cell>
        </row>
        <row r="1347">
          <cell r="B1347" t="str">
            <v>Tecnico De Enfermagem De Terapia Intensiva</v>
          </cell>
          <cell r="C1347">
            <v>8</v>
          </cell>
        </row>
        <row r="1348">
          <cell r="B1348" t="str">
            <v>Tecnico De Enfermagem Do Trabalho</v>
          </cell>
          <cell r="C1348">
            <v>-17</v>
          </cell>
        </row>
        <row r="1349">
          <cell r="B1349" t="str">
            <v>Tecnico De Estradas</v>
          </cell>
          <cell r="C1349">
            <v>1</v>
          </cell>
        </row>
        <row r="1350">
          <cell r="B1350" t="str">
            <v>Tecnico De Garantia Da Qualidade</v>
          </cell>
          <cell r="C1350">
            <v>0</v>
          </cell>
        </row>
        <row r="1351">
          <cell r="B1351" t="str">
            <v>Tecnico De Imobilizacao Ortopedica</v>
          </cell>
          <cell r="C1351">
            <v>1</v>
          </cell>
        </row>
        <row r="1352">
          <cell r="B1352" t="str">
            <v>Tecnico De Laboratorio De Analises Fisico-quimicas (materiais De Construcao)</v>
          </cell>
          <cell r="C1352">
            <v>6</v>
          </cell>
        </row>
        <row r="1353">
          <cell r="B1353" t="str">
            <v>Tecnico De Laboratorio E Fiscalizacao Desportiva</v>
          </cell>
          <cell r="C1353">
            <v>-1</v>
          </cell>
        </row>
        <row r="1354">
          <cell r="B1354" t="str">
            <v>Tecnico De Laboratorio Industrial</v>
          </cell>
          <cell r="C1354">
            <v>-53</v>
          </cell>
        </row>
        <row r="1355">
          <cell r="B1355" t="str">
            <v>Tecnico De Manutencao De Sistemas E Instrumentos</v>
          </cell>
          <cell r="C1355">
            <v>-3</v>
          </cell>
        </row>
        <row r="1356">
          <cell r="B1356" t="str">
            <v>Tecnico De Manutencao Eletrica</v>
          </cell>
          <cell r="C1356">
            <v>144</v>
          </cell>
        </row>
        <row r="1357">
          <cell r="B1357" t="str">
            <v>Tecnico De Manutencao Eletrica De Maquina</v>
          </cell>
          <cell r="C1357">
            <v>2</v>
          </cell>
        </row>
        <row r="1358">
          <cell r="B1358" t="str">
            <v>Tecnico De Manutencao Eletronica</v>
          </cell>
          <cell r="C1358">
            <v>10</v>
          </cell>
        </row>
        <row r="1359">
          <cell r="B1359" t="str">
            <v>Tecnico De Manutencao Eletronica (circuitos De Maquinas Com Comando Numerico)</v>
          </cell>
          <cell r="C1359">
            <v>-1</v>
          </cell>
        </row>
        <row r="1360">
          <cell r="B1360" t="str">
            <v>Tecnico De Materia-prima E Material</v>
          </cell>
          <cell r="C1360">
            <v>5</v>
          </cell>
        </row>
        <row r="1361">
          <cell r="B1361" t="str">
            <v>Tecnico De Mineracao</v>
          </cell>
          <cell r="C1361">
            <v>-2</v>
          </cell>
        </row>
        <row r="1362">
          <cell r="B1362" t="str">
            <v>Tecnico De Obras Civis</v>
          </cell>
          <cell r="C1362">
            <v>52</v>
          </cell>
        </row>
        <row r="1363">
          <cell r="B1363" t="str">
            <v>Tecnico De Operacao (quimica, Petroquimica E Afins)</v>
          </cell>
          <cell r="C1363">
            <v>-2</v>
          </cell>
        </row>
        <row r="1364">
          <cell r="B1364" t="str">
            <v>Tecnico De Operacoes E Servicos Bancarios - Credito Imobiliario</v>
          </cell>
          <cell r="C1364">
            <v>0</v>
          </cell>
        </row>
        <row r="1365">
          <cell r="B1365" t="str">
            <v>Tecnico De Ortopedia</v>
          </cell>
          <cell r="C1365">
            <v>0</v>
          </cell>
        </row>
        <row r="1366">
          <cell r="B1366" t="str">
            <v>Tecnico De Painel De Controle</v>
          </cell>
          <cell r="C1366">
            <v>2</v>
          </cell>
        </row>
        <row r="1367">
          <cell r="B1367" t="str">
            <v>Tecnico De Planejamento De Producao</v>
          </cell>
          <cell r="C1367">
            <v>8</v>
          </cell>
        </row>
        <row r="1368">
          <cell r="B1368" t="str">
            <v>Tecnico De Planejamento E Programacao Da Manutencao</v>
          </cell>
          <cell r="C1368">
            <v>-1</v>
          </cell>
        </row>
        <row r="1369">
          <cell r="B1369" t="str">
            <v>Tecnico De Producao Em Refino De Petroleo</v>
          </cell>
          <cell r="C1369">
            <v>-3</v>
          </cell>
        </row>
        <row r="1370">
          <cell r="B1370" t="str">
            <v>Tecnico De Rede (telecomunicacoes)</v>
          </cell>
          <cell r="C1370">
            <v>30</v>
          </cell>
        </row>
        <row r="1371">
          <cell r="B1371" t="str">
            <v>Tecnico De Saneamento</v>
          </cell>
          <cell r="C1371">
            <v>-9</v>
          </cell>
        </row>
        <row r="1372">
          <cell r="B1372" t="str">
            <v>Tecnico De Sistemas Audiovisuais</v>
          </cell>
          <cell r="C1372">
            <v>4</v>
          </cell>
        </row>
        <row r="1373">
          <cell r="B1373" t="str">
            <v>Tecnico De Suporte Ao Usuario De Tecnologia Da Informacao</v>
          </cell>
          <cell r="C1373">
            <v>-48</v>
          </cell>
        </row>
        <row r="1374">
          <cell r="B1374" t="str">
            <v>Tecnico De Telecomunicacoes (telefonia)</v>
          </cell>
          <cell r="C1374">
            <v>11</v>
          </cell>
        </row>
        <row r="1375">
          <cell r="B1375" t="str">
            <v>Tecnico De Transmissao (telecomunicacoes)</v>
          </cell>
          <cell r="C1375">
            <v>-2</v>
          </cell>
        </row>
        <row r="1376">
          <cell r="B1376" t="str">
            <v>Tecnico De Utilidade (producao E Distribuicao De Vapor, Gases, Oleos, Combustiveis, Energia)</v>
          </cell>
          <cell r="C1376">
            <v>1</v>
          </cell>
        </row>
        <row r="1377">
          <cell r="B1377" t="str">
            <v>Tecnico De Vendas</v>
          </cell>
          <cell r="C1377">
            <v>10</v>
          </cell>
        </row>
        <row r="1378">
          <cell r="B1378" t="str">
            <v>Tecnico Do Mobiliario</v>
          </cell>
          <cell r="C1378">
            <v>1</v>
          </cell>
        </row>
        <row r="1379">
          <cell r="B1379" t="str">
            <v>Tecnico Eletricista</v>
          </cell>
          <cell r="C1379">
            <v>21</v>
          </cell>
        </row>
        <row r="1380">
          <cell r="B1380" t="str">
            <v>Tecnico Eletronico</v>
          </cell>
          <cell r="C1380">
            <v>-4</v>
          </cell>
        </row>
        <row r="1381">
          <cell r="B1381" t="str">
            <v>Tecnico Em Acupuntura</v>
          </cell>
          <cell r="C1381">
            <v>1</v>
          </cell>
        </row>
        <row r="1382">
          <cell r="B1382" t="str">
            <v>Tecnico Em Administracao</v>
          </cell>
          <cell r="C1382">
            <v>51</v>
          </cell>
        </row>
        <row r="1383">
          <cell r="B1383" t="str">
            <v>Tecnico Em Agrimensura</v>
          </cell>
          <cell r="C1383">
            <v>2</v>
          </cell>
        </row>
        <row r="1384">
          <cell r="B1384" t="str">
            <v>Tecnico Em Atendimento E Vendas</v>
          </cell>
          <cell r="C1384">
            <v>34</v>
          </cell>
        </row>
        <row r="1385">
          <cell r="B1385" t="str">
            <v>Tecnico Em Automobilistica</v>
          </cell>
          <cell r="C1385">
            <v>1</v>
          </cell>
        </row>
        <row r="1386">
          <cell r="B1386" t="str">
            <v>Tecnico Em Borracha</v>
          </cell>
          <cell r="C1386">
            <v>1</v>
          </cell>
        </row>
        <row r="1387">
          <cell r="B1387" t="str">
            <v>Tecnico Em Caldeiraria</v>
          </cell>
          <cell r="C1387">
            <v>-1</v>
          </cell>
        </row>
        <row r="1388">
          <cell r="B1388" t="str">
            <v>Tecnico Em Carcinicultura</v>
          </cell>
          <cell r="C1388">
            <v>0</v>
          </cell>
        </row>
        <row r="1389">
          <cell r="B1389" t="str">
            <v>Tecnico Em Eletromecanica</v>
          </cell>
          <cell r="C1389">
            <v>12</v>
          </cell>
        </row>
        <row r="1390">
          <cell r="B1390" t="str">
            <v>Tecnico Em Estruturas Metalicas</v>
          </cell>
          <cell r="C1390">
            <v>-3</v>
          </cell>
        </row>
        <row r="1391">
          <cell r="B1391" t="str">
            <v>Tecnico Em Farmacia</v>
          </cell>
          <cell r="C1391">
            <v>2</v>
          </cell>
        </row>
        <row r="1392">
          <cell r="B1392" t="str">
            <v>Tecnico Em Fotonica</v>
          </cell>
          <cell r="C1392">
            <v>0</v>
          </cell>
        </row>
        <row r="1393">
          <cell r="B1393" t="str">
            <v>Tecnico Em Geodesia E Cartografia</v>
          </cell>
          <cell r="C1393">
            <v>1</v>
          </cell>
        </row>
        <row r="1394">
          <cell r="B1394" t="str">
            <v>Tecnico Em Geologia</v>
          </cell>
          <cell r="C1394">
            <v>-2</v>
          </cell>
        </row>
        <row r="1395">
          <cell r="B1395" t="str">
            <v>Tecnico Em Geoquimica</v>
          </cell>
          <cell r="C1395">
            <v>-3</v>
          </cell>
        </row>
        <row r="1396">
          <cell r="B1396" t="str">
            <v>Tecnico Em Geotecnia</v>
          </cell>
          <cell r="C1396">
            <v>1</v>
          </cell>
        </row>
        <row r="1397">
          <cell r="B1397" t="str">
            <v>Tecnico Em Gravacao De Audio</v>
          </cell>
          <cell r="C1397">
            <v>-1</v>
          </cell>
        </row>
        <row r="1398">
          <cell r="B1398" t="str">
            <v>Tecnico Em Hemoterapia</v>
          </cell>
          <cell r="C1398">
            <v>-2</v>
          </cell>
        </row>
        <row r="1399">
          <cell r="B1399" t="str">
            <v>Tecnico Em Higiene Ocupacional</v>
          </cell>
          <cell r="C1399">
            <v>-2</v>
          </cell>
        </row>
        <row r="1400">
          <cell r="B1400" t="str">
            <v>Tecnico Em Histologia</v>
          </cell>
          <cell r="C1400">
            <v>1</v>
          </cell>
        </row>
        <row r="1401">
          <cell r="B1401" t="str">
            <v>Tecnico Em Instalacao De Equipamentos De Audio</v>
          </cell>
          <cell r="C1401">
            <v>11</v>
          </cell>
        </row>
        <row r="1402">
          <cell r="B1402" t="str">
            <v>Tecnico Em Instrumentacao</v>
          </cell>
          <cell r="C1402">
            <v>5</v>
          </cell>
        </row>
        <row r="1403">
          <cell r="B1403" t="str">
            <v>Tecnico Em Laboratorio De Farmacia</v>
          </cell>
          <cell r="C1403">
            <v>2</v>
          </cell>
        </row>
        <row r="1404">
          <cell r="B1404" t="str">
            <v>Tecnico Em Madeira</v>
          </cell>
          <cell r="C1404">
            <v>-1</v>
          </cell>
        </row>
        <row r="1405">
          <cell r="B1405" t="str">
            <v>Tecnico Em Manutencao De Balancas</v>
          </cell>
          <cell r="C1405">
            <v>6</v>
          </cell>
        </row>
        <row r="1406">
          <cell r="B1406" t="str">
            <v>Tecnico Em Manutencao De Equipamentos De Informatica</v>
          </cell>
          <cell r="C1406">
            <v>31</v>
          </cell>
        </row>
        <row r="1407">
          <cell r="B1407" t="str">
            <v>Tecnico Em Manutencao De Equipamentos E Instrumentos Medico-hospitalares</v>
          </cell>
          <cell r="C1407">
            <v>11</v>
          </cell>
        </row>
        <row r="1408">
          <cell r="B1408" t="str">
            <v>Tecnico Em Manutencao De Instrumentos De Medicao E Precisao</v>
          </cell>
          <cell r="C1408">
            <v>-3</v>
          </cell>
        </row>
        <row r="1409">
          <cell r="B1409" t="str">
            <v>Tecnico Em Manutencao De Maquinas</v>
          </cell>
          <cell r="C1409">
            <v>14</v>
          </cell>
        </row>
        <row r="1410">
          <cell r="B1410" t="str">
            <v>Tecnico Em Materiais, Produtos Ceramicos E Vidros</v>
          </cell>
          <cell r="C1410">
            <v>-1</v>
          </cell>
        </row>
        <row r="1411">
          <cell r="B1411" t="str">
            <v>Tecnico Em Mecanica De Precisao</v>
          </cell>
          <cell r="C1411">
            <v>2</v>
          </cell>
        </row>
        <row r="1412">
          <cell r="B1412" t="str">
            <v>Tecnico Em Mecatronica - Automacao Da Manufatura</v>
          </cell>
          <cell r="C1412">
            <v>0</v>
          </cell>
        </row>
        <row r="1413">
          <cell r="B1413" t="str">
            <v>Tecnico Em Mecatronica - Robotica</v>
          </cell>
          <cell r="C1413">
            <v>0</v>
          </cell>
        </row>
        <row r="1414">
          <cell r="B1414" t="str">
            <v>Tecnico Em Metodos Eletrograficos Em Encefalografia</v>
          </cell>
          <cell r="C1414">
            <v>0</v>
          </cell>
        </row>
        <row r="1415">
          <cell r="B1415" t="str">
            <v>Tecnico Em Metodos Graficos Em Cardiologia</v>
          </cell>
          <cell r="C1415">
            <v>-4</v>
          </cell>
        </row>
        <row r="1416">
          <cell r="B1416" t="str">
            <v>Tecnico Em Mixagem De Audio</v>
          </cell>
          <cell r="C1416">
            <v>0</v>
          </cell>
        </row>
        <row r="1417">
          <cell r="B1417" t="str">
            <v>Tecnico Em Museologia</v>
          </cell>
          <cell r="C1417">
            <v>-1</v>
          </cell>
        </row>
        <row r="1418">
          <cell r="B1418" t="str">
            <v>Tecnico Em Nutricao E Dietetica</v>
          </cell>
          <cell r="C1418">
            <v>9</v>
          </cell>
        </row>
        <row r="1419">
          <cell r="B1419" t="str">
            <v>Tecnico Em Optica E Optometria</v>
          </cell>
          <cell r="C1419">
            <v>3</v>
          </cell>
        </row>
        <row r="1420">
          <cell r="B1420" t="str">
            <v>Tecnico Em Patologia Clinica</v>
          </cell>
          <cell r="C1420">
            <v>20</v>
          </cell>
        </row>
        <row r="1421">
          <cell r="B1421" t="str">
            <v>Tecnico Em Pesquisa Mineral</v>
          </cell>
          <cell r="C1421">
            <v>0</v>
          </cell>
        </row>
        <row r="1422">
          <cell r="B1422" t="str">
            <v>Tecnico Em Plastico</v>
          </cell>
          <cell r="C1422">
            <v>-29</v>
          </cell>
        </row>
        <row r="1423">
          <cell r="B1423" t="str">
            <v>Tecnico Em Polissonografia</v>
          </cell>
          <cell r="C1423">
            <v>0</v>
          </cell>
        </row>
        <row r="1424">
          <cell r="B1424" t="str">
            <v>Tecnico Em Programacao Visual</v>
          </cell>
          <cell r="C1424">
            <v>-1</v>
          </cell>
        </row>
        <row r="1425">
          <cell r="B1425" t="str">
            <v>Tecnico Em Radiologia E Imagenologia</v>
          </cell>
          <cell r="C1425">
            <v>4</v>
          </cell>
        </row>
        <row r="1426">
          <cell r="B1426" t="str">
            <v>Tecnico Em Saude Bucal</v>
          </cell>
          <cell r="C1426">
            <v>9</v>
          </cell>
        </row>
        <row r="1427">
          <cell r="B1427" t="str">
            <v>Tecnico Em Secretariado</v>
          </cell>
          <cell r="C1427">
            <v>-46</v>
          </cell>
        </row>
        <row r="1428">
          <cell r="B1428" t="str">
            <v>Tecnico Em Seguranca Do Trabalho</v>
          </cell>
          <cell r="C1428">
            <v>-21</v>
          </cell>
        </row>
        <row r="1429">
          <cell r="B1429" t="str">
            <v>Tecnico Em Soldagem</v>
          </cell>
          <cell r="C1429">
            <v>-1</v>
          </cell>
        </row>
        <row r="1430">
          <cell r="B1430" t="str">
            <v>Tecnico Em Sonorizacao</v>
          </cell>
          <cell r="C1430">
            <v>-1</v>
          </cell>
        </row>
        <row r="1431">
          <cell r="B1431" t="str">
            <v>Tecnico Em Tratamento De Efluentes</v>
          </cell>
          <cell r="C1431">
            <v>-1</v>
          </cell>
        </row>
        <row r="1432">
          <cell r="B1432" t="str">
            <v>Tecnico Em Turismo</v>
          </cell>
          <cell r="C1432">
            <v>-1</v>
          </cell>
        </row>
        <row r="1433">
          <cell r="B1433" t="str">
            <v>Tecnico Florestal</v>
          </cell>
          <cell r="C1433">
            <v>1</v>
          </cell>
        </row>
        <row r="1434">
          <cell r="B1434" t="str">
            <v>Tecnico Grafico</v>
          </cell>
          <cell r="C1434">
            <v>-1</v>
          </cell>
        </row>
        <row r="1435">
          <cell r="B1435" t="str">
            <v>Tecnico Mecanico</v>
          </cell>
          <cell r="C1435">
            <v>8</v>
          </cell>
        </row>
        <row r="1436">
          <cell r="B1436" t="str">
            <v>Tecnico Mecanico (aeronaves)</v>
          </cell>
          <cell r="C1436">
            <v>-2</v>
          </cell>
        </row>
        <row r="1437">
          <cell r="B1437" t="str">
            <v>Tecnico Mecanico (calefacao, Ventilacao E Refrigeracao)</v>
          </cell>
          <cell r="C1437">
            <v>16</v>
          </cell>
        </row>
        <row r="1438">
          <cell r="B1438" t="str">
            <v>Tecnico Mecanico (maquinas)</v>
          </cell>
          <cell r="C1438">
            <v>4</v>
          </cell>
        </row>
        <row r="1439">
          <cell r="B1439" t="str">
            <v>Tecnico Mecanico (motores)</v>
          </cell>
          <cell r="C1439">
            <v>1</v>
          </cell>
        </row>
        <row r="1440">
          <cell r="B1440" t="str">
            <v>Tecnico Mecanico Na Manutencao De Ferramentas</v>
          </cell>
          <cell r="C1440">
            <v>1</v>
          </cell>
        </row>
        <row r="1441">
          <cell r="B1441" t="str">
            <v>Tecnico Operacional De Servicos De Correios</v>
          </cell>
          <cell r="C1441">
            <v>-2</v>
          </cell>
        </row>
        <row r="1442">
          <cell r="B1442" t="str">
            <v>Tecnico Quimico</v>
          </cell>
          <cell r="C1442">
            <v>-10</v>
          </cell>
        </row>
        <row r="1443">
          <cell r="B1443" t="str">
            <v>Tecnico Quimico De Petroleo</v>
          </cell>
          <cell r="C1443">
            <v>0</v>
          </cell>
        </row>
        <row r="1444">
          <cell r="B1444" t="str">
            <v>Tecnologo Em Alimentos</v>
          </cell>
          <cell r="C1444">
            <v>-1</v>
          </cell>
        </row>
        <row r="1445">
          <cell r="B1445" t="str">
            <v>Tecnologo Em Automacao Industrial</v>
          </cell>
          <cell r="C1445">
            <v>-2</v>
          </cell>
        </row>
        <row r="1446">
          <cell r="B1446" t="str">
            <v>Tecnologo Em Construcao Civil</v>
          </cell>
          <cell r="C1446">
            <v>2</v>
          </cell>
        </row>
        <row r="1447">
          <cell r="B1447" t="str">
            <v>Tecnologo Em Eletricidade</v>
          </cell>
          <cell r="C1447">
            <v>0</v>
          </cell>
        </row>
        <row r="1448">
          <cell r="B1448" t="str">
            <v>Tecnologo Em Eletronica</v>
          </cell>
          <cell r="C1448">
            <v>-2</v>
          </cell>
        </row>
        <row r="1449">
          <cell r="B1449" t="str">
            <v>Tecnologo Em Gastronomia</v>
          </cell>
          <cell r="C1449">
            <v>0</v>
          </cell>
        </row>
        <row r="1450">
          <cell r="B1450" t="str">
            <v>Tecnologo Em Gestao Administrativo- Financeira</v>
          </cell>
          <cell r="C1450">
            <v>1</v>
          </cell>
        </row>
        <row r="1451">
          <cell r="B1451" t="str">
            <v>Tecnologo Em Gestao Da Tecnologia Da Informacao</v>
          </cell>
          <cell r="C1451">
            <v>5</v>
          </cell>
        </row>
        <row r="1452">
          <cell r="B1452" t="str">
            <v>Tecnologo Em Logistica De Transporte</v>
          </cell>
          <cell r="C1452">
            <v>-15</v>
          </cell>
        </row>
        <row r="1453">
          <cell r="B1453" t="str">
            <v>Tecnologo Em Mecatronica</v>
          </cell>
          <cell r="C1453">
            <v>-1</v>
          </cell>
        </row>
        <row r="1454">
          <cell r="B1454" t="str">
            <v>Tecnologo Em Meio Ambiente</v>
          </cell>
          <cell r="C1454">
            <v>-4</v>
          </cell>
        </row>
        <row r="1455">
          <cell r="B1455" t="str">
            <v>Tecnologo Em Petroleo E Gas</v>
          </cell>
          <cell r="C1455">
            <v>-1</v>
          </cell>
        </row>
        <row r="1456">
          <cell r="B1456" t="str">
            <v>Tecnologo Em Producao Audiovisual</v>
          </cell>
          <cell r="C1456">
            <v>0</v>
          </cell>
        </row>
        <row r="1457">
          <cell r="B1457" t="str">
            <v>Tecnologo Em Radiologia</v>
          </cell>
          <cell r="C1457">
            <v>-1</v>
          </cell>
        </row>
        <row r="1458">
          <cell r="B1458" t="str">
            <v>Tecnologo Em Secretariado Escolar</v>
          </cell>
          <cell r="C1458">
            <v>7</v>
          </cell>
        </row>
        <row r="1459">
          <cell r="B1459" t="str">
            <v>Tecnologo Em Seguranca Do Trabalho</v>
          </cell>
          <cell r="C1459">
            <v>-1</v>
          </cell>
        </row>
        <row r="1460">
          <cell r="B1460" t="str">
            <v>Tecnologo Em Sistemas Biomedicos</v>
          </cell>
          <cell r="C1460">
            <v>-1</v>
          </cell>
        </row>
        <row r="1461">
          <cell r="B1461" t="str">
            <v>Tecnologo Em Telecomunicacoes</v>
          </cell>
          <cell r="C1461">
            <v>1</v>
          </cell>
        </row>
        <row r="1462">
          <cell r="B1462" t="str">
            <v>Tecnologo Oftalmico</v>
          </cell>
          <cell r="C1462">
            <v>1</v>
          </cell>
        </row>
        <row r="1463">
          <cell r="B1463" t="str">
            <v>Telefonista</v>
          </cell>
          <cell r="C1463">
            <v>-27</v>
          </cell>
        </row>
        <row r="1464">
          <cell r="B1464" t="str">
            <v>Teleoperador</v>
          </cell>
          <cell r="C1464">
            <v>3</v>
          </cell>
        </row>
        <row r="1465">
          <cell r="B1465" t="str">
            <v>Telhador (telhas De Cimento-amianto)</v>
          </cell>
          <cell r="C1465">
            <v>-1</v>
          </cell>
        </row>
        <row r="1466">
          <cell r="B1466" t="str">
            <v>Telhador (telhas Metalicas)</v>
          </cell>
          <cell r="C1466">
            <v>0</v>
          </cell>
        </row>
        <row r="1467">
          <cell r="B1467" t="str">
            <v>Terapeuta Ocupacional</v>
          </cell>
          <cell r="C1467">
            <v>55</v>
          </cell>
        </row>
        <row r="1468">
          <cell r="B1468" t="str">
            <v>Tesoureiro De Banco</v>
          </cell>
          <cell r="C1468">
            <v>-3</v>
          </cell>
        </row>
        <row r="1469">
          <cell r="B1469" t="str">
            <v>Topografo</v>
          </cell>
          <cell r="C1469">
            <v>15</v>
          </cell>
        </row>
        <row r="1470">
          <cell r="B1470" t="str">
            <v>Torneiro Na Usinagem Convencional De Madeira</v>
          </cell>
          <cell r="C1470">
            <v>0</v>
          </cell>
        </row>
        <row r="1471">
          <cell r="B1471" t="str">
            <v>Torrador De Cafe</v>
          </cell>
          <cell r="C1471">
            <v>-1</v>
          </cell>
        </row>
        <row r="1472">
          <cell r="B1472" t="str">
            <v>Torrista (petroleo)</v>
          </cell>
          <cell r="C1472">
            <v>-4</v>
          </cell>
        </row>
        <row r="1473">
          <cell r="B1473" t="str">
            <v>Tosador De Animais Domesticos</v>
          </cell>
          <cell r="C1473">
            <v>5</v>
          </cell>
        </row>
        <row r="1474">
          <cell r="B1474" t="str">
            <v>Trabalhador Agropecuario Em Geral</v>
          </cell>
          <cell r="C1474">
            <v>-150</v>
          </cell>
        </row>
        <row r="1475">
          <cell r="B1475" t="str">
            <v>Trabalhador Da Avicultura De Corte</v>
          </cell>
          <cell r="C1475">
            <v>18</v>
          </cell>
        </row>
        <row r="1476">
          <cell r="B1476" t="str">
            <v>Trabalhador Da Avicultura De Postura</v>
          </cell>
          <cell r="C1476">
            <v>13</v>
          </cell>
        </row>
        <row r="1477">
          <cell r="B1477" t="str">
            <v>Trabalhador Da Caprinocultura</v>
          </cell>
          <cell r="C1477">
            <v>-1</v>
          </cell>
        </row>
        <row r="1478">
          <cell r="B1478" t="str">
            <v>Trabalhador Da Cultura De Algodao</v>
          </cell>
          <cell r="C1478">
            <v>1</v>
          </cell>
        </row>
        <row r="1479">
          <cell r="B1479" t="str">
            <v>Trabalhador Da Cultura De Cana-de-acucar</v>
          </cell>
          <cell r="C1479">
            <v>-15116</v>
          </cell>
        </row>
        <row r="1480">
          <cell r="B1480" t="str">
            <v>Trabalhador Da Cultura De Especiarias</v>
          </cell>
          <cell r="C1480">
            <v>0</v>
          </cell>
        </row>
        <row r="1481">
          <cell r="B1481" t="str">
            <v>Trabalhador Da Cultura De Fumo</v>
          </cell>
          <cell r="C1481">
            <v>-5</v>
          </cell>
        </row>
        <row r="1482">
          <cell r="B1482" t="str">
            <v>Trabalhador Da Cultura De Milho E Sorgo</v>
          </cell>
          <cell r="C1482">
            <v>-1</v>
          </cell>
        </row>
        <row r="1483">
          <cell r="B1483" t="str">
            <v>Trabalhador Da Elaboracao De Pre-fabricados (cimento Amianto)</v>
          </cell>
          <cell r="C1483">
            <v>10</v>
          </cell>
        </row>
        <row r="1484">
          <cell r="B1484" t="str">
            <v>Trabalhador Da Elaboracao De Pre-fabricados (concreto Armado)</v>
          </cell>
          <cell r="C1484">
            <v>2</v>
          </cell>
        </row>
        <row r="1485">
          <cell r="B1485" t="str">
            <v>Trabalhador Da Exploracao De Coco-da-praia</v>
          </cell>
          <cell r="C1485">
            <v>0</v>
          </cell>
        </row>
        <row r="1486">
          <cell r="B1486" t="str">
            <v>Trabalhador Da Fabricacao De Pedras Artificiais</v>
          </cell>
          <cell r="C1486">
            <v>0</v>
          </cell>
        </row>
        <row r="1487">
          <cell r="B1487" t="str">
            <v>Trabalhador Da Manutencao De Edificacoes</v>
          </cell>
          <cell r="C1487">
            <v>219</v>
          </cell>
        </row>
        <row r="1488">
          <cell r="B1488" t="str">
            <v>Trabalhador Da Ovinocultura</v>
          </cell>
          <cell r="C1488">
            <v>0</v>
          </cell>
        </row>
        <row r="1489">
          <cell r="B1489" t="str">
            <v>Trabalhador Da Pecuaria (asininos E Muares)</v>
          </cell>
          <cell r="C1489">
            <v>1</v>
          </cell>
        </row>
        <row r="1490">
          <cell r="B1490" t="str">
            <v>Trabalhador Da Pecuaria (bovinos Corte)</v>
          </cell>
          <cell r="C1490">
            <v>-138</v>
          </cell>
        </row>
        <row r="1491">
          <cell r="B1491" t="str">
            <v>Trabalhador Da Pecuaria (bovinos Leite)</v>
          </cell>
          <cell r="C1491">
            <v>12</v>
          </cell>
        </row>
        <row r="1492">
          <cell r="B1492" t="str">
            <v>Trabalhador Da Pecuaria (bubalinos)</v>
          </cell>
          <cell r="C1492">
            <v>-3</v>
          </cell>
        </row>
        <row r="1493">
          <cell r="B1493" t="str">
            <v>Trabalhador Da Pecuaria (equinos)</v>
          </cell>
          <cell r="C1493">
            <v>9</v>
          </cell>
        </row>
        <row r="1494">
          <cell r="B1494" t="str">
            <v>Trabalhador Da Suinocultura</v>
          </cell>
          <cell r="C1494">
            <v>1</v>
          </cell>
        </row>
        <row r="1495">
          <cell r="B1495" t="str">
            <v>Trabalhador De Extracao Florestal, Em Geral</v>
          </cell>
          <cell r="C1495">
            <v>-34</v>
          </cell>
        </row>
        <row r="1496">
          <cell r="B1496" t="str">
            <v>Trabalhador De Fabricacao De Sorvete</v>
          </cell>
          <cell r="C1496">
            <v>8</v>
          </cell>
        </row>
        <row r="1497">
          <cell r="B1497" t="str">
            <v>Trabalhador De Fabricacao De Tintas</v>
          </cell>
          <cell r="C1497">
            <v>0</v>
          </cell>
        </row>
        <row r="1498">
          <cell r="B1498" t="str">
            <v>Trabalhador De Pecuaria Polivalente</v>
          </cell>
          <cell r="C1498">
            <v>19</v>
          </cell>
        </row>
        <row r="1499">
          <cell r="B1499" t="str">
            <v>Trabalhador De Preparacao De Pescados (limpeza)</v>
          </cell>
          <cell r="C1499">
            <v>2</v>
          </cell>
        </row>
        <row r="1500">
          <cell r="B1500" t="str">
            <v>Trabalhador De Servicos De Limpeza E Conservacao De Areas Publicas</v>
          </cell>
          <cell r="C1500">
            <v>139</v>
          </cell>
        </row>
        <row r="1501">
          <cell r="B1501" t="str">
            <v>Trabalhador De Tratamento Do Leite E Fabricacao De Laticinios E Afins</v>
          </cell>
          <cell r="C1501">
            <v>20</v>
          </cell>
        </row>
        <row r="1502">
          <cell r="B1502" t="str">
            <v>Trabalhador Do Acabamento De Artefatos De Tecidos E Couros</v>
          </cell>
          <cell r="C1502">
            <v>-1</v>
          </cell>
        </row>
        <row r="1503">
          <cell r="B1503" t="str">
            <v>Trabalhador Do Beneficiamento De Fumo</v>
          </cell>
          <cell r="C1503">
            <v>3</v>
          </cell>
        </row>
        <row r="1504">
          <cell r="B1504" t="str">
            <v>Trabalhador Na Apicultura</v>
          </cell>
          <cell r="C1504">
            <v>0</v>
          </cell>
        </row>
        <row r="1505">
          <cell r="B1505" t="str">
            <v>Trabalhador Na Cultura De Coco-da-baia</v>
          </cell>
          <cell r="C1505">
            <v>21</v>
          </cell>
        </row>
        <row r="1506">
          <cell r="B1506" t="str">
            <v>Trabalhador Na Olericultura (legumes)</v>
          </cell>
          <cell r="C1506">
            <v>-19</v>
          </cell>
        </row>
        <row r="1507">
          <cell r="B1507" t="str">
            <v>Trabalhador Na Olericultura (raizes, Bulbos E Tuberculos)</v>
          </cell>
          <cell r="C1507">
            <v>-1</v>
          </cell>
        </row>
        <row r="1508">
          <cell r="B1508" t="str">
            <v>Trabalhador Na Operacao De Sistema De Irrigacao Localizada (microaspersao E Gotejamento)</v>
          </cell>
          <cell r="C1508">
            <v>2</v>
          </cell>
        </row>
        <row r="1509">
          <cell r="B1509" t="str">
            <v>Trabalhador Na Operacao De Sistema De Irrigacao Por Aspersao (pivo Central)</v>
          </cell>
          <cell r="C1509">
            <v>-3</v>
          </cell>
        </row>
        <row r="1510">
          <cell r="B1510" t="str">
            <v>Trabalhador Na Operacao De Sistemas Convencionais De Irrigacao Por Aspersao</v>
          </cell>
          <cell r="C1510">
            <v>-26</v>
          </cell>
        </row>
        <row r="1511">
          <cell r="B1511" t="str">
            <v>Trabalhador Na Operacao De Sistemas De Irrigacao E Aspersao (alto Propelido)</v>
          </cell>
          <cell r="C1511">
            <v>-1</v>
          </cell>
        </row>
        <row r="1512">
          <cell r="B1512" t="str">
            <v>Trabalhador Na Operacao De Sistemas De Irrigacao Por Superficie E Drenagem</v>
          </cell>
          <cell r="C1512">
            <v>-3</v>
          </cell>
        </row>
        <row r="1513">
          <cell r="B1513" t="str">
            <v>Trabalhador Na Producao De Mudas E Sementes</v>
          </cell>
          <cell r="C1513">
            <v>2</v>
          </cell>
        </row>
        <row r="1514">
          <cell r="B1514" t="str">
            <v>Trabalhador No Cultivo De Arvores Frutiferas</v>
          </cell>
          <cell r="C1514">
            <v>0</v>
          </cell>
        </row>
        <row r="1515">
          <cell r="B1515" t="str">
            <v>Trabalhador No Cultivo De Flores Em Vaso</v>
          </cell>
          <cell r="C1515">
            <v>4</v>
          </cell>
        </row>
        <row r="1516">
          <cell r="B1516" t="str">
            <v>Trabalhador No Cultivo De Plantas Ornamentais</v>
          </cell>
          <cell r="C1516">
            <v>-1</v>
          </cell>
        </row>
        <row r="1517">
          <cell r="B1517" t="str">
            <v>Trabalhador No Cultivo De Trepadeiras Frutiferas</v>
          </cell>
          <cell r="C1517">
            <v>1</v>
          </cell>
        </row>
        <row r="1518">
          <cell r="B1518" t="str">
            <v>Trabalhador Volante Da Agricultura</v>
          </cell>
          <cell r="C1518">
            <v>-82</v>
          </cell>
        </row>
        <row r="1519">
          <cell r="B1519" t="str">
            <v>Tracador De Pedras</v>
          </cell>
          <cell r="C1519">
            <v>-1</v>
          </cell>
        </row>
        <row r="1520">
          <cell r="B1520" t="str">
            <v>Tradutor</v>
          </cell>
          <cell r="C1520">
            <v>-1</v>
          </cell>
        </row>
        <row r="1521">
          <cell r="B1521" t="str">
            <v>Tratador De Animais</v>
          </cell>
          <cell r="C1521">
            <v>14</v>
          </cell>
        </row>
        <row r="1522">
          <cell r="B1522" t="str">
            <v>Tratorista Agricola</v>
          </cell>
          <cell r="C1522">
            <v>-474</v>
          </cell>
        </row>
        <row r="1523">
          <cell r="B1523" t="str">
            <v>Trefilador De Borracha</v>
          </cell>
          <cell r="C1523">
            <v>5</v>
          </cell>
        </row>
        <row r="1524">
          <cell r="B1524" t="str">
            <v>Treinador Profissional De Futebol</v>
          </cell>
          <cell r="C1524">
            <v>1</v>
          </cell>
        </row>
        <row r="1525">
          <cell r="B1525" t="str">
            <v>Tropeiro</v>
          </cell>
          <cell r="C1525">
            <v>-2</v>
          </cell>
        </row>
        <row r="1526">
          <cell r="B1526" t="str">
            <v>Urbanista</v>
          </cell>
          <cell r="C1526">
            <v>1</v>
          </cell>
        </row>
        <row r="1527">
          <cell r="B1527" t="str">
            <v>Varredor De Rua</v>
          </cell>
          <cell r="C1527">
            <v>12</v>
          </cell>
        </row>
        <row r="1528">
          <cell r="B1528" t="str">
            <v>Vassoureiro</v>
          </cell>
          <cell r="C1528">
            <v>-8</v>
          </cell>
        </row>
        <row r="1529">
          <cell r="B1529" t="str">
            <v>Vendedor  Permissionario</v>
          </cell>
          <cell r="C1529">
            <v>-15</v>
          </cell>
        </row>
        <row r="1530">
          <cell r="B1530" t="str">
            <v>Vendedor Ambulante</v>
          </cell>
          <cell r="C1530">
            <v>4</v>
          </cell>
        </row>
        <row r="1531">
          <cell r="B1531" t="str">
            <v>Vendedor De Comercio Varejista</v>
          </cell>
          <cell r="C1531">
            <v>480</v>
          </cell>
        </row>
        <row r="1532">
          <cell r="B1532" t="str">
            <v>Vendedor Em Comercio Atacadista</v>
          </cell>
          <cell r="C1532">
            <v>-52</v>
          </cell>
        </row>
        <row r="1533">
          <cell r="B1533" t="str">
            <v>Vendedor Em Domicilio</v>
          </cell>
          <cell r="C1533">
            <v>159</v>
          </cell>
        </row>
        <row r="1534">
          <cell r="B1534" t="str">
            <v>Vendedor Pracista</v>
          </cell>
          <cell r="C1534">
            <v>-6</v>
          </cell>
        </row>
        <row r="1535">
          <cell r="B1535" t="str">
            <v>Vereador</v>
          </cell>
          <cell r="C1535">
            <v>11</v>
          </cell>
        </row>
        <row r="1536">
          <cell r="B1536" t="str">
            <v>Vibradorista</v>
          </cell>
          <cell r="C1536">
            <v>-1</v>
          </cell>
        </row>
        <row r="1537">
          <cell r="B1537" t="str">
            <v>Vidraceiro</v>
          </cell>
          <cell r="C1537">
            <v>14</v>
          </cell>
        </row>
        <row r="1538">
          <cell r="B1538" t="str">
            <v>Vidraceiro (edificacoes)</v>
          </cell>
          <cell r="C1538">
            <v>2</v>
          </cell>
        </row>
        <row r="1539">
          <cell r="B1539" t="str">
            <v>Vidraceiro (vitrais)</v>
          </cell>
          <cell r="C1539">
            <v>-1</v>
          </cell>
        </row>
        <row r="1540">
          <cell r="B1540" t="str">
            <v>Vigia</v>
          </cell>
          <cell r="C1540">
            <v>132</v>
          </cell>
        </row>
        <row r="1541">
          <cell r="B1541" t="str">
            <v>Vigia Florestal</v>
          </cell>
          <cell r="C1541">
            <v>0</v>
          </cell>
        </row>
        <row r="1542">
          <cell r="B1542" t="str">
            <v>Vigia Portuario</v>
          </cell>
          <cell r="C1542">
            <v>-4</v>
          </cell>
        </row>
        <row r="1543">
          <cell r="B1543" t="str">
            <v>Vigilante</v>
          </cell>
          <cell r="C1543">
            <v>-73</v>
          </cell>
        </row>
        <row r="1544">
          <cell r="B1544" t="str">
            <v>Visitador Sanitario</v>
          </cell>
          <cell r="C1544">
            <v>1</v>
          </cell>
        </row>
        <row r="1545">
          <cell r="B1545" t="str">
            <v>Visual Merchandiser</v>
          </cell>
          <cell r="C1545">
            <v>-4</v>
          </cell>
        </row>
        <row r="1546">
          <cell r="B1546" t="str">
            <v>Viveirista Florestal</v>
          </cell>
          <cell r="C1546">
            <v>-2</v>
          </cell>
        </row>
        <row r="1547">
          <cell r="B1547" t="str">
            <v>Xaropeiro</v>
          </cell>
          <cell r="C1547">
            <v>3</v>
          </cell>
        </row>
        <row r="1548">
          <cell r="B1548" t="str">
            <v>Zelador De Edificio</v>
          </cell>
          <cell r="C1548">
            <v>6</v>
          </cell>
        </row>
        <row r="1549">
          <cell r="B1549" t="str">
            <v>Zootecnista</v>
          </cell>
          <cell r="C1549">
            <v>5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hyo Daniel da Costa Barbosa" id="{314569DF-8D6B-40F5-BEC3-411AC7A8F514}" userId="S::cahyo.barbosa@sistemafiea.com.br::7717d488-1be7-419c-b49f-af2e98202994" providerId="AD"/>
  <person displayName="Gabriel Da Costa Santos" id="{42FC54C4-3C25-4D3E-BCB3-DE4CF907616E}" userId="S::gabriel.costa@sistemafiea.com.br::4e3524a2-6c69-4381-a53c-a7c624917cb4" providerId="AD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ÁREA" xr10:uid="{F0A9D797-0D58-4415-B562-12BADCABB8B4}" sourceName="GRANDE ÁREA">
  <extLst>
    <x:ext xmlns:x15="http://schemas.microsoft.com/office/spreadsheetml/2010/11/main" uri="{2F2917AC-EB37-4324-AD4E-5DD8C200BD13}">
      <x15:tableSlicerCache tableId="1" column="1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DRANTES" xr10:uid="{BBB0FC01-B814-4FF5-89E2-A971145FB283}" sourceName="QUADRANTE">
  <extLst>
    <x:ext xmlns:x15="http://schemas.microsoft.com/office/spreadsheetml/2010/11/main" uri="{2F2917AC-EB37-4324-AD4E-5DD8C200BD13}">
      <x15:tableSlicerCache tableId="1" column="1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61AFCF7-6BF5-4366-92F8-6408989CDBF7}" sourceName="PRODUT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ODALIDADE" xr10:uid="{7CAFF396-A49F-45F5-AF93-4C90550E3AF6}" sourceName="MODALIDAD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ÁREA 1" xr10:uid="{646DA8F0-3D7A-4455-9051-9CB22F17500F}" cache="SegmentaçãodeDados_ÁREA" caption="GRANDE ÁREA" startItem="6" style="SlicerStyleLight3" rowHeight="241300"/>
  <slicer name="QUADRANTES" xr10:uid="{030065FE-7330-4B11-B18C-88B2A9A414B5}" cache="SegmentaçãodeDados_QUADRANTES" caption="QUADRANTE" style="SlicerStyleLight3" rowHeight="241300"/>
  <slicer name="PRODUTO" xr10:uid="{9D8B1420-2242-494E-A050-2978DF5E4A3C}" cache="SegmentaçãodeDados_PRODUTO" caption="PRODUTO" startItem="25" style="SlicerStyleOther1" rowHeight="241300"/>
  <slicer name="MODALIDADE" xr10:uid="{C5BA9EF5-D01C-448D-A4AD-A69D21B2CD04}" cache="SegmentaçãodeDados_MODALIDADE" caption="MODALIDAD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1FD13-815B-4E47-AEE5-ACA1042ABEF3}" name="Tabela1" displayName="Tabela1" ref="B3:P47" totalsRowShown="0" headerRowDxfId="21" dataDxfId="19" headerRowBorderDxfId="20" tableBorderDxfId="18" totalsRowBorderDxfId="17">
  <autoFilter ref="B3:P47" xr:uid="{AEE1FD13-815B-4E47-AEE5-ACA1042ABEF3}"/>
  <tableColumns count="15">
    <tableColumn id="1" xr3:uid="{26D6F10E-96AF-467C-B1E0-6A13370FEB35}" name="MODALIDADE" dataDxfId="16"/>
    <tableColumn id="14" xr3:uid="{B90B1274-0169-4C22-930B-3C785245788D}" name="GRANDE ÁREA" dataDxfId="15"/>
    <tableColumn id="2" xr3:uid="{F70D89D5-E078-4AB2-871B-41E2BF6C4BB8}" name="PRODUTO" dataDxfId="14"/>
    <tableColumn id="3" xr3:uid="{76914CC1-49CC-4C90-B9FA-360B39E70D11}" name="HORA ALUNO" dataDxfId="13">
      <calculatedColumnFormula>IFERROR(VLOOKUP(Tabela1[[#This Row],[PRODUTO]],'[1]Tabela dinâmica - TEC'!$A:$F,6,0),1)</calculatedColumnFormula>
    </tableColumn>
    <tableColumn id="4" xr3:uid="{5ABE1FF9-01D5-4FC0-96F6-2E9F4886A118}" name="FATURAMENTO" dataDxfId="12">
      <calculatedColumnFormula>IFERROR(VLOOKUP(Tabela1[[#This Row],[PRODUTO]],[2]Faturamento!$B:$D,3,0),0)</calculatedColumnFormula>
    </tableColumn>
    <tableColumn id="5" xr3:uid="{845ED864-BB21-4832-B2EB-950C8852EE69}" name="SATISFAÇÃO DOS CLIENTES" dataDxfId="11"/>
    <tableColumn id="6" xr3:uid="{95460E2D-D232-4C53-BBE4-8895221DBCE5}" name="CAPACIDADE DE OFERTA" dataDxfId="10">
      <calculatedColumnFormula>VLOOKUP(Tabela1[[#This Row],[PRODUTO]],'[3]Capacidade de oferta'!A:K,11,0)</calculatedColumnFormula>
    </tableColumn>
    <tableColumn id="7" xr3:uid="{0F8E3799-A612-41D4-9C57-1807A39ADB59}" name="FACILIDADE DE ADESÃO" dataDxfId="9">
      <calculatedColumnFormula>IFERROR(VLOOKUP(Tabela1[[#This Row],[PRODUTO]],'[4]Resultado por produto'!$B:$L,11,0),0)</calculatedColumnFormula>
    </tableColumn>
    <tableColumn id="8" xr3:uid="{C7DDAE73-261D-4A8A-AB81-E175A9DBB9AE}" name="VALOR FINAL" dataDxfId="8">
      <calculatedColumnFormula>IFERROR(
   (
    ((F4&gt;0)*(F4*2)*'Fonte de dados 🔒'!$F$3)+
    ((G4&gt;0)*(G4*2)*'Fonte de dados 🔒'!$F$4)+
    ((H4&gt;0)*(H4*2)*'Fonte de dados 🔒'!$F$5)+
    ((I4&gt;0)*(I4*2)*'Fonte de dados 🔒'!$F$6)
   )
   /
   (
    ((F4&gt;0)*2*'Fonte de dados 🔒'!$F$3)+
    ((G4&gt;0)*2*'Fonte de dados 🔒'!$F$4)+
    ((H4&gt;0)*2*'Fonte de dados 🔒'!$F$5)+
    ((I4&gt;0)*2*'Fonte de dados 🔒'!$F$6)
   ),0)</calculatedColumnFormula>
    </tableColumn>
    <tableColumn id="9" xr3:uid="{65E5FC92-FB6F-47FA-833C-A1C1F103B2CE}" name="TAMANHO DE MERCADO" dataDxfId="7">
      <calculatedColumnFormula>IFERROR(VLOOKUP(Tabela1[[#This Row],[PRODUTO]],'[5]dinamica analise'!$A:$C,3,0),0)</calculatedColumnFormula>
    </tableColumn>
    <tableColumn id="10" xr3:uid="{3842068D-54EC-45A7-9D12-F0F947DF45E9}" name="CRESCIMENTO DE MERCADO" dataDxfId="6">
      <calculatedColumnFormula>IFERROR(VLOOKUP(Tabela1[[#This Row],[PRODUTO]],[6]Planilha2!$A:$E,5,0),0)</calculatedColumnFormula>
    </tableColumn>
    <tableColumn id="11" xr3:uid="{C072FB62-2D8E-462F-9455-9E39CCFB007F}" name="VULNERABILIDADE" dataDxfId="5">
      <calculatedColumnFormula>VLOOKUP(Tabela1[[#This Row],[PRODUTO]],[2]Vulnerabilidade!$B:$J,9,0)</calculatedColumnFormula>
    </tableColumn>
    <tableColumn id="12" xr3:uid="{97C12F43-F9B0-4212-8EA6-0CA1EB0BC835}" name="VOLUME DE CONCORRENTES" dataDxfId="4"/>
    <tableColumn id="13" xr3:uid="{199ED981-9464-4405-853B-DF6886064B9D}" name="VALOR FINAL2" dataDxfId="3">
      <calculatedColumnFormula>IF(K4=0,0,((K4*2)*'Fonte de dados 🔒'!$C$3)+((L4*2)*'Fonte de dados 🔒'!$C$4)+(((6-M4)*2)*'Fonte de dados 🔒'!$C$5)+(((6-N4)*2)*'Fonte de dados 🔒'!$C$6))</calculatedColumnFormula>
    </tableColumn>
    <tableColumn id="15" xr3:uid="{3B38FCBE-DE06-434A-9F89-72F7BF1D6F4E}" name="QUADRANTE" dataDxfId="2">
      <calculatedColumnFormula>IF(AND(J4&lt;=3.33, O4&lt;=3.33), "Zona de Perigo: Colher ou desinvestir", IF(AND(J4&lt;=3.33, O4&gt;3.33), "Investimento Seletivo/Cauteloso", IF(OR(AND(J4&gt;3.33, J4&lt;=6.66, O4&gt;3.33, O4&lt;=6.66), AND(J4&gt;3.33, J4&lt;=6.66, O4&lt;=3.33), AND(J4&gt;6.66, O4&lt;=3.33)), "Expansão Limitada ou Colheita", IF(OR(AND(J4&gt;3.33, J4&lt;=6.66, O4&gt;6.66), AND(J4&gt;6.66, O4&gt;3.33, O4&lt;=6.66)), "Investimento Seguro e Crescimento", IF(AND(J4&gt;6.66, O4&gt;6.66), "Investimento Prioritário", "")))))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5-05-07T18:03:02.76" personId="{42FC54C4-3C25-4D3E-BCB3-DE4CF907616E}" id="{1AF0CC8E-EED8-4485-A532-B3D55B1CFF7F}">
    <text xml:space="preserve">Foram considerados para análise os semestres 2024.1, 2024.2 e 2025.1.
O intervalo de classificação é:
Nota 1: até R$ 100.000,00
Nota 2: até R$ 250.000,00
Nota 3: até R$ 350.000,00
Nota 4: até R$ 700.000,00
Nota 5: acima de R$ 700.000,00
</text>
  </threadedComment>
  <threadedComment ref="G3" dT="2024-11-11T13:54:02.10" personId="{314569DF-8D6B-40F5-BEC3-411AC7A8F514}" id="{22BAAA97-60A1-4572-AE28-93BE30CF1C6B}">
    <text>Qualidade na prestação do serviço e entrega de valor aos consumidores
NPS até 20% = 1
NPS entre 21% e 40% = 2
NPS entre 41% e 60% = 3
NPS entre 61% e 80% = 4
NPS acima de 81% = 5
Quanto maior, melhor.</text>
  </threadedComment>
  <threadedComment ref="G3" dT="2025-05-07T18:03:19.11" personId="{42FC54C4-3C25-4D3E-BCB3-DE4CF907616E}" id="{7006991F-36AE-48FD-B621-1500174E8130}" parentId="{22BAAA97-60A1-4572-AE28-93BE30CF1C6B}">
    <text>Foram considerados para análise os semestres 2024.1, 2024.2 e 2025.1.</text>
  </threadedComment>
  <threadedComment ref="H3" dT="2024-11-11T13:54:16.01" personId="{314569DF-8D6B-40F5-BEC3-411AC7A8F514}" id="{F0B473A7-86EF-4277-842A-133682056975}">
    <text xml:space="preserve">É a nossa capacidade de ofertar um produto com agilidade e frequência.
Quanto maior, melhor.
</text>
  </threadedComment>
  <threadedComment ref="H3" dT="2025-05-07T18:11:44.90" personId="{42FC54C4-3C25-4D3E-BCB3-DE4CF907616E}" id="{2D88995C-DCB3-4FB7-B711-488DFB956177}" parentId="{F0B473A7-86EF-4277-842A-133682056975}">
    <text>Foram considerados para análise os semestres 2024.1, 2024.2 e 2025.1.
O intervalo de classificação é:
Nota 1: Menor ou igual que 50%
Nota 2: Maior que 50% e menor ou igual que 70%
Nota 3: Maior que 70% e menor ou igual que 80%
Nota 4: Maior que 80% e menor ou igual que 90%
Nota 5: Maior que 90%</text>
  </threadedComment>
  <threadedComment ref="I3" dT="2024-11-11T13:54:32.20" personId="{314569DF-8D6B-40F5-BEC3-411AC7A8F514}" id="{0394E6C3-FE32-4F6A-8334-98AE6EB98DCE}">
    <text xml:space="preserve">Facilidade para fechar a quantidade mínima de alunos para rodar uma turma. (Histórico)
Quanto maior, melhor.
</text>
  </threadedComment>
  <threadedComment ref="I3" dT="2025-05-15T18:34:33.74" personId="{42FC54C4-3C25-4D3E-BCB3-DE4CF907616E}" id="{361257EF-07CF-431A-AD5B-3FE34C39356C}" parentId="{0394E6C3-FE32-4F6A-8334-98AE6EB98DCE}">
    <text>Foram considerados para análise os semestres 2024.1, 2024.2 e 2025.1.
O intervalo de classificação é:
Nota 1 Maior que 120 dias
Nota 2: Maior que 100 dias e menor ou igual que 120 dias
Nota 3: Maior que 80 dias e menor ou igual que 100 dias
Nota 4: Maior que 60 dias e menor ou igual que 80 dias
Nota 5: Menor ou igual que 60 dias</text>
  </threadedComment>
  <threadedComment ref="J3" dT="2025-05-21T11:55:17.28" personId="{42FC54C4-3C25-4D3E-BCB3-DE4CF907616E}" id="{172CDB78-BC1D-4B2D-836D-27F9E7B87E5D}">
    <text>Para o cálculo da coluna "VALOR FINAL" (referente ao eixo X):
1. É realizada a multiplicação de cada valor por 2.
2. Em seguida, é realizada a média considerando apenas os valores diferentes de 0.</text>
  </threadedComment>
  <threadedComment ref="K3" dT="2024-11-11T13:54:52.17" personId="{314569DF-8D6B-40F5-BEC3-411AC7A8F514}" id="{4F580D67-806C-4105-815E-98AFBE077800}">
    <text xml:space="preserve">É o estoque atual de colaboradores em empresas do setor (CAGED).
Quanto maior, melhor
</text>
  </threadedComment>
  <threadedComment ref="K3" dT="2025-05-15T18:39:22.93" personId="{42FC54C4-3C25-4D3E-BCB3-DE4CF907616E}" id="{0A1BFE1E-9DAB-46BC-9293-777A012D6706}" parentId="{4F580D67-806C-4105-815E-98AFBE077800}">
    <text xml:space="preserve">O intervalo de classificação é:
Nota 1: Saldo menor ou igual a 500
Nota 2: Saldo maior que 500 e menor ou igual a 1000
Nota 3: Saldo maior que 1000 e menor ou igual a 2000
Nota 4: Saldo maior que 2000 e menor ou igual a 3000
Nota 5: Saldo maior que 3000
</text>
  </threadedComment>
  <threadedComment ref="L3" dT="2024-11-11T13:55:04.01" personId="{314569DF-8D6B-40F5-BEC3-411AC7A8F514}" id="{E37543C6-D8DD-42CC-9AB8-0E7E71BD532F}">
    <text>Relação entre o saldo CAGED e a demanda por formação do Mapa do trabalho
Quanto maior, melhor</text>
  </threadedComment>
  <threadedComment ref="L3" dT="2025-05-15T19:04:35.44" personId="{42FC54C4-3C25-4D3E-BCB3-DE4CF907616E}" id="{5E370250-BE84-4707-AFD4-088FE2A3627A}" parentId="{E37543C6-D8DD-42CC-9AB8-0E7E71BD532F}">
    <text>O intervalo de classificação é:
Nota 1: Resultado menor ou igual a 20000
Nota 2: Resultado maior que 20000 e menor ou igual a 40000
Nota 3: Resultado maior que 40000 e menor ou igual a 60000
Nota 4: Resultado maior que 60000 e menor ou igual a 80000
Nota 5: Saldo maior que 80000</text>
  </threadedComment>
  <threadedComment ref="M3" dT="2024-11-11T13:55:17.92" personId="{314569DF-8D6B-40F5-BEC3-411AC7A8F514}" id="{649C843F-2764-4B95-B51C-D55264D1B9B5}">
    <text>Sensibilidade dos setor aos fatores externos, avaliado pela análise PESTAL (Política, Economia, Social, Tecnologia, Ambiental e Legal)
Quanto menor, melhor</text>
  </threadedComment>
  <threadedComment ref="M3" dT="2025-05-15T19:30:09.60" personId="{42FC54C4-3C25-4D3E-BCB3-DE4CF907616E}" id="{49924350-BEB6-4A4B-9BFE-F8205ED889A5}" parentId="{649C843F-2764-4B95-B51C-D55264D1B9B5}">
    <text>O critério de classificação é:
Nota 1: muito favorável
Nota 2: favorável
Nota 3: neutro
Nota 4: desfavorável
Nota 5: muito desfavorável</text>
  </threadedComment>
  <threadedComment ref="N3" dT="2024-11-11T13:55:31.01" personId="{314569DF-8D6B-40F5-BEC3-411AC7A8F514}" id="{928DEF6C-C201-4257-8BDA-85BF4FEC57B7}">
    <text xml:space="preserve">É o volume de empresas concorrentes (em quantidade e força) naquele mercado, ofertando um produto similar ou substituto.
Orientações norteadoras:
1 –Nenhum concorrente; 
2 – Há concorrentes, mas nenhum relevante; 
3 – Há concorrentes, mas somente 1 é relevante; 
4 – Há concorrentes e 2 são relevantes; 
5 – Há 3 ou mais concorrentes relevantes. 
Quanto menor, melhor
</text>
  </threadedComment>
  <threadedComment ref="O3" dT="2025-05-21T11:55:42.73" personId="{42FC54C4-3C25-4D3E-BCB3-DE4CF907616E}" id="{AC3947A6-20F4-46BB-8596-54BB3373E5B8}">
    <text xml:space="preserve">Para o cálculo da coluna "VALOR FINAL2" (referente ao eixo Y):
1. É realizada a multiplicação de cada valor por 2.
2. Para os critérios "VULNERABILIDADE" e "VOLUME DE CONCORRENTES", que são inversamente proporcionais, antes da multiplicação é realizada a subtração de 6 pelo valor preenchido.
3. Em seguida, é realizada a média considerando apenas os valores diferentes de 0.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A51E-3A31-43FF-A1AA-2071967BBD85}">
  <sheetPr codeName="Planilha1"/>
  <dimension ref="B1:Q620"/>
  <sheetViews>
    <sheetView showGridLines="0" topLeftCell="E1" zoomScaleNormal="100" workbookViewId="0">
      <selection activeCell="L6" sqref="L6"/>
    </sheetView>
  </sheetViews>
  <sheetFormatPr defaultColWidth="9" defaultRowHeight="0" customHeight="1" zeroHeight="1" x14ac:dyDescent="0.35"/>
  <cols>
    <col min="1" max="1" width="3" style="1" customWidth="1"/>
    <col min="2" max="2" width="18" style="1" bestFit="1" customWidth="1"/>
    <col min="3" max="3" width="21.7265625" style="1" bestFit="1" customWidth="1"/>
    <col min="4" max="4" width="110.54296875" style="1" bestFit="1" customWidth="1"/>
    <col min="5" max="5" width="19.54296875" style="1" customWidth="1"/>
    <col min="6" max="9" width="28.54296875" style="1" customWidth="1"/>
    <col min="10" max="10" width="28.54296875" style="14" customWidth="1"/>
    <col min="11" max="14" width="28.54296875" style="1" customWidth="1"/>
    <col min="15" max="15" width="19.81640625" style="15" customWidth="1"/>
    <col min="16" max="16" width="32.81640625" style="1" customWidth="1"/>
    <col min="17" max="16384" width="9" style="1"/>
  </cols>
  <sheetData>
    <row r="1" spans="2:17" ht="12" customHeight="1" thickBot="1" x14ac:dyDescent="0.4"/>
    <row r="2" spans="2:17" ht="50.5" customHeight="1" thickBot="1" x14ac:dyDescent="0.4">
      <c r="B2" s="47"/>
      <c r="C2" s="48"/>
      <c r="D2" s="46" t="s">
        <v>99</v>
      </c>
      <c r="E2" s="49"/>
      <c r="F2" s="50" t="s">
        <v>0</v>
      </c>
      <c r="G2" s="51"/>
      <c r="H2" s="51"/>
      <c r="I2" s="51"/>
      <c r="J2" s="52"/>
      <c r="K2" s="53" t="s">
        <v>1</v>
      </c>
      <c r="L2" s="54"/>
      <c r="M2" s="54"/>
      <c r="N2" s="54"/>
      <c r="O2" s="55"/>
    </row>
    <row r="3" spans="2:17" s="23" customFormat="1" ht="14.5" x14ac:dyDescent="0.35">
      <c r="B3" s="16" t="s">
        <v>2</v>
      </c>
      <c r="C3" s="16" t="s">
        <v>28</v>
      </c>
      <c r="D3" s="17" t="s">
        <v>3</v>
      </c>
      <c r="E3" s="18" t="s">
        <v>30</v>
      </c>
      <c r="F3" s="36" t="s">
        <v>4</v>
      </c>
      <c r="G3" s="37" t="s">
        <v>5</v>
      </c>
      <c r="H3" s="37" t="s">
        <v>6</v>
      </c>
      <c r="I3" s="37" t="s">
        <v>7</v>
      </c>
      <c r="J3" s="19" t="s">
        <v>8</v>
      </c>
      <c r="K3" s="20" t="s">
        <v>9</v>
      </c>
      <c r="L3" s="21" t="s">
        <v>10</v>
      </c>
      <c r="M3" s="21" t="s">
        <v>11</v>
      </c>
      <c r="N3" s="21" t="s">
        <v>12</v>
      </c>
      <c r="O3" s="22" t="s">
        <v>13</v>
      </c>
      <c r="P3" s="38" t="s">
        <v>98</v>
      </c>
      <c r="Q3" s="1"/>
    </row>
    <row r="4" spans="2:17" ht="16.5" customHeight="1" x14ac:dyDescent="0.35">
      <c r="B4" s="24" t="s">
        <v>79</v>
      </c>
      <c r="C4" s="33" t="s">
        <v>37</v>
      </c>
      <c r="D4" s="25" t="s">
        <v>57</v>
      </c>
      <c r="E4" s="26">
        <f>IFERROR(VLOOKUP(Tabela1[[#This Row],[PRODUTO]],'[1]Tabela dinâmica - TEC'!$A:$F,6,0),1)</f>
        <v>1</v>
      </c>
      <c r="F4" s="27">
        <f>IFERROR(VLOOKUP(Tabela1[[#This Row],[PRODUTO]],[2]Faturamento!$B:$D,3,0),0)</f>
        <v>0</v>
      </c>
      <c r="G4" s="28">
        <v>0</v>
      </c>
      <c r="H4" s="28">
        <f>IFERROR(VLOOKUP(Tabela1[[#This Row],[PRODUTO]],'[3]Capacidade de oferta'!A:K,11,0),0)</f>
        <v>1</v>
      </c>
      <c r="I4" s="28">
        <f>IFERROR(VLOOKUP(Tabela1[[#This Row],[PRODUTO]],'[4]Resultado por produto'!$B:$L,11,0),0)</f>
        <v>0</v>
      </c>
      <c r="J4" s="34">
        <f>IFERROR(
  (
    (IF(AND(NOT(ISBLANK(F4)),F4&gt;0),F4*2,0)*'Fonte de dados 🔒'!$F$3) +
    (IF(AND(NOT(ISBLANK(G4)),G4&gt;0),G4*2,0)*'Fonte de dados 🔒'!$F$4) +
    (IF(AND(NOT(ISBLANK(H4)),H4&gt;0),H4*2,0)*'Fonte de dados 🔒'!$F$5) +
    (IF(AND(NOT(ISBLANK(I4)),I4&gt;0),I4*2,0)*'Fonte de dados 🔒'!$F$6)
  )
  /
  (
    (IF(AND(NOT(ISBLANK(F4)),F4&gt;0),1,0)*'Fonte de dados 🔒'!$F$3) +
    (IF(AND(NOT(ISBLANK(G4)),G4&gt;0),1,0)*'Fonte de dados 🔒'!$F$4) +
    (IF(AND(NOT(ISBLANK(H4)),H4&gt;0),1,0)*'Fonte de dados 🔒'!$F$5) +
    (IF(AND(NOT(ISBLANK(I4)),I4&gt;0),1,0)*'Fonte de dados 🔒'!$F$6)
  ),0)</f>
        <v>2</v>
      </c>
      <c r="K4" s="29">
        <f>IFERROR(VLOOKUP(Tabela1[[#This Row],[PRODUTO]],'[5]dinamica analise'!$A:$C,3,0),0)</f>
        <v>2</v>
      </c>
      <c r="L4" s="28">
        <f>IFERROR(VLOOKUP(Tabela1[[#This Row],[PRODUTO]],[6]Planilha2!$A:$E,5,0),0)</f>
        <v>0</v>
      </c>
      <c r="M4" s="28">
        <f>VLOOKUP(Tabela1[[#This Row],[PRODUTO]],[2]Vulnerabilidade!$B:$J,9,0)</f>
        <v>4</v>
      </c>
      <c r="N4" s="41">
        <f>VLOOKUP(Tabela1[[#This Row],[PRODUTO]],[7]Técnico!$A:$B,2,0)</f>
        <v>5</v>
      </c>
      <c r="O4" s="30">
        <f>IFERROR(
  (
    (IF(AND(NOT(ISBLANK(K4)),K4&gt;0),K4*2,0)*'Fonte de dados 🔒'!$C$3) +
    (IF(AND(NOT(ISBLANK(L4)),L4&gt;0),L4*2,0)*'Fonte de dados 🔒'!$C$4) +
    (IF(AND(NOT(ISBLANK(M4)),M4&gt;0),(6-M4)*2,0)*'Fonte de dados 🔒'!$C$5) +
    (IF(AND(NOT(ISBLANK(N4)),N4&gt;0),(6-N4)*2,0)*'Fonte de dados 🔒'!$C$6)
  )
  /
  (
    (IF(AND(NOT(ISBLANK(K4)),K4&gt;0),'Fonte de dados 🔒'!$C$3,0)) +
    (IF(AND(NOT(ISBLANK(L4)),L4&gt;0),'Fonte de dados 🔒'!$C$4,0)) +
    (IF(AND(NOT(ISBLANK(M4)),M4&gt;0),'Fonte de dados 🔒'!$C$5,0)) +
    (IF(AND(NOT(ISBLANK(N4)),N4&gt;0),'Fonte de dados 🔒'!$C$6,0))
  ), 0)</f>
        <v>3.3333333333333335</v>
      </c>
      <c r="P4" s="45" t="str">
        <f t="shared" ref="P4:P47" si="0">IF(AND(J4&lt;=3.33, O4&lt;=3.33), "Zona de Perigo: Colher ou desinvestir", IF(AND(J4&lt;=3.33, O4&gt;3.33), "Investimento Seletivo/Cauteloso", IF(OR(AND(J4&gt;3.33, J4&lt;=6.66, O4&gt;3.33, O4&lt;=6.66), AND(J4&gt;3.33, J4&lt;=6.66, O4&lt;=3.33), AND(J4&gt;6.66, O4&lt;=3.33)), "Expansão Limitada ou Colheita", IF(OR(AND(J4&gt;3.33, J4&lt;=6.66, O4&gt;6.66), AND(J4&gt;6.66, O4&gt;3.33, O4&lt;=6.66)), "Investimento Seguro e Crescimento", IF(AND(J4&gt;6.66, O4&gt;6.66), "Investimento Prioritário", "")))))</f>
        <v>Investimento Seletivo/Cauteloso</v>
      </c>
    </row>
    <row r="5" spans="2:17" ht="16.5" customHeight="1" x14ac:dyDescent="0.35">
      <c r="B5" s="24" t="s">
        <v>79</v>
      </c>
      <c r="C5" s="33" t="s">
        <v>38</v>
      </c>
      <c r="D5" s="25" t="s">
        <v>58</v>
      </c>
      <c r="E5" s="26">
        <f>IFERROR(VLOOKUP(Tabela1[[#This Row],[PRODUTO]],'[1]Tabela dinâmica - TEC'!$A:$F,6,0),1)</f>
        <v>12787.666666666666</v>
      </c>
      <c r="F5" s="27">
        <f>IFERROR(VLOOKUP(Tabela1[[#This Row],[PRODUTO]],[2]Faturamento!$B:$D,3,0),0)</f>
        <v>4</v>
      </c>
      <c r="G5" s="28">
        <v>3</v>
      </c>
      <c r="H5" s="28">
        <f>IFERROR(VLOOKUP(Tabela1[[#This Row],[PRODUTO]],'[3]Capacidade de oferta'!A:K,11,0),0)</f>
        <v>5</v>
      </c>
      <c r="I5" s="28">
        <f>IFERROR(VLOOKUP(Tabela1[[#This Row],[PRODUTO]],'[4]Resultado por produto'!$B:$L,11,0),0)</f>
        <v>5</v>
      </c>
      <c r="J5" s="34">
        <f>IFERROR(
  (
    (IF(AND(NOT(ISBLANK(F5)),F5&gt;0),F5*2,0)*'Fonte de dados 🔒'!$F$3) +
    (IF(AND(NOT(ISBLANK(G5)),G5&gt;0),G5*2,0)*'Fonte de dados 🔒'!$F$4) +
    (IF(AND(NOT(ISBLANK(H5)),H5&gt;0),H5*2,0)*'Fonte de dados 🔒'!$F$5) +
    (IF(AND(NOT(ISBLANK(I5)),I5&gt;0),I5*2,0)*'Fonte de dados 🔒'!$F$6)
  )
  /
  (
    (IF(AND(NOT(ISBLANK(F5)),F5&gt;0),1,0)*'Fonte de dados 🔒'!$F$3) +
    (IF(AND(NOT(ISBLANK(G5)),G5&gt;0),1,0)*'Fonte de dados 🔒'!$F$4) +
    (IF(AND(NOT(ISBLANK(H5)),H5&gt;0),1,0)*'Fonte de dados 🔒'!$F$5) +
    (IF(AND(NOT(ISBLANK(I5)),I5&gt;0),1,0)*'Fonte de dados 🔒'!$F$6)
  ),0)</f>
        <v>8.5</v>
      </c>
      <c r="K5" s="29">
        <f>IFERROR(VLOOKUP(Tabela1[[#This Row],[PRODUTO]],'[5]dinamica analise'!$A:$C,3,0),0)</f>
        <v>0</v>
      </c>
      <c r="L5" s="28">
        <f>IFERROR(VLOOKUP(Tabela1[[#This Row],[PRODUTO]],[6]Planilha2!$A:$E,5,0),0)</f>
        <v>0</v>
      </c>
      <c r="M5" s="28">
        <f>VLOOKUP(Tabela1[[#This Row],[PRODUTO]],[2]Vulnerabilidade!$B:$J,9,0)</f>
        <v>3</v>
      </c>
      <c r="N5" s="41">
        <f>VLOOKUP(Tabela1[[#This Row],[PRODUTO]],[7]Técnico!$A:$B,2,0)</f>
        <v>2</v>
      </c>
      <c r="O5" s="30">
        <f>IFERROR(
  (
    (IF(AND(NOT(ISBLANK(K5)),K5&gt;0),K5*2,0)*'Fonte de dados 🔒'!$C$3) +
    (IF(AND(NOT(ISBLANK(L5)),L5&gt;0),L5*2,0)*'Fonte de dados 🔒'!$C$4) +
    (IF(AND(NOT(ISBLANK(M5)),M5&gt;0),(6-M5)*2,0)*'Fonte de dados 🔒'!$C$5) +
    (IF(AND(NOT(ISBLANK(N5)),N5&gt;0),(6-N5)*2,0)*'Fonte de dados 🔒'!$C$6)
  )
  /
  (
    (IF(AND(NOT(ISBLANK(K5)),K5&gt;0),'Fonte de dados 🔒'!$C$3,0)) +
    (IF(AND(NOT(ISBLANK(L5)),L5&gt;0),'Fonte de dados 🔒'!$C$4,0)) +
    (IF(AND(NOT(ISBLANK(M5)),M5&gt;0),'Fonte de dados 🔒'!$C$5,0)) +
    (IF(AND(NOT(ISBLANK(N5)),N5&gt;0),'Fonte de dados 🔒'!$C$6,0))
  ), 0)</f>
        <v>7</v>
      </c>
      <c r="P5" s="45" t="str">
        <f t="shared" si="0"/>
        <v>Investimento Prioritário</v>
      </c>
    </row>
    <row r="6" spans="2:17" ht="16.5" customHeight="1" x14ac:dyDescent="0.35">
      <c r="B6" s="24" t="s">
        <v>79</v>
      </c>
      <c r="C6" s="33" t="s">
        <v>39</v>
      </c>
      <c r="D6" s="25" t="s">
        <v>59</v>
      </c>
      <c r="E6" s="26">
        <f>IFERROR(VLOOKUP(Tabela1[[#This Row],[PRODUTO]],'[1]Tabela dinâmica - TEC'!$A:$F,6,0),1)</f>
        <v>1</v>
      </c>
      <c r="F6" s="27">
        <f>IFERROR(VLOOKUP(Tabela1[[#This Row],[PRODUTO]],[2]Faturamento!$B:$D,3,0),0)</f>
        <v>0</v>
      </c>
      <c r="G6" s="28">
        <v>0</v>
      </c>
      <c r="H6" s="28">
        <f>IFERROR(VLOOKUP(Tabela1[[#This Row],[PRODUTO]],'[3]Capacidade de oferta'!A:K,11,0),0)</f>
        <v>0</v>
      </c>
      <c r="I6" s="28">
        <f>IFERROR(VLOOKUP(Tabela1[[#This Row],[PRODUTO]],'[4]Resultado por produto'!$B:$L,11,0),0)</f>
        <v>0</v>
      </c>
      <c r="J6" s="34">
        <f>IFERROR(
  (
    (IF(AND(NOT(ISBLANK(F6)),F6&gt;0),F6*2,0)*'Fonte de dados 🔒'!$F$3) +
    (IF(AND(NOT(ISBLANK(G6)),G6&gt;0),G6*2,0)*'Fonte de dados 🔒'!$F$4) +
    (IF(AND(NOT(ISBLANK(H6)),H6&gt;0),H6*2,0)*'Fonte de dados 🔒'!$F$5) +
    (IF(AND(NOT(ISBLANK(I6)),I6&gt;0),I6*2,0)*'Fonte de dados 🔒'!$F$6)
  )
  /
  (
    (IF(AND(NOT(ISBLANK(F6)),F6&gt;0),1,0)*'Fonte de dados 🔒'!$F$3) +
    (IF(AND(NOT(ISBLANK(G6)),G6&gt;0),1,0)*'Fonte de dados 🔒'!$F$4) +
    (IF(AND(NOT(ISBLANK(H6)),H6&gt;0),1,0)*'Fonte de dados 🔒'!$F$5) +
    (IF(AND(NOT(ISBLANK(I6)),I6&gt;0),1,0)*'Fonte de dados 🔒'!$F$6)
  ),0)</f>
        <v>0</v>
      </c>
      <c r="K6" s="29">
        <f>IFERROR(VLOOKUP(Tabela1[[#This Row],[PRODUTO]],'[5]dinamica analise'!$A:$C,3,0),0)</f>
        <v>0</v>
      </c>
      <c r="L6" s="28">
        <f>IFERROR(VLOOKUP(Tabela1[[#This Row],[PRODUTO]],[6]Planilha2!$A:$E,5,0),0)</f>
        <v>0</v>
      </c>
      <c r="M6" s="28">
        <f>VLOOKUP(Tabela1[[#This Row],[PRODUTO]],[2]Vulnerabilidade!$B:$J,9,0)</f>
        <v>3</v>
      </c>
      <c r="N6" s="41">
        <f>VLOOKUP(Tabela1[[#This Row],[PRODUTO]],[7]Técnico!$A:$B,2,0)</f>
        <v>4</v>
      </c>
      <c r="O6" s="30">
        <f>IFERROR(
  (
    (IF(AND(NOT(ISBLANK(K6)),K6&gt;0),K6*2,0)*'Fonte de dados 🔒'!$C$3) +
    (IF(AND(NOT(ISBLANK(L6)),L6&gt;0),L6*2,0)*'Fonte de dados 🔒'!$C$4) +
    (IF(AND(NOT(ISBLANK(M6)),M6&gt;0),(6-M6)*2,0)*'Fonte de dados 🔒'!$C$5) +
    (IF(AND(NOT(ISBLANK(N6)),N6&gt;0),(6-N6)*2,0)*'Fonte de dados 🔒'!$C$6)
  )
  /
  (
    (IF(AND(NOT(ISBLANK(K6)),K6&gt;0),'Fonte de dados 🔒'!$C$3,0)) +
    (IF(AND(NOT(ISBLANK(L6)),L6&gt;0),'Fonte de dados 🔒'!$C$4,0)) +
    (IF(AND(NOT(ISBLANK(M6)),M6&gt;0),'Fonte de dados 🔒'!$C$5,0)) +
    (IF(AND(NOT(ISBLANK(N6)),N6&gt;0),'Fonte de dados 🔒'!$C$6,0))
  ), 0)</f>
        <v>5</v>
      </c>
      <c r="P6" s="45" t="str">
        <f t="shared" si="0"/>
        <v>Investimento Seletivo/Cauteloso</v>
      </c>
    </row>
    <row r="7" spans="2:17" ht="16.5" customHeight="1" x14ac:dyDescent="0.35">
      <c r="B7" s="24" t="s">
        <v>79</v>
      </c>
      <c r="C7" s="33" t="s">
        <v>41</v>
      </c>
      <c r="D7" s="25" t="s">
        <v>60</v>
      </c>
      <c r="E7" s="26">
        <f>IFERROR(VLOOKUP(Tabela1[[#This Row],[PRODUTO]],'[1]Tabela dinâmica - TEC'!$A:$F,6,0),1)</f>
        <v>1452</v>
      </c>
      <c r="F7" s="27">
        <f>IFERROR(VLOOKUP(Tabela1[[#This Row],[PRODUTO]],[2]Faturamento!$B:$D,3,0),0)</f>
        <v>1</v>
      </c>
      <c r="G7" s="28">
        <v>0</v>
      </c>
      <c r="H7" s="28">
        <f>IFERROR(VLOOKUP(Tabela1[[#This Row],[PRODUTO]],'[3]Capacidade de oferta'!A:K,11,0),0)</f>
        <v>1</v>
      </c>
      <c r="I7" s="28">
        <f>IFERROR(VLOOKUP(Tabela1[[#This Row],[PRODUTO]],'[4]Resultado por produto'!$B:$L,11,0),0)</f>
        <v>0</v>
      </c>
      <c r="J7" s="34">
        <f>IFERROR(
  (
    (IF(AND(NOT(ISBLANK(F7)),F7&gt;0),F7*2,0)*'Fonte de dados 🔒'!$F$3) +
    (IF(AND(NOT(ISBLANK(G7)),G7&gt;0),G7*2,0)*'Fonte de dados 🔒'!$F$4) +
    (IF(AND(NOT(ISBLANK(H7)),H7&gt;0),H7*2,0)*'Fonte de dados 🔒'!$F$5) +
    (IF(AND(NOT(ISBLANK(I7)),I7&gt;0),I7*2,0)*'Fonte de dados 🔒'!$F$6)
  )
  /
  (
    (IF(AND(NOT(ISBLANK(F7)),F7&gt;0),1,0)*'Fonte de dados 🔒'!$F$3) +
    (IF(AND(NOT(ISBLANK(G7)),G7&gt;0),1,0)*'Fonte de dados 🔒'!$F$4) +
    (IF(AND(NOT(ISBLANK(H7)),H7&gt;0),1,0)*'Fonte de dados 🔒'!$F$5) +
    (IF(AND(NOT(ISBLANK(I7)),I7&gt;0),1,0)*'Fonte de dados 🔒'!$F$6)
  ),0)</f>
        <v>2</v>
      </c>
      <c r="K7" s="29">
        <f>IFERROR(VLOOKUP(Tabela1[[#This Row],[PRODUTO]],'[5]dinamica analise'!$A:$C,3,0),0)</f>
        <v>2</v>
      </c>
      <c r="L7" s="28">
        <f>IFERROR(VLOOKUP(Tabela1[[#This Row],[PRODUTO]],[6]Planilha2!$A:$E,5,0),0)</f>
        <v>1</v>
      </c>
      <c r="M7" s="28">
        <f>VLOOKUP(Tabela1[[#This Row],[PRODUTO]],[2]Vulnerabilidade!$B:$J,9,0)</f>
        <v>3</v>
      </c>
      <c r="N7" s="41">
        <f>VLOOKUP(Tabela1[[#This Row],[PRODUTO]],[7]Técnico!$A:$B,2,0)</f>
        <v>3</v>
      </c>
      <c r="O7" s="30">
        <f>IFERROR(
  (
    (IF(AND(NOT(ISBLANK(K7)),K7&gt;0),K7*2,0)*'Fonte de dados 🔒'!$C$3) +
    (IF(AND(NOT(ISBLANK(L7)),L7&gt;0),L7*2,0)*'Fonte de dados 🔒'!$C$4) +
    (IF(AND(NOT(ISBLANK(M7)),M7&gt;0),(6-M7)*2,0)*'Fonte de dados 🔒'!$C$5) +
    (IF(AND(NOT(ISBLANK(N7)),N7&gt;0),(6-N7)*2,0)*'Fonte de dados 🔒'!$C$6)
  )
  /
  (
    (IF(AND(NOT(ISBLANK(K7)),K7&gt;0),'Fonte de dados 🔒'!$C$3,0)) +
    (IF(AND(NOT(ISBLANK(L7)),L7&gt;0),'Fonte de dados 🔒'!$C$4,0)) +
    (IF(AND(NOT(ISBLANK(M7)),M7&gt;0),'Fonte de dados 🔒'!$C$5,0)) +
    (IF(AND(NOT(ISBLANK(N7)),N7&gt;0),'Fonte de dados 🔒'!$C$6,0))
  ), 0)</f>
        <v>4.5</v>
      </c>
      <c r="P7" s="45" t="str">
        <f t="shared" si="0"/>
        <v>Investimento Seletivo/Cauteloso</v>
      </c>
    </row>
    <row r="8" spans="2:17" ht="14.5" x14ac:dyDescent="0.35">
      <c r="B8" s="24" t="s">
        <v>79</v>
      </c>
      <c r="C8" s="33" t="s">
        <v>39</v>
      </c>
      <c r="D8" s="25" t="s">
        <v>61</v>
      </c>
      <c r="E8" s="26">
        <f>IFERROR(VLOOKUP(Tabela1[[#This Row],[PRODUTO]],'[1]Tabela dinâmica - TEC'!$A:$F,6,0),1)</f>
        <v>1752</v>
      </c>
      <c r="F8" s="27">
        <f>IFERROR(VLOOKUP(Tabela1[[#This Row],[PRODUTO]],[2]Faturamento!$B:$D,3,0),0)</f>
        <v>1</v>
      </c>
      <c r="G8" s="28">
        <v>0</v>
      </c>
      <c r="H8" s="28">
        <f>IFERROR(VLOOKUP(Tabela1[[#This Row],[PRODUTO]],'[3]Capacidade de oferta'!A:K,11,0),0)</f>
        <v>5</v>
      </c>
      <c r="I8" s="28">
        <f>IFERROR(VLOOKUP(Tabela1[[#This Row],[PRODUTO]],'[4]Resultado por produto'!$B:$L,11,0),0)</f>
        <v>0</v>
      </c>
      <c r="J8" s="34">
        <f>IFERROR(
  (
    (IF(AND(NOT(ISBLANK(F8)),F8&gt;0),F8*2,0)*'Fonte de dados 🔒'!$F$3) +
    (IF(AND(NOT(ISBLANK(G8)),G8&gt;0),G8*2,0)*'Fonte de dados 🔒'!$F$4) +
    (IF(AND(NOT(ISBLANK(H8)),H8&gt;0),H8*2,0)*'Fonte de dados 🔒'!$F$5) +
    (IF(AND(NOT(ISBLANK(I8)),I8&gt;0),I8*2,0)*'Fonte de dados 🔒'!$F$6)
  )
  /
  (
    (IF(AND(NOT(ISBLANK(F8)),F8&gt;0),1,0)*'Fonte de dados 🔒'!$F$3) +
    (IF(AND(NOT(ISBLANK(G8)),G8&gt;0),1,0)*'Fonte de dados 🔒'!$F$4) +
    (IF(AND(NOT(ISBLANK(H8)),H8&gt;0),1,0)*'Fonte de dados 🔒'!$F$5) +
    (IF(AND(NOT(ISBLANK(I8)),I8&gt;0),1,0)*'Fonte de dados 🔒'!$F$6)
  ),0)</f>
        <v>6</v>
      </c>
      <c r="K8" s="29">
        <f>IFERROR(VLOOKUP(Tabela1[[#This Row],[PRODUTO]],'[5]dinamica analise'!$A:$C,3,0),0)</f>
        <v>3</v>
      </c>
      <c r="L8" s="28">
        <f>IFERROR(VLOOKUP(Tabela1[[#This Row],[PRODUTO]],[6]Planilha2!$A:$E,5,0),0)</f>
        <v>1</v>
      </c>
      <c r="M8" s="28">
        <f>VLOOKUP(Tabela1[[#This Row],[PRODUTO]],[2]Vulnerabilidade!$B:$J,9,0)</f>
        <v>4</v>
      </c>
      <c r="N8" s="41">
        <f>VLOOKUP(Tabela1[[#This Row],[PRODUTO]],[7]Técnico!$A:$B,2,0)</f>
        <v>5</v>
      </c>
      <c r="O8" s="30">
        <f>IFERROR(
  (
    (IF(AND(NOT(ISBLANK(K8)),K8&gt;0),K8*2,0)*'Fonte de dados 🔒'!$C$3) +
    (IF(AND(NOT(ISBLANK(L8)),L8&gt;0),L8*2,0)*'Fonte de dados 🔒'!$C$4) +
    (IF(AND(NOT(ISBLANK(M8)),M8&gt;0),(6-M8)*2,0)*'Fonte de dados 🔒'!$C$5) +
    (IF(AND(NOT(ISBLANK(N8)),N8&gt;0),(6-N8)*2,0)*'Fonte de dados 🔒'!$C$6)
  )
  /
  (
    (IF(AND(NOT(ISBLANK(K8)),K8&gt;0),'Fonte de dados 🔒'!$C$3,0)) +
    (IF(AND(NOT(ISBLANK(L8)),L8&gt;0),'Fonte de dados 🔒'!$C$4,0)) +
    (IF(AND(NOT(ISBLANK(M8)),M8&gt;0),'Fonte de dados 🔒'!$C$5,0)) +
    (IF(AND(NOT(ISBLANK(N8)),N8&gt;0),'Fonte de dados 🔒'!$C$6,0))
  ), 0)</f>
        <v>3.5</v>
      </c>
      <c r="P8" s="45" t="str">
        <f t="shared" si="0"/>
        <v>Expansão Limitada ou Colheita</v>
      </c>
    </row>
    <row r="9" spans="2:17" ht="14.5" x14ac:dyDescent="0.35">
      <c r="B9" s="24" t="s">
        <v>79</v>
      </c>
      <c r="C9" s="33" t="s">
        <v>40</v>
      </c>
      <c r="D9" s="25" t="s">
        <v>62</v>
      </c>
      <c r="E9" s="26">
        <f>IFERROR(VLOOKUP(Tabela1[[#This Row],[PRODUTO]],'[1]Tabela dinâmica - TEC'!$A:$F,6,0),1)</f>
        <v>15504.5</v>
      </c>
      <c r="F9" s="27">
        <f>IFERROR(VLOOKUP(Tabela1[[#This Row],[PRODUTO]],[2]Faturamento!$B:$D,3,0),0)</f>
        <v>4</v>
      </c>
      <c r="G9" s="28">
        <v>3</v>
      </c>
      <c r="H9" s="28">
        <f>IFERROR(VLOOKUP(Tabela1[[#This Row],[PRODUTO]],'[3]Capacidade de oferta'!A:K,11,0),0)</f>
        <v>5</v>
      </c>
      <c r="I9" s="28">
        <f>IFERROR(VLOOKUP(Tabela1[[#This Row],[PRODUTO]],'[4]Resultado por produto'!$B:$L,11,0),0)</f>
        <v>1</v>
      </c>
      <c r="J9" s="34">
        <f>IFERROR(
  (
    (IF(AND(NOT(ISBLANK(F9)),F9&gt;0),F9*2,0)*'Fonte de dados 🔒'!$F$3) +
    (IF(AND(NOT(ISBLANK(G9)),G9&gt;0),G9*2,0)*'Fonte de dados 🔒'!$F$4) +
    (IF(AND(NOT(ISBLANK(H9)),H9&gt;0),H9*2,0)*'Fonte de dados 🔒'!$F$5) +
    (IF(AND(NOT(ISBLANK(I9)),I9&gt;0),I9*2,0)*'Fonte de dados 🔒'!$F$6)
  )
  /
  (
    (IF(AND(NOT(ISBLANK(F9)),F9&gt;0),1,0)*'Fonte de dados 🔒'!$F$3) +
    (IF(AND(NOT(ISBLANK(G9)),G9&gt;0),1,0)*'Fonte de dados 🔒'!$F$4) +
    (IF(AND(NOT(ISBLANK(H9)),H9&gt;0),1,0)*'Fonte de dados 🔒'!$F$5) +
    (IF(AND(NOT(ISBLANK(I9)),I9&gt;0),1,0)*'Fonte de dados 🔒'!$F$6)
  ),0)</f>
        <v>6.5</v>
      </c>
      <c r="K9" s="29">
        <f>IFERROR(VLOOKUP(Tabela1[[#This Row],[PRODUTO]],'[5]dinamica analise'!$A:$C,3,0),0)</f>
        <v>4</v>
      </c>
      <c r="L9" s="28">
        <f>IFERROR(VLOOKUP(Tabela1[[#This Row],[PRODUTO]],[6]Planilha2!$A:$E,5,0),0)</f>
        <v>5</v>
      </c>
      <c r="M9" s="28">
        <f>VLOOKUP(Tabela1[[#This Row],[PRODUTO]],[2]Vulnerabilidade!$B:$J,9,0)</f>
        <v>4</v>
      </c>
      <c r="N9" s="41">
        <f>VLOOKUP(Tabela1[[#This Row],[PRODUTO]],[7]Técnico!$A:$B,2,0)</f>
        <v>3</v>
      </c>
      <c r="O9" s="30">
        <f>IFERROR(
  (
    (IF(AND(NOT(ISBLANK(K9)),K9&gt;0),K9*2,0)*'Fonte de dados 🔒'!$C$3) +
    (IF(AND(NOT(ISBLANK(L9)),L9&gt;0),L9*2,0)*'Fonte de dados 🔒'!$C$4) +
    (IF(AND(NOT(ISBLANK(M9)),M9&gt;0),(6-M9)*2,0)*'Fonte de dados 🔒'!$C$5) +
    (IF(AND(NOT(ISBLANK(N9)),N9&gt;0),(6-N9)*2,0)*'Fonte de dados 🔒'!$C$6)
  )
  /
  (
    (IF(AND(NOT(ISBLANK(K9)),K9&gt;0),'Fonte de dados 🔒'!$C$3,0)) +
    (IF(AND(NOT(ISBLANK(L9)),L9&gt;0),'Fonte de dados 🔒'!$C$4,0)) +
    (IF(AND(NOT(ISBLANK(M9)),M9&gt;0),'Fonte de dados 🔒'!$C$5,0)) +
    (IF(AND(NOT(ISBLANK(N9)),N9&gt;0),'Fonte de dados 🔒'!$C$6,0))
  ), 0)</f>
        <v>7</v>
      </c>
      <c r="P9" s="45" t="str">
        <f t="shared" si="0"/>
        <v>Investimento Seguro e Crescimento</v>
      </c>
    </row>
    <row r="10" spans="2:17" ht="14.5" x14ac:dyDescent="0.35">
      <c r="B10" s="24" t="s">
        <v>79</v>
      </c>
      <c r="C10" s="33" t="s">
        <v>38</v>
      </c>
      <c r="D10" s="25" t="s">
        <v>63</v>
      </c>
      <c r="E10" s="26">
        <f>IFERROR(VLOOKUP(Tabela1[[#This Row],[PRODUTO]],'[1]Tabela dinâmica - TEC'!$A:$F,6,0),1)</f>
        <v>1</v>
      </c>
      <c r="F10" s="27">
        <f>IFERROR(VLOOKUP(Tabela1[[#This Row],[PRODUTO]],[2]Faturamento!$B:$D,3,0),0)</f>
        <v>1</v>
      </c>
      <c r="G10" s="28">
        <v>4</v>
      </c>
      <c r="H10" s="28">
        <f>IFERROR(VLOOKUP(Tabela1[[#This Row],[PRODUTO]],'[3]Capacidade de oferta'!A:K,11,0),0)</f>
        <v>1</v>
      </c>
      <c r="I10" s="28">
        <f>IFERROR(VLOOKUP(Tabela1[[#This Row],[PRODUTO]],'[4]Resultado por produto'!$B:$L,11,0),0)</f>
        <v>1</v>
      </c>
      <c r="J10" s="34">
        <f>IFERROR(
  (
    (IF(AND(NOT(ISBLANK(F10)),F10&gt;0),F10*2,0)*'Fonte de dados 🔒'!$F$3) +
    (IF(AND(NOT(ISBLANK(G10)),G10&gt;0),G10*2,0)*'Fonte de dados 🔒'!$F$4) +
    (IF(AND(NOT(ISBLANK(H10)),H10&gt;0),H10*2,0)*'Fonte de dados 🔒'!$F$5) +
    (IF(AND(NOT(ISBLANK(I10)),I10&gt;0),I10*2,0)*'Fonte de dados 🔒'!$F$6)
  )
  /
  (
    (IF(AND(NOT(ISBLANK(F10)),F10&gt;0),1,0)*'Fonte de dados 🔒'!$F$3) +
    (IF(AND(NOT(ISBLANK(G10)),G10&gt;0),1,0)*'Fonte de dados 🔒'!$F$4) +
    (IF(AND(NOT(ISBLANK(H10)),H10&gt;0),1,0)*'Fonte de dados 🔒'!$F$5) +
    (IF(AND(NOT(ISBLANK(I10)),I10&gt;0),1,0)*'Fonte de dados 🔒'!$F$6)
  ),0)</f>
        <v>3.5</v>
      </c>
      <c r="K10" s="29">
        <f>IFERROR(VLOOKUP(Tabela1[[#This Row],[PRODUTO]],'[5]dinamica analise'!$A:$C,3,0),0)</f>
        <v>5</v>
      </c>
      <c r="L10" s="28">
        <f>IFERROR(VLOOKUP(Tabela1[[#This Row],[PRODUTO]],[6]Planilha2!$A:$E,5,0),0)</f>
        <v>5</v>
      </c>
      <c r="M10" s="28">
        <f>VLOOKUP(Tabela1[[#This Row],[PRODUTO]],[2]Vulnerabilidade!$B:$J,9,0)</f>
        <v>3</v>
      </c>
      <c r="N10" s="41">
        <f>VLOOKUP(Tabela1[[#This Row],[PRODUTO]],[7]Técnico!$A:$B,2,0)</f>
        <v>4</v>
      </c>
      <c r="O10" s="30">
        <f>IFERROR(
  (
    (IF(AND(NOT(ISBLANK(K10)),K10&gt;0),K10*2,0)*'Fonte de dados 🔒'!$C$3) +
    (IF(AND(NOT(ISBLANK(L10)),L10&gt;0),L10*2,0)*'Fonte de dados 🔒'!$C$4) +
    (IF(AND(NOT(ISBLANK(M10)),M10&gt;0),(6-M10)*2,0)*'Fonte de dados 🔒'!$C$5) +
    (IF(AND(NOT(ISBLANK(N10)),N10&gt;0),(6-N10)*2,0)*'Fonte de dados 🔒'!$C$6)
  )
  /
  (
    (IF(AND(NOT(ISBLANK(K10)),K10&gt;0),'Fonte de dados 🔒'!$C$3,0)) +
    (IF(AND(NOT(ISBLANK(L10)),L10&gt;0),'Fonte de dados 🔒'!$C$4,0)) +
    (IF(AND(NOT(ISBLANK(M10)),M10&gt;0),'Fonte de dados 🔒'!$C$5,0)) +
    (IF(AND(NOT(ISBLANK(N10)),N10&gt;0),'Fonte de dados 🔒'!$C$6,0))
  ), 0)</f>
        <v>7.5</v>
      </c>
      <c r="P10" s="45" t="str">
        <f t="shared" si="0"/>
        <v>Investimento Seguro e Crescimento</v>
      </c>
    </row>
    <row r="11" spans="2:17" ht="14.5" x14ac:dyDescent="0.35">
      <c r="B11" s="24" t="s">
        <v>79</v>
      </c>
      <c r="C11" s="33" t="s">
        <v>38</v>
      </c>
      <c r="D11" s="25" t="s">
        <v>64</v>
      </c>
      <c r="E11" s="26">
        <f>IFERROR(VLOOKUP(Tabela1[[#This Row],[PRODUTO]],'[1]Tabela dinâmica - TEC'!$A:$F,6,0),1)</f>
        <v>15396.666666666666</v>
      </c>
      <c r="F11" s="27">
        <f>IFERROR(VLOOKUP(Tabela1[[#This Row],[PRODUTO]],[2]Faturamento!$B:$D,3,0),0)</f>
        <v>4</v>
      </c>
      <c r="G11" s="28">
        <v>2</v>
      </c>
      <c r="H11" s="28">
        <f>IFERROR(VLOOKUP(Tabela1[[#This Row],[PRODUTO]],'[3]Capacidade de oferta'!A:K,11,0),0)</f>
        <v>5</v>
      </c>
      <c r="I11" s="28">
        <f>IFERROR(VLOOKUP(Tabela1[[#This Row],[PRODUTO]],'[4]Resultado por produto'!$B:$L,11,0),0)</f>
        <v>4</v>
      </c>
      <c r="J11" s="34">
        <f>IFERROR(
  (
    (IF(AND(NOT(ISBLANK(F11)),F11&gt;0),F11*2,0)*'Fonte de dados 🔒'!$F$3) +
    (IF(AND(NOT(ISBLANK(G11)),G11&gt;0),G11*2,0)*'Fonte de dados 🔒'!$F$4) +
    (IF(AND(NOT(ISBLANK(H11)),H11&gt;0),H11*2,0)*'Fonte de dados 🔒'!$F$5) +
    (IF(AND(NOT(ISBLANK(I11)),I11&gt;0),I11*2,0)*'Fonte de dados 🔒'!$F$6)
  )
  /
  (
    (IF(AND(NOT(ISBLANK(F11)),F11&gt;0),1,0)*'Fonte de dados 🔒'!$F$3) +
    (IF(AND(NOT(ISBLANK(G11)),G11&gt;0),1,0)*'Fonte de dados 🔒'!$F$4) +
    (IF(AND(NOT(ISBLANK(H11)),H11&gt;0),1,0)*'Fonte de dados 🔒'!$F$5) +
    (IF(AND(NOT(ISBLANK(I11)),I11&gt;0),1,0)*'Fonte de dados 🔒'!$F$6)
  ),0)</f>
        <v>7.5</v>
      </c>
      <c r="K11" s="29">
        <f>IFERROR(VLOOKUP(Tabela1[[#This Row],[PRODUTO]],'[5]dinamica analise'!$A:$C,3,0),0)</f>
        <v>4</v>
      </c>
      <c r="L11" s="28">
        <f>IFERROR(VLOOKUP(Tabela1[[#This Row],[PRODUTO]],[6]Planilha2!$A:$E,5,0),0)</f>
        <v>3</v>
      </c>
      <c r="M11" s="28">
        <f>VLOOKUP(Tabela1[[#This Row],[PRODUTO]],[2]Vulnerabilidade!$B:$J,9,0)</f>
        <v>3</v>
      </c>
      <c r="N11" s="41">
        <f>VLOOKUP(Tabela1[[#This Row],[PRODUTO]],[7]Técnico!$A:$B,2,0)</f>
        <v>2</v>
      </c>
      <c r="O11" s="30">
        <f>IFERROR(
  (
    (IF(AND(NOT(ISBLANK(K11)),K11&gt;0),K11*2,0)*'Fonte de dados 🔒'!$C$3) +
    (IF(AND(NOT(ISBLANK(L11)),L11&gt;0),L11*2,0)*'Fonte de dados 🔒'!$C$4) +
    (IF(AND(NOT(ISBLANK(M11)),M11&gt;0),(6-M11)*2,0)*'Fonte de dados 🔒'!$C$5) +
    (IF(AND(NOT(ISBLANK(N11)),N11&gt;0),(6-N11)*2,0)*'Fonte de dados 🔒'!$C$6)
  )
  /
  (
    (IF(AND(NOT(ISBLANK(K11)),K11&gt;0),'Fonte de dados 🔒'!$C$3,0)) +
    (IF(AND(NOT(ISBLANK(L11)),L11&gt;0),'Fonte de dados 🔒'!$C$4,0)) +
    (IF(AND(NOT(ISBLANK(M11)),M11&gt;0),'Fonte de dados 🔒'!$C$5,0)) +
    (IF(AND(NOT(ISBLANK(N11)),N11&gt;0),'Fonte de dados 🔒'!$C$6,0))
  ), 0)</f>
        <v>7</v>
      </c>
      <c r="P11" s="45" t="str">
        <f t="shared" si="0"/>
        <v>Investimento Prioritário</v>
      </c>
    </row>
    <row r="12" spans="2:17" ht="14.5" x14ac:dyDescent="0.35">
      <c r="B12" s="24" t="s">
        <v>79</v>
      </c>
      <c r="C12" s="33" t="s">
        <v>38</v>
      </c>
      <c r="D12" s="25" t="s">
        <v>53</v>
      </c>
      <c r="E12" s="26">
        <f>IFERROR(VLOOKUP(Tabela1[[#This Row],[PRODUTO]],'[1]Tabela dinâmica - TEC'!$A:$F,6,0),1)</f>
        <v>58947</v>
      </c>
      <c r="F12" s="27">
        <f>IFERROR(VLOOKUP(Tabela1[[#This Row],[PRODUTO]],[2]Faturamento!$B:$D,3,0),0)</f>
        <v>5</v>
      </c>
      <c r="G12" s="28">
        <v>4</v>
      </c>
      <c r="H12" s="28">
        <f>IFERROR(VLOOKUP(Tabela1[[#This Row],[PRODUTO]],'[3]Capacidade de oferta'!A:K,11,0),0)</f>
        <v>5</v>
      </c>
      <c r="I12" s="28">
        <f>IFERROR(VLOOKUP(Tabela1[[#This Row],[PRODUTO]],'[4]Resultado por produto'!$B:$L,11,0),0)</f>
        <v>4</v>
      </c>
      <c r="J12" s="34">
        <f>IFERROR(
  (
    (IF(AND(NOT(ISBLANK(F12)),F12&gt;0),F12*2,0)*'Fonte de dados 🔒'!$F$3) +
    (IF(AND(NOT(ISBLANK(G12)),G12&gt;0),G12*2,0)*'Fonte de dados 🔒'!$F$4) +
    (IF(AND(NOT(ISBLANK(H12)),H12&gt;0),H12*2,0)*'Fonte de dados 🔒'!$F$5) +
    (IF(AND(NOT(ISBLANK(I12)),I12&gt;0),I12*2,0)*'Fonte de dados 🔒'!$F$6)
  )
  /
  (
    (IF(AND(NOT(ISBLANK(F12)),F12&gt;0),1,0)*'Fonte de dados 🔒'!$F$3) +
    (IF(AND(NOT(ISBLANK(G12)),G12&gt;0),1,0)*'Fonte de dados 🔒'!$F$4) +
    (IF(AND(NOT(ISBLANK(H12)),H12&gt;0),1,0)*'Fonte de dados 🔒'!$F$5) +
    (IF(AND(NOT(ISBLANK(I12)),I12&gt;0),1,0)*'Fonte de dados 🔒'!$F$6)
  ),0)</f>
        <v>9</v>
      </c>
      <c r="K12" s="29">
        <f>IFERROR(VLOOKUP(Tabela1[[#This Row],[PRODUTO]],'[5]dinamica analise'!$A:$C,3,0),0)</f>
        <v>3</v>
      </c>
      <c r="L12" s="28">
        <f>IFERROR(VLOOKUP(Tabela1[[#This Row],[PRODUTO]],[6]Planilha2!$A:$E,5,0),0)</f>
        <v>2</v>
      </c>
      <c r="M12" s="28">
        <f>VLOOKUP(Tabela1[[#This Row],[PRODUTO]],[2]Vulnerabilidade!$B:$J,9,0)</f>
        <v>3</v>
      </c>
      <c r="N12" s="41">
        <f>VLOOKUP(Tabela1[[#This Row],[PRODUTO]],[7]Técnico!$A:$B,2,0)</f>
        <v>3</v>
      </c>
      <c r="O12" s="30">
        <f>IFERROR(
  (
    (IF(AND(NOT(ISBLANK(K12)),K12&gt;0),K12*2,0)*'Fonte de dados 🔒'!$C$3) +
    (IF(AND(NOT(ISBLANK(L12)),L12&gt;0),L12*2,0)*'Fonte de dados 🔒'!$C$4) +
    (IF(AND(NOT(ISBLANK(M12)),M12&gt;0),(6-M12)*2,0)*'Fonte de dados 🔒'!$C$5) +
    (IF(AND(NOT(ISBLANK(N12)),N12&gt;0),(6-N12)*2,0)*'Fonte de dados 🔒'!$C$6)
  )
  /
  (
    (IF(AND(NOT(ISBLANK(K12)),K12&gt;0),'Fonte de dados 🔒'!$C$3,0)) +
    (IF(AND(NOT(ISBLANK(L12)),L12&gt;0),'Fonte de dados 🔒'!$C$4,0)) +
    (IF(AND(NOT(ISBLANK(M12)),M12&gt;0),'Fonte de dados 🔒'!$C$5,0)) +
    (IF(AND(NOT(ISBLANK(N12)),N12&gt;0),'Fonte de dados 🔒'!$C$6,0))
  ), 0)</f>
        <v>5.5</v>
      </c>
      <c r="P12" s="45" t="str">
        <f t="shared" si="0"/>
        <v>Investimento Seguro e Crescimento</v>
      </c>
    </row>
    <row r="13" spans="2:17" ht="14.5" x14ac:dyDescent="0.35">
      <c r="B13" s="24" t="s">
        <v>79</v>
      </c>
      <c r="C13" s="33" t="s">
        <v>39</v>
      </c>
      <c r="D13" s="25" t="s">
        <v>54</v>
      </c>
      <c r="E13" s="26">
        <f>IFERROR(VLOOKUP(Tabela1[[#This Row],[PRODUTO]],'[1]Tabela dinâmica - TEC'!$A:$F,6,0),1)</f>
        <v>18460</v>
      </c>
      <c r="F13" s="27">
        <f>IFERROR(VLOOKUP(Tabela1[[#This Row],[PRODUTO]],[2]Faturamento!$B:$D,3,0),0)</f>
        <v>1</v>
      </c>
      <c r="G13" s="28">
        <v>4</v>
      </c>
      <c r="H13" s="28">
        <f>IFERROR(VLOOKUP(Tabela1[[#This Row],[PRODUTO]],'[3]Capacidade de oferta'!A:K,11,0),0)</f>
        <v>5</v>
      </c>
      <c r="I13" s="28">
        <f>IFERROR(VLOOKUP(Tabela1[[#This Row],[PRODUTO]],'[4]Resultado por produto'!$B:$L,11,0),0)</f>
        <v>2</v>
      </c>
      <c r="J13" s="34">
        <f>IFERROR(
  (
    (IF(AND(NOT(ISBLANK(F13)),F13&gt;0),F13*2,0)*'Fonte de dados 🔒'!$F$3) +
    (IF(AND(NOT(ISBLANK(G13)),G13&gt;0),G13*2,0)*'Fonte de dados 🔒'!$F$4) +
    (IF(AND(NOT(ISBLANK(H13)),H13&gt;0),H13*2,0)*'Fonte de dados 🔒'!$F$5) +
    (IF(AND(NOT(ISBLANK(I13)),I13&gt;0),I13*2,0)*'Fonte de dados 🔒'!$F$6)
  )
  /
  (
    (IF(AND(NOT(ISBLANK(F13)),F13&gt;0),1,0)*'Fonte de dados 🔒'!$F$3) +
    (IF(AND(NOT(ISBLANK(G13)),G13&gt;0),1,0)*'Fonte de dados 🔒'!$F$4) +
    (IF(AND(NOT(ISBLANK(H13)),H13&gt;0),1,0)*'Fonte de dados 🔒'!$F$5) +
    (IF(AND(NOT(ISBLANK(I13)),I13&gt;0),1,0)*'Fonte de dados 🔒'!$F$6)
  ),0)</f>
        <v>6</v>
      </c>
      <c r="K13" s="29">
        <f>IFERROR(VLOOKUP(Tabela1[[#This Row],[PRODUTO]],'[5]dinamica analise'!$A:$C,3,0),0)</f>
        <v>4</v>
      </c>
      <c r="L13" s="28">
        <f>IFERROR(VLOOKUP(Tabela1[[#This Row],[PRODUTO]],[6]Planilha2!$A:$E,5,0),0)</f>
        <v>4</v>
      </c>
      <c r="M13" s="28">
        <f>VLOOKUP(Tabela1[[#This Row],[PRODUTO]],[2]Vulnerabilidade!$B:$J,9,0)</f>
        <v>4</v>
      </c>
      <c r="N13" s="41">
        <f>VLOOKUP(Tabela1[[#This Row],[PRODUTO]],[7]Técnico!$A:$B,2,0)</f>
        <v>5</v>
      </c>
      <c r="O13" s="30">
        <f>IFERROR(
  (
    (IF(AND(NOT(ISBLANK(K13)),K13&gt;0),K13*2,0)*'Fonte de dados 🔒'!$C$3) +
    (IF(AND(NOT(ISBLANK(L13)),L13&gt;0),L13*2,0)*'Fonte de dados 🔒'!$C$4) +
    (IF(AND(NOT(ISBLANK(M13)),M13&gt;0),(6-M13)*2,0)*'Fonte de dados 🔒'!$C$5) +
    (IF(AND(NOT(ISBLANK(N13)),N13&gt;0),(6-N13)*2,0)*'Fonte de dados 🔒'!$C$6)
  )
  /
  (
    (IF(AND(NOT(ISBLANK(K13)),K13&gt;0),'Fonte de dados 🔒'!$C$3,0)) +
    (IF(AND(NOT(ISBLANK(L13)),L13&gt;0),'Fonte de dados 🔒'!$C$4,0)) +
    (IF(AND(NOT(ISBLANK(M13)),M13&gt;0),'Fonte de dados 🔒'!$C$5,0)) +
    (IF(AND(NOT(ISBLANK(N13)),N13&gt;0),'Fonte de dados 🔒'!$C$6,0))
  ), 0)</f>
        <v>5.5</v>
      </c>
      <c r="P13" s="45" t="str">
        <f t="shared" si="0"/>
        <v>Expansão Limitada ou Colheita</v>
      </c>
    </row>
    <row r="14" spans="2:17" ht="14.5" x14ac:dyDescent="0.35">
      <c r="B14" s="24" t="s">
        <v>79</v>
      </c>
      <c r="C14" s="33" t="s">
        <v>39</v>
      </c>
      <c r="D14" s="25" t="s">
        <v>55</v>
      </c>
      <c r="E14" s="26">
        <f>IFERROR(VLOOKUP(Tabela1[[#This Row],[PRODUTO]],'[1]Tabela dinâmica - TEC'!$A:$F,6,0),1)</f>
        <v>12237.333333333334</v>
      </c>
      <c r="F14" s="27">
        <f>IFERROR(VLOOKUP(Tabela1[[#This Row],[PRODUTO]],[2]Faturamento!$B:$D,3,0),0)</f>
        <v>3</v>
      </c>
      <c r="G14" s="28">
        <v>3</v>
      </c>
      <c r="H14" s="28">
        <f>IFERROR(VLOOKUP(Tabela1[[#This Row],[PRODUTO]],'[3]Capacidade de oferta'!A:K,11,0),0)</f>
        <v>5</v>
      </c>
      <c r="I14" s="28">
        <f>IFERROR(VLOOKUP(Tabela1[[#This Row],[PRODUTO]],'[4]Resultado por produto'!$B:$L,11,0),0)</f>
        <v>3</v>
      </c>
      <c r="J14" s="34">
        <f>IFERROR(
  (
    (IF(AND(NOT(ISBLANK(F14)),F14&gt;0),F14*2,0)*'Fonte de dados 🔒'!$F$3) +
    (IF(AND(NOT(ISBLANK(G14)),G14&gt;0),G14*2,0)*'Fonte de dados 🔒'!$F$4) +
    (IF(AND(NOT(ISBLANK(H14)),H14&gt;0),H14*2,0)*'Fonte de dados 🔒'!$F$5) +
    (IF(AND(NOT(ISBLANK(I14)),I14&gt;0),I14*2,0)*'Fonte de dados 🔒'!$F$6)
  )
  /
  (
    (IF(AND(NOT(ISBLANK(F14)),F14&gt;0),1,0)*'Fonte de dados 🔒'!$F$3) +
    (IF(AND(NOT(ISBLANK(G14)),G14&gt;0),1,0)*'Fonte de dados 🔒'!$F$4) +
    (IF(AND(NOT(ISBLANK(H14)),H14&gt;0),1,0)*'Fonte de dados 🔒'!$F$5) +
    (IF(AND(NOT(ISBLANK(I14)),I14&gt;0),1,0)*'Fonte de dados 🔒'!$F$6)
  ),0)</f>
        <v>7</v>
      </c>
      <c r="K14" s="29">
        <f>IFERROR(VLOOKUP(Tabela1[[#This Row],[PRODUTO]],'[5]dinamica analise'!$A:$C,3,0),0)</f>
        <v>0</v>
      </c>
      <c r="L14" s="28">
        <f>IFERROR(VLOOKUP(Tabela1[[#This Row],[PRODUTO]],[6]Planilha2!$A:$E,5,0),0)</f>
        <v>0</v>
      </c>
      <c r="M14" s="28">
        <f>VLOOKUP(Tabela1[[#This Row],[PRODUTO]],[2]Vulnerabilidade!$B:$J,9,0)</f>
        <v>4</v>
      </c>
      <c r="N14" s="41">
        <f>VLOOKUP(Tabela1[[#This Row],[PRODUTO]],[7]Técnico!$A:$B,2,0)</f>
        <v>5</v>
      </c>
      <c r="O14" s="30">
        <f>IFERROR(
  (
    (IF(AND(NOT(ISBLANK(K14)),K14&gt;0),K14*2,0)*'Fonte de dados 🔒'!$C$3) +
    (IF(AND(NOT(ISBLANK(L14)),L14&gt;0),L14*2,0)*'Fonte de dados 🔒'!$C$4) +
    (IF(AND(NOT(ISBLANK(M14)),M14&gt;0),(6-M14)*2,0)*'Fonte de dados 🔒'!$C$5) +
    (IF(AND(NOT(ISBLANK(N14)),N14&gt;0),(6-N14)*2,0)*'Fonte de dados 🔒'!$C$6)
  )
  /
  (
    (IF(AND(NOT(ISBLANK(K14)),K14&gt;0),'Fonte de dados 🔒'!$C$3,0)) +
    (IF(AND(NOT(ISBLANK(L14)),L14&gt;0),'Fonte de dados 🔒'!$C$4,0)) +
    (IF(AND(NOT(ISBLANK(M14)),M14&gt;0),'Fonte de dados 🔒'!$C$5,0)) +
    (IF(AND(NOT(ISBLANK(N14)),N14&gt;0),'Fonte de dados 🔒'!$C$6,0))
  ), 0)</f>
        <v>3</v>
      </c>
      <c r="P14" s="45" t="str">
        <f t="shared" si="0"/>
        <v>Expansão Limitada ou Colheita</v>
      </c>
    </row>
    <row r="15" spans="2:17" ht="14.5" x14ac:dyDescent="0.35">
      <c r="B15" s="24" t="s">
        <v>79</v>
      </c>
      <c r="C15" s="33" t="s">
        <v>37</v>
      </c>
      <c r="D15" s="25" t="s">
        <v>56</v>
      </c>
      <c r="E15" s="26">
        <f>IFERROR(VLOOKUP(Tabela1[[#This Row],[PRODUTO]],'[1]Tabela dinâmica - TEC'!$A:$F,6,0),1)</f>
        <v>8869.5</v>
      </c>
      <c r="F15" s="27">
        <f>IFERROR(VLOOKUP(Tabela1[[#This Row],[PRODUTO]],[2]Faturamento!$B:$D,3,0),0)</f>
        <v>2</v>
      </c>
      <c r="G15" s="28">
        <v>4</v>
      </c>
      <c r="H15" s="28">
        <f>IFERROR(VLOOKUP(Tabela1[[#This Row],[PRODUTO]],'[3]Capacidade de oferta'!A:K,11,0),0)</f>
        <v>5</v>
      </c>
      <c r="I15" s="28">
        <f>IFERROR(VLOOKUP(Tabela1[[#This Row],[PRODUTO]],'[4]Resultado por produto'!$B:$L,11,0),0)</f>
        <v>4</v>
      </c>
      <c r="J15" s="34">
        <f>IFERROR(
  (
    (IF(AND(NOT(ISBLANK(F15)),F15&gt;0),F15*2,0)*'Fonte de dados 🔒'!$F$3) +
    (IF(AND(NOT(ISBLANK(G15)),G15&gt;0),G15*2,0)*'Fonte de dados 🔒'!$F$4) +
    (IF(AND(NOT(ISBLANK(H15)),H15&gt;0),H15*2,0)*'Fonte de dados 🔒'!$F$5) +
    (IF(AND(NOT(ISBLANK(I15)),I15&gt;0),I15*2,0)*'Fonte de dados 🔒'!$F$6)
  )
  /
  (
    (IF(AND(NOT(ISBLANK(F15)),F15&gt;0),1,0)*'Fonte de dados 🔒'!$F$3) +
    (IF(AND(NOT(ISBLANK(G15)),G15&gt;0),1,0)*'Fonte de dados 🔒'!$F$4) +
    (IF(AND(NOT(ISBLANK(H15)),H15&gt;0),1,0)*'Fonte de dados 🔒'!$F$5) +
    (IF(AND(NOT(ISBLANK(I15)),I15&gt;0),1,0)*'Fonte de dados 🔒'!$F$6)
  ),0)</f>
        <v>7.5</v>
      </c>
      <c r="K15" s="29">
        <f>IFERROR(VLOOKUP(Tabela1[[#This Row],[PRODUTO]],'[5]dinamica analise'!$A:$C,3,0),0)</f>
        <v>0</v>
      </c>
      <c r="L15" s="28">
        <f>IFERROR(VLOOKUP(Tabela1[[#This Row],[PRODUTO]],[6]Planilha2!$A:$E,5,0),0)</f>
        <v>1</v>
      </c>
      <c r="M15" s="28">
        <f>VLOOKUP(Tabela1[[#This Row],[PRODUTO]],[2]Vulnerabilidade!$B:$J,9,0)</f>
        <v>4</v>
      </c>
      <c r="N15" s="41">
        <f>VLOOKUP(Tabela1[[#This Row],[PRODUTO]],[7]Técnico!$A:$B,2,0)</f>
        <v>5</v>
      </c>
      <c r="O15" s="30">
        <f>IFERROR(
  (
    (IF(AND(NOT(ISBLANK(K15)),K15&gt;0),K15*2,0)*'Fonte de dados 🔒'!$C$3) +
    (IF(AND(NOT(ISBLANK(L15)),L15&gt;0),L15*2,0)*'Fonte de dados 🔒'!$C$4) +
    (IF(AND(NOT(ISBLANK(M15)),M15&gt;0),(6-M15)*2,0)*'Fonte de dados 🔒'!$C$5) +
    (IF(AND(NOT(ISBLANK(N15)),N15&gt;0),(6-N15)*2,0)*'Fonte de dados 🔒'!$C$6)
  )
  /
  (
    (IF(AND(NOT(ISBLANK(K15)),K15&gt;0),'Fonte de dados 🔒'!$C$3,0)) +
    (IF(AND(NOT(ISBLANK(L15)),L15&gt;0),'Fonte de dados 🔒'!$C$4,0)) +
    (IF(AND(NOT(ISBLANK(M15)),M15&gt;0),'Fonte de dados 🔒'!$C$5,0)) +
    (IF(AND(NOT(ISBLANK(N15)),N15&gt;0),'Fonte de dados 🔒'!$C$6,0))
  ), 0)</f>
        <v>2.6666666666666665</v>
      </c>
      <c r="P15" s="45" t="str">
        <f t="shared" si="0"/>
        <v>Expansão Limitada ou Colheita</v>
      </c>
    </row>
    <row r="16" spans="2:17" ht="14.5" x14ac:dyDescent="0.35">
      <c r="B16" s="24" t="s">
        <v>79</v>
      </c>
      <c r="C16" s="33" t="s">
        <v>42</v>
      </c>
      <c r="D16" s="25" t="s">
        <v>68</v>
      </c>
      <c r="E16" s="26">
        <f>IFERROR(VLOOKUP(Tabela1[[#This Row],[PRODUTO]],'[1]Tabela dinâmica - TEC'!$A:$F,6,0),1)</f>
        <v>25786.5</v>
      </c>
      <c r="F16" s="27">
        <f>IFERROR(VLOOKUP(Tabela1[[#This Row],[PRODUTO]],[2]Faturamento!$B:$D,3,0),0)</f>
        <v>4</v>
      </c>
      <c r="G16" s="28">
        <v>3</v>
      </c>
      <c r="H16" s="28">
        <f>IFERROR(VLOOKUP(Tabela1[[#This Row],[PRODUTO]],'[3]Capacidade de oferta'!A:K,11,0),0)</f>
        <v>5</v>
      </c>
      <c r="I16" s="28">
        <f>IFERROR(VLOOKUP(Tabela1[[#This Row],[PRODUTO]],'[4]Resultado por produto'!$B:$L,11,0),0)</f>
        <v>5</v>
      </c>
      <c r="J16" s="34">
        <f>IFERROR(
  (
    (IF(AND(NOT(ISBLANK(F16)),F16&gt;0),F16*2,0)*'Fonte de dados 🔒'!$F$3) +
    (IF(AND(NOT(ISBLANK(G16)),G16&gt;0),G16*2,0)*'Fonte de dados 🔒'!$F$4) +
    (IF(AND(NOT(ISBLANK(H16)),H16&gt;0),H16*2,0)*'Fonte de dados 🔒'!$F$5) +
    (IF(AND(NOT(ISBLANK(I16)),I16&gt;0),I16*2,0)*'Fonte de dados 🔒'!$F$6)
  )
  /
  (
    (IF(AND(NOT(ISBLANK(F16)),F16&gt;0),1,0)*'Fonte de dados 🔒'!$F$3) +
    (IF(AND(NOT(ISBLANK(G16)),G16&gt;0),1,0)*'Fonte de dados 🔒'!$F$4) +
    (IF(AND(NOT(ISBLANK(H16)),H16&gt;0),1,0)*'Fonte de dados 🔒'!$F$5) +
    (IF(AND(NOT(ISBLANK(I16)),I16&gt;0),1,0)*'Fonte de dados 🔒'!$F$6)
  ),0)</f>
        <v>8.5</v>
      </c>
      <c r="K16" s="29">
        <f>IFERROR(VLOOKUP(Tabela1[[#This Row],[PRODUTO]],'[5]dinamica analise'!$A:$C,3,0),0)</f>
        <v>1</v>
      </c>
      <c r="L16" s="28">
        <f>IFERROR(VLOOKUP(Tabela1[[#This Row],[PRODUTO]],[6]Planilha2!$A:$E,5,0),0)</f>
        <v>1</v>
      </c>
      <c r="M16" s="28">
        <f>VLOOKUP(Tabela1[[#This Row],[PRODUTO]],[2]Vulnerabilidade!$B:$J,9,0)</f>
        <v>3</v>
      </c>
      <c r="N16" s="41">
        <f>VLOOKUP(Tabela1[[#This Row],[PRODUTO]],[7]Técnico!$A:$B,2,0)</f>
        <v>2</v>
      </c>
      <c r="O16" s="30">
        <f>IFERROR(
  (
    (IF(AND(NOT(ISBLANK(K16)),K16&gt;0),K16*2,0)*'Fonte de dados 🔒'!$C$3) +
    (IF(AND(NOT(ISBLANK(L16)),L16&gt;0),L16*2,0)*'Fonte de dados 🔒'!$C$4) +
    (IF(AND(NOT(ISBLANK(M16)),M16&gt;0),(6-M16)*2,0)*'Fonte de dados 🔒'!$C$5) +
    (IF(AND(NOT(ISBLANK(N16)),N16&gt;0),(6-N16)*2,0)*'Fonte de dados 🔒'!$C$6)
  )
  /
  (
    (IF(AND(NOT(ISBLANK(K16)),K16&gt;0),'Fonte de dados 🔒'!$C$3,0)) +
    (IF(AND(NOT(ISBLANK(L16)),L16&gt;0),'Fonte de dados 🔒'!$C$4,0)) +
    (IF(AND(NOT(ISBLANK(M16)),M16&gt;0),'Fonte de dados 🔒'!$C$5,0)) +
    (IF(AND(NOT(ISBLANK(N16)),N16&gt;0),'Fonte de dados 🔒'!$C$6,0))
  ), 0)</f>
        <v>4.5</v>
      </c>
      <c r="P16" s="45" t="str">
        <f t="shared" si="0"/>
        <v>Investimento Seguro e Crescimento</v>
      </c>
    </row>
    <row r="17" spans="2:16" ht="14.5" x14ac:dyDescent="0.35">
      <c r="B17" s="24" t="s">
        <v>79</v>
      </c>
      <c r="C17" s="33" t="s">
        <v>43</v>
      </c>
      <c r="D17" s="25" t="s">
        <v>67</v>
      </c>
      <c r="E17" s="26">
        <f>IFERROR(VLOOKUP(Tabela1[[#This Row],[PRODUTO]],'[1]Tabela dinâmica - TEC'!$A:$F,6,0),1)</f>
        <v>15904.333333333334</v>
      </c>
      <c r="F17" s="27">
        <f>IFERROR(VLOOKUP(Tabela1[[#This Row],[PRODUTO]],[2]Faturamento!$B:$D,3,0),0)</f>
        <v>5</v>
      </c>
      <c r="G17" s="28">
        <v>2</v>
      </c>
      <c r="H17" s="28">
        <f>IFERROR(VLOOKUP(Tabela1[[#This Row],[PRODUTO]],'[3]Capacidade de oferta'!A:K,11,0),0)</f>
        <v>5</v>
      </c>
      <c r="I17" s="28">
        <f>IFERROR(VLOOKUP(Tabela1[[#This Row],[PRODUTO]],'[4]Resultado por produto'!$B:$L,11,0),0)</f>
        <v>5</v>
      </c>
      <c r="J17" s="34">
        <f>IFERROR(
  (
    (IF(AND(NOT(ISBLANK(F17)),F17&gt;0),F17*2,0)*'Fonte de dados 🔒'!$F$3) +
    (IF(AND(NOT(ISBLANK(G17)),G17&gt;0),G17*2,0)*'Fonte de dados 🔒'!$F$4) +
    (IF(AND(NOT(ISBLANK(H17)),H17&gt;0),H17*2,0)*'Fonte de dados 🔒'!$F$5) +
    (IF(AND(NOT(ISBLANK(I17)),I17&gt;0),I17*2,0)*'Fonte de dados 🔒'!$F$6)
  )
  /
  (
    (IF(AND(NOT(ISBLANK(F17)),F17&gt;0),1,0)*'Fonte de dados 🔒'!$F$3) +
    (IF(AND(NOT(ISBLANK(G17)),G17&gt;0),1,0)*'Fonte de dados 🔒'!$F$4) +
    (IF(AND(NOT(ISBLANK(H17)),H17&gt;0),1,0)*'Fonte de dados 🔒'!$F$5) +
    (IF(AND(NOT(ISBLANK(I17)),I17&gt;0),1,0)*'Fonte de dados 🔒'!$F$6)
  ),0)</f>
        <v>8.5</v>
      </c>
      <c r="K17" s="29">
        <f>IFERROR(VLOOKUP(Tabela1[[#This Row],[PRODUTO]],'[5]dinamica analise'!$A:$C,3,0),0)</f>
        <v>1</v>
      </c>
      <c r="L17" s="28">
        <f>IFERROR(VLOOKUP(Tabela1[[#This Row],[PRODUTO]],[6]Planilha2!$A:$E,5,0),0)</f>
        <v>1</v>
      </c>
      <c r="M17" s="28">
        <f>VLOOKUP(Tabela1[[#This Row],[PRODUTO]],[2]Vulnerabilidade!$B:$J,9,0)</f>
        <v>3</v>
      </c>
      <c r="N17" s="41">
        <f>VLOOKUP(Tabela1[[#This Row],[PRODUTO]],[7]Técnico!$A:$B,2,0)</f>
        <v>2</v>
      </c>
      <c r="O17" s="30">
        <f>IFERROR(
  (
    (IF(AND(NOT(ISBLANK(K17)),K17&gt;0),K17*2,0)*'Fonte de dados 🔒'!$C$3) +
    (IF(AND(NOT(ISBLANK(L17)),L17&gt;0),L17*2,0)*'Fonte de dados 🔒'!$C$4) +
    (IF(AND(NOT(ISBLANK(M17)),M17&gt;0),(6-M17)*2,0)*'Fonte de dados 🔒'!$C$5) +
    (IF(AND(NOT(ISBLANK(N17)),N17&gt;0),(6-N17)*2,0)*'Fonte de dados 🔒'!$C$6)
  )
  /
  (
    (IF(AND(NOT(ISBLANK(K17)),K17&gt;0),'Fonte de dados 🔒'!$C$3,0)) +
    (IF(AND(NOT(ISBLANK(L17)),L17&gt;0),'Fonte de dados 🔒'!$C$4,0)) +
    (IF(AND(NOT(ISBLANK(M17)),M17&gt;0),'Fonte de dados 🔒'!$C$5,0)) +
    (IF(AND(NOT(ISBLANK(N17)),N17&gt;0),'Fonte de dados 🔒'!$C$6,0))
  ), 0)</f>
        <v>4.5</v>
      </c>
      <c r="P17" s="45" t="str">
        <f t="shared" si="0"/>
        <v>Investimento Seguro e Crescimento</v>
      </c>
    </row>
    <row r="18" spans="2:16" ht="14.5" x14ac:dyDescent="0.35">
      <c r="B18" s="24" t="s">
        <v>79</v>
      </c>
      <c r="C18" s="33" t="s">
        <v>37</v>
      </c>
      <c r="D18" s="25" t="s">
        <v>66</v>
      </c>
      <c r="E18" s="26">
        <f>IFERROR(VLOOKUP(Tabela1[[#This Row],[PRODUTO]],'[1]Tabela dinâmica - TEC'!$A:$F,6,0),1)</f>
        <v>1072</v>
      </c>
      <c r="F18" s="27">
        <f>IFERROR(VLOOKUP(Tabela1[[#This Row],[PRODUTO]],[2]Faturamento!$B:$D,3,0),0)</f>
        <v>0</v>
      </c>
      <c r="G18" s="28">
        <v>0</v>
      </c>
      <c r="H18" s="28">
        <f>IFERROR(VLOOKUP(Tabela1[[#This Row],[PRODUTO]],'[3]Capacidade de oferta'!A:K,11,0),0)</f>
        <v>2</v>
      </c>
      <c r="I18" s="28">
        <f>IFERROR(VLOOKUP(Tabela1[[#This Row],[PRODUTO]],'[4]Resultado por produto'!$B:$L,11,0),0)</f>
        <v>0</v>
      </c>
      <c r="J18" s="34">
        <f>IFERROR(
  (
    (IF(AND(NOT(ISBLANK(F18)),F18&gt;0),F18*2,0)*'Fonte de dados 🔒'!$F$3) +
    (IF(AND(NOT(ISBLANK(G18)),G18&gt;0),G18*2,0)*'Fonte de dados 🔒'!$F$4) +
    (IF(AND(NOT(ISBLANK(H18)),H18&gt;0),H18*2,0)*'Fonte de dados 🔒'!$F$5) +
    (IF(AND(NOT(ISBLANK(I18)),I18&gt;0),I18*2,0)*'Fonte de dados 🔒'!$F$6)
  )
  /
  (
    (IF(AND(NOT(ISBLANK(F18)),F18&gt;0),1,0)*'Fonte de dados 🔒'!$F$3) +
    (IF(AND(NOT(ISBLANK(G18)),G18&gt;0),1,0)*'Fonte de dados 🔒'!$F$4) +
    (IF(AND(NOT(ISBLANK(H18)),H18&gt;0),1,0)*'Fonte de dados 🔒'!$F$5) +
    (IF(AND(NOT(ISBLANK(I18)),I18&gt;0),1,0)*'Fonte de dados 🔒'!$F$6)
  ),0)</f>
        <v>4</v>
      </c>
      <c r="K18" s="29">
        <f>IFERROR(VLOOKUP(Tabela1[[#This Row],[PRODUTO]],'[5]dinamica analise'!$A:$C,3,0),0)</f>
        <v>4</v>
      </c>
      <c r="L18" s="28">
        <f>IFERROR(VLOOKUP(Tabela1[[#This Row],[PRODUTO]],[6]Planilha2!$A:$E,5,0),0)</f>
        <v>5</v>
      </c>
      <c r="M18" s="28">
        <f>VLOOKUP(Tabela1[[#This Row],[PRODUTO]],[2]Vulnerabilidade!$B:$J,9,0)</f>
        <v>4</v>
      </c>
      <c r="N18" s="41">
        <f>VLOOKUP(Tabela1[[#This Row],[PRODUTO]],[7]Técnico!$A:$B,2,0)</f>
        <v>3</v>
      </c>
      <c r="O18" s="30">
        <f>IFERROR(
  (
    (IF(AND(NOT(ISBLANK(K18)),K18&gt;0),K18*2,0)*'Fonte de dados 🔒'!$C$3) +
    (IF(AND(NOT(ISBLANK(L18)),L18&gt;0),L18*2,0)*'Fonte de dados 🔒'!$C$4) +
    (IF(AND(NOT(ISBLANK(M18)),M18&gt;0),(6-M18)*2,0)*'Fonte de dados 🔒'!$C$5) +
    (IF(AND(NOT(ISBLANK(N18)),N18&gt;0),(6-N18)*2,0)*'Fonte de dados 🔒'!$C$6)
  )
  /
  (
    (IF(AND(NOT(ISBLANK(K18)),K18&gt;0),'Fonte de dados 🔒'!$C$3,0)) +
    (IF(AND(NOT(ISBLANK(L18)),L18&gt;0),'Fonte de dados 🔒'!$C$4,0)) +
    (IF(AND(NOT(ISBLANK(M18)),M18&gt;0),'Fonte de dados 🔒'!$C$5,0)) +
    (IF(AND(NOT(ISBLANK(N18)),N18&gt;0),'Fonte de dados 🔒'!$C$6,0))
  ), 0)</f>
        <v>7</v>
      </c>
      <c r="P18" s="45" t="str">
        <f t="shared" si="0"/>
        <v>Investimento Seguro e Crescimento</v>
      </c>
    </row>
    <row r="19" spans="2:16" ht="14.5" x14ac:dyDescent="0.35">
      <c r="B19" s="24" t="s">
        <v>79</v>
      </c>
      <c r="C19" s="33" t="s">
        <v>43</v>
      </c>
      <c r="D19" s="25" t="s">
        <v>65</v>
      </c>
      <c r="E19" s="26">
        <f>IFERROR(VLOOKUP(Tabela1[[#This Row],[PRODUTO]],'[1]Tabela dinâmica - TEC'!$A:$F,6,0),1)</f>
        <v>960</v>
      </c>
      <c r="F19" s="27">
        <f>IFERROR(VLOOKUP(Tabela1[[#This Row],[PRODUTO]],[2]Faturamento!$B:$D,3,0),0)</f>
        <v>1</v>
      </c>
      <c r="G19" s="28">
        <v>0</v>
      </c>
      <c r="H19" s="28">
        <f>IFERROR(VLOOKUP(Tabela1[[#This Row],[PRODUTO]],'[3]Capacidade de oferta'!A:K,11,0),0)</f>
        <v>5</v>
      </c>
      <c r="I19" s="28">
        <f>IFERROR(VLOOKUP(Tabela1[[#This Row],[PRODUTO]],'[4]Resultado por produto'!$B:$L,11,0),0)</f>
        <v>0</v>
      </c>
      <c r="J19" s="34">
        <f>IFERROR(
  (
    (IF(AND(NOT(ISBLANK(F19)),F19&gt;0),F19*2,0)*'Fonte de dados 🔒'!$F$3) +
    (IF(AND(NOT(ISBLANK(G19)),G19&gt;0),G19*2,0)*'Fonte de dados 🔒'!$F$4) +
    (IF(AND(NOT(ISBLANK(H19)),H19&gt;0),H19*2,0)*'Fonte de dados 🔒'!$F$5) +
    (IF(AND(NOT(ISBLANK(I19)),I19&gt;0),I19*2,0)*'Fonte de dados 🔒'!$F$6)
  )
  /
  (
    (IF(AND(NOT(ISBLANK(F19)),F19&gt;0),1,0)*'Fonte de dados 🔒'!$F$3) +
    (IF(AND(NOT(ISBLANK(G19)),G19&gt;0),1,0)*'Fonte de dados 🔒'!$F$4) +
    (IF(AND(NOT(ISBLANK(H19)),H19&gt;0),1,0)*'Fonte de dados 🔒'!$F$5) +
    (IF(AND(NOT(ISBLANK(I19)),I19&gt;0),1,0)*'Fonte de dados 🔒'!$F$6)
  ),0)</f>
        <v>6</v>
      </c>
      <c r="K19" s="29">
        <f>IFERROR(VLOOKUP(Tabela1[[#This Row],[PRODUTO]],'[5]dinamica analise'!$A:$C,3,0),0)</f>
        <v>1</v>
      </c>
      <c r="L19" s="28">
        <f>IFERROR(VLOOKUP(Tabela1[[#This Row],[PRODUTO]],[6]Planilha2!$A:$E,5,0),0)</f>
        <v>1</v>
      </c>
      <c r="M19" s="28">
        <f>VLOOKUP(Tabela1[[#This Row],[PRODUTO]],[2]Vulnerabilidade!$B:$J,9,0)</f>
        <v>3</v>
      </c>
      <c r="N19" s="41">
        <f>VLOOKUP(Tabela1[[#This Row],[PRODUTO]],[7]Técnico!$A:$B,2,0)</f>
        <v>2</v>
      </c>
      <c r="O19" s="30">
        <f>IFERROR(
  (
    (IF(AND(NOT(ISBLANK(K19)),K19&gt;0),K19*2,0)*'Fonte de dados 🔒'!$C$3) +
    (IF(AND(NOT(ISBLANK(L19)),L19&gt;0),L19*2,0)*'Fonte de dados 🔒'!$C$4) +
    (IF(AND(NOT(ISBLANK(M19)),M19&gt;0),(6-M19)*2,0)*'Fonte de dados 🔒'!$C$5) +
    (IF(AND(NOT(ISBLANK(N19)),N19&gt;0),(6-N19)*2,0)*'Fonte de dados 🔒'!$C$6)
  )
  /
  (
    (IF(AND(NOT(ISBLANK(K19)),K19&gt;0),'Fonte de dados 🔒'!$C$3,0)) +
    (IF(AND(NOT(ISBLANK(L19)),L19&gt;0),'Fonte de dados 🔒'!$C$4,0)) +
    (IF(AND(NOT(ISBLANK(M19)),M19&gt;0),'Fonte de dados 🔒'!$C$5,0)) +
    (IF(AND(NOT(ISBLANK(N19)),N19&gt;0),'Fonte de dados 🔒'!$C$6,0))
  ), 0)</f>
        <v>4.5</v>
      </c>
      <c r="P19" s="45" t="str">
        <f t="shared" si="0"/>
        <v>Expansão Limitada ou Colheita</v>
      </c>
    </row>
    <row r="20" spans="2:16" ht="14.5" x14ac:dyDescent="0.35">
      <c r="B20" s="24" t="s">
        <v>79</v>
      </c>
      <c r="C20" s="33" t="s">
        <v>44</v>
      </c>
      <c r="D20" s="25" t="s">
        <v>52</v>
      </c>
      <c r="E20" s="26">
        <f>IFERROR(VLOOKUP(Tabela1[[#This Row],[PRODUTO]],'[1]Tabela dinâmica - TEC'!$A:$F,6,0),1)</f>
        <v>9446</v>
      </c>
      <c r="F20" s="27">
        <f>IFERROR(VLOOKUP(Tabela1[[#This Row],[PRODUTO]],[2]Faturamento!$B:$D,3,0),0)</f>
        <v>2</v>
      </c>
      <c r="G20" s="28">
        <v>2</v>
      </c>
      <c r="H20" s="28">
        <f>IFERROR(VLOOKUP(Tabela1[[#This Row],[PRODUTO]],'[3]Capacidade de oferta'!A:K,11,0),0)</f>
        <v>5</v>
      </c>
      <c r="I20" s="28">
        <f>IFERROR(VLOOKUP(Tabela1[[#This Row],[PRODUTO]],'[4]Resultado por produto'!$B:$L,11,0),0)</f>
        <v>0</v>
      </c>
      <c r="J20" s="34">
        <f>IFERROR(
  (
    (IF(AND(NOT(ISBLANK(F20)),F20&gt;0),F20*2,0)*'Fonte de dados 🔒'!$F$3) +
    (IF(AND(NOT(ISBLANK(G20)),G20&gt;0),G20*2,0)*'Fonte de dados 🔒'!$F$4) +
    (IF(AND(NOT(ISBLANK(H20)),H20&gt;0),H20*2,0)*'Fonte de dados 🔒'!$F$5) +
    (IF(AND(NOT(ISBLANK(I20)),I20&gt;0),I20*2,0)*'Fonte de dados 🔒'!$F$6)
  )
  /
  (
    (IF(AND(NOT(ISBLANK(F20)),F20&gt;0),1,0)*'Fonte de dados 🔒'!$F$3) +
    (IF(AND(NOT(ISBLANK(G20)),G20&gt;0),1,0)*'Fonte de dados 🔒'!$F$4) +
    (IF(AND(NOT(ISBLANK(H20)),H20&gt;0),1,0)*'Fonte de dados 🔒'!$F$5) +
    (IF(AND(NOT(ISBLANK(I20)),I20&gt;0),1,0)*'Fonte de dados 🔒'!$F$6)
  ),0)</f>
        <v>6</v>
      </c>
      <c r="K20" s="29">
        <f>IFERROR(VLOOKUP(Tabela1[[#This Row],[PRODUTO]],'[5]dinamica analise'!$A:$C,3,0),0)</f>
        <v>1</v>
      </c>
      <c r="L20" s="28">
        <f>IFERROR(VLOOKUP(Tabela1[[#This Row],[PRODUTO]],[6]Planilha2!$A:$E,5,0),0)</f>
        <v>1</v>
      </c>
      <c r="M20" s="28">
        <f>VLOOKUP(Tabela1[[#This Row],[PRODUTO]],[2]Vulnerabilidade!$B:$J,9,0)</f>
        <v>4</v>
      </c>
      <c r="N20" s="41">
        <f>VLOOKUP(Tabela1[[#This Row],[PRODUTO]],[7]Técnico!$A:$B,2,0)</f>
        <v>5</v>
      </c>
      <c r="O20" s="30">
        <f>IFERROR(
  (
    (IF(AND(NOT(ISBLANK(K20)),K20&gt;0),K20*2,0)*'Fonte de dados 🔒'!$C$3) +
    (IF(AND(NOT(ISBLANK(L20)),L20&gt;0),L20*2,0)*'Fonte de dados 🔒'!$C$4) +
    (IF(AND(NOT(ISBLANK(M20)),M20&gt;0),(6-M20)*2,0)*'Fonte de dados 🔒'!$C$5) +
    (IF(AND(NOT(ISBLANK(N20)),N20&gt;0),(6-N20)*2,0)*'Fonte de dados 🔒'!$C$6)
  )
  /
  (
    (IF(AND(NOT(ISBLANK(K20)),K20&gt;0),'Fonte de dados 🔒'!$C$3,0)) +
    (IF(AND(NOT(ISBLANK(L20)),L20&gt;0),'Fonte de dados 🔒'!$C$4,0)) +
    (IF(AND(NOT(ISBLANK(M20)),M20&gt;0),'Fonte de dados 🔒'!$C$5,0)) +
    (IF(AND(NOT(ISBLANK(N20)),N20&gt;0),'Fonte de dados 🔒'!$C$6,0))
  ), 0)</f>
        <v>2.5</v>
      </c>
      <c r="P20" s="45" t="str">
        <f t="shared" si="0"/>
        <v>Expansão Limitada ou Colheita</v>
      </c>
    </row>
    <row r="21" spans="2:16" ht="14.5" x14ac:dyDescent="0.35">
      <c r="B21" s="24" t="s">
        <v>79</v>
      </c>
      <c r="C21" s="33" t="s">
        <v>39</v>
      </c>
      <c r="D21" s="25" t="s">
        <v>69</v>
      </c>
      <c r="E21" s="26">
        <f>IFERROR(VLOOKUP(Tabela1[[#This Row],[PRODUTO]],'[1]Tabela dinâmica - TEC'!$A:$F,6,0),1)</f>
        <v>1</v>
      </c>
      <c r="F21" s="27">
        <f>IFERROR(VLOOKUP(Tabela1[[#This Row],[PRODUTO]],[2]Faturamento!$B:$D,3,0),0)</f>
        <v>0</v>
      </c>
      <c r="G21" s="28">
        <v>0</v>
      </c>
      <c r="H21" s="28">
        <f>IFERROR(VLOOKUP(Tabela1[[#This Row],[PRODUTO]],'[3]Capacidade de oferta'!A:K,11,0),0)</f>
        <v>0</v>
      </c>
      <c r="I21" s="28">
        <f>IFERROR(VLOOKUP(Tabela1[[#This Row],[PRODUTO]],'[4]Resultado por produto'!$B:$L,11,0),0)</f>
        <v>0</v>
      </c>
      <c r="J21" s="34">
        <f>IFERROR(
  (
    (IF(AND(NOT(ISBLANK(F21)),F21&gt;0),F21*2,0)*'Fonte de dados 🔒'!$F$3) +
    (IF(AND(NOT(ISBLANK(G21)),G21&gt;0),G21*2,0)*'Fonte de dados 🔒'!$F$4) +
    (IF(AND(NOT(ISBLANK(H21)),H21&gt;0),H21*2,0)*'Fonte de dados 🔒'!$F$5) +
    (IF(AND(NOT(ISBLANK(I21)),I21&gt;0),I21*2,0)*'Fonte de dados 🔒'!$F$6)
  )
  /
  (
    (IF(AND(NOT(ISBLANK(F21)),F21&gt;0),1,0)*'Fonte de dados 🔒'!$F$3) +
    (IF(AND(NOT(ISBLANK(G21)),G21&gt;0),1,0)*'Fonte de dados 🔒'!$F$4) +
    (IF(AND(NOT(ISBLANK(H21)),H21&gt;0),1,0)*'Fonte de dados 🔒'!$F$5) +
    (IF(AND(NOT(ISBLANK(I21)),I21&gt;0),1,0)*'Fonte de dados 🔒'!$F$6)
  ),0)</f>
        <v>0</v>
      </c>
      <c r="K21" s="29">
        <f>IFERROR(VLOOKUP(Tabela1[[#This Row],[PRODUTO]],'[5]dinamica analise'!$A:$C,3,0),0)</f>
        <v>0</v>
      </c>
      <c r="L21" s="28">
        <f>IFERROR(VLOOKUP(Tabela1[[#This Row],[PRODUTO]],[6]Planilha2!$A:$E,5,0),0)</f>
        <v>0</v>
      </c>
      <c r="M21" s="28">
        <f>VLOOKUP(Tabela1[[#This Row],[PRODUTO]],[2]Vulnerabilidade!$B:$J,9,0)</f>
        <v>4</v>
      </c>
      <c r="N21" s="41">
        <f>VLOOKUP(Tabela1[[#This Row],[PRODUTO]],[7]Técnico!$A:$B,2,0)</f>
        <v>3</v>
      </c>
      <c r="O21" s="30">
        <f>IFERROR(
  (
    (IF(AND(NOT(ISBLANK(K21)),K21&gt;0),K21*2,0)*'Fonte de dados 🔒'!$C$3) +
    (IF(AND(NOT(ISBLANK(L21)),L21&gt;0),L21*2,0)*'Fonte de dados 🔒'!$C$4) +
    (IF(AND(NOT(ISBLANK(M21)),M21&gt;0),(6-M21)*2,0)*'Fonte de dados 🔒'!$C$5) +
    (IF(AND(NOT(ISBLANK(N21)),N21&gt;0),(6-N21)*2,0)*'Fonte de dados 🔒'!$C$6)
  )
  /
  (
    (IF(AND(NOT(ISBLANK(K21)),K21&gt;0),'Fonte de dados 🔒'!$C$3,0)) +
    (IF(AND(NOT(ISBLANK(L21)),L21&gt;0),'Fonte de dados 🔒'!$C$4,0)) +
    (IF(AND(NOT(ISBLANK(M21)),M21&gt;0),'Fonte de dados 🔒'!$C$5,0)) +
    (IF(AND(NOT(ISBLANK(N21)),N21&gt;0),'Fonte de dados 🔒'!$C$6,0))
  ), 0)</f>
        <v>5</v>
      </c>
      <c r="P21" s="45" t="str">
        <f t="shared" si="0"/>
        <v>Investimento Seletivo/Cauteloso</v>
      </c>
    </row>
    <row r="22" spans="2:16" s="32" customFormat="1" ht="14.5" x14ac:dyDescent="0.35">
      <c r="B22" s="24" t="s">
        <v>79</v>
      </c>
      <c r="C22" s="33" t="s">
        <v>37</v>
      </c>
      <c r="D22" s="25" t="s">
        <v>70</v>
      </c>
      <c r="E22" s="26">
        <f>IFERROR(VLOOKUP(Tabela1[[#This Row],[PRODUTO]],'[1]Tabela dinâmica - TEC'!$A:$F,6,0),1)</f>
        <v>3106</v>
      </c>
      <c r="F22" s="27">
        <f>IFERROR(VLOOKUP(Tabela1[[#This Row],[PRODUTO]],[2]Faturamento!$B:$D,3,0),0)</f>
        <v>1</v>
      </c>
      <c r="G22" s="31">
        <v>0</v>
      </c>
      <c r="H22" s="28">
        <f>IFERROR(VLOOKUP(Tabela1[[#This Row],[PRODUTO]],'[3]Capacidade de oferta'!A:K,11,0),0)</f>
        <v>5</v>
      </c>
      <c r="I22" s="28">
        <f>IFERROR(VLOOKUP(Tabela1[[#This Row],[PRODUTO]],'[4]Resultado por produto'!$B:$L,11,0),0)</f>
        <v>0</v>
      </c>
      <c r="J22" s="34">
        <f>IFERROR(
  (
    (IF(AND(NOT(ISBLANK(F22)),F22&gt;0),F22*2,0)*'Fonte de dados 🔒'!$F$3) +
    (IF(AND(NOT(ISBLANK(G22)),G22&gt;0),G22*2,0)*'Fonte de dados 🔒'!$F$4) +
    (IF(AND(NOT(ISBLANK(H22)),H22&gt;0),H22*2,0)*'Fonte de dados 🔒'!$F$5) +
    (IF(AND(NOT(ISBLANK(I22)),I22&gt;0),I22*2,0)*'Fonte de dados 🔒'!$F$6)
  )
  /
  (
    (IF(AND(NOT(ISBLANK(F22)),F22&gt;0),1,0)*'Fonte de dados 🔒'!$F$3) +
    (IF(AND(NOT(ISBLANK(G22)),G22&gt;0),1,0)*'Fonte de dados 🔒'!$F$4) +
    (IF(AND(NOT(ISBLANK(H22)),H22&gt;0),1,0)*'Fonte de dados 🔒'!$F$5) +
    (IF(AND(NOT(ISBLANK(I22)),I22&gt;0),1,0)*'Fonte de dados 🔒'!$F$6)
  ),0)</f>
        <v>6</v>
      </c>
      <c r="K22" s="29">
        <f>IFERROR(VLOOKUP(Tabela1[[#This Row],[PRODUTO]],'[5]dinamica analise'!$A:$C,3,0),0)</f>
        <v>0</v>
      </c>
      <c r="L22" s="28">
        <f>IFERROR(VLOOKUP(Tabela1[[#This Row],[PRODUTO]],[6]Planilha2!$A:$E,5,0),0)</f>
        <v>0</v>
      </c>
      <c r="M22" s="28">
        <f>VLOOKUP(Tabela1[[#This Row],[PRODUTO]],[2]Vulnerabilidade!$B:$J,9,0)</f>
        <v>4</v>
      </c>
      <c r="N22" s="41">
        <f>VLOOKUP(Tabela1[[#This Row],[PRODUTO]],[7]Técnico!$A:$B,2,0)</f>
        <v>2</v>
      </c>
      <c r="O22" s="30">
        <f>IFERROR(
  (
    (IF(AND(NOT(ISBLANK(K22)),K22&gt;0),K22*2,0)*'Fonte de dados 🔒'!$C$3) +
    (IF(AND(NOT(ISBLANK(L22)),L22&gt;0),L22*2,0)*'Fonte de dados 🔒'!$C$4) +
    (IF(AND(NOT(ISBLANK(M22)),M22&gt;0),(6-M22)*2,0)*'Fonte de dados 🔒'!$C$5) +
    (IF(AND(NOT(ISBLANK(N22)),N22&gt;0),(6-N22)*2,0)*'Fonte de dados 🔒'!$C$6)
  )
  /
  (
    (IF(AND(NOT(ISBLANK(K22)),K22&gt;0),'Fonte de dados 🔒'!$C$3,0)) +
    (IF(AND(NOT(ISBLANK(L22)),L22&gt;0),'Fonte de dados 🔒'!$C$4,0)) +
    (IF(AND(NOT(ISBLANK(M22)),M22&gt;0),'Fonte de dados 🔒'!$C$5,0)) +
    (IF(AND(NOT(ISBLANK(N22)),N22&gt;0),'Fonte de dados 🔒'!$C$6,0))
  ), 0)</f>
        <v>6</v>
      </c>
      <c r="P22" s="45" t="str">
        <f t="shared" si="0"/>
        <v>Expansão Limitada ou Colheita</v>
      </c>
    </row>
    <row r="23" spans="2:16" ht="14.5" x14ac:dyDescent="0.35">
      <c r="B23" s="24" t="s">
        <v>79</v>
      </c>
      <c r="C23" s="33" t="s">
        <v>43</v>
      </c>
      <c r="D23" s="25" t="s">
        <v>71</v>
      </c>
      <c r="E23" s="26">
        <f>IFERROR(VLOOKUP(Tabela1[[#This Row],[PRODUTO]],'[1]Tabela dinâmica - TEC'!$A:$F,6,0),1)</f>
        <v>5252</v>
      </c>
      <c r="F23" s="27">
        <f>IFERROR(VLOOKUP(Tabela1[[#This Row],[PRODUTO]],[2]Faturamento!$B:$D,3,0),0)</f>
        <v>2</v>
      </c>
      <c r="G23" s="28">
        <v>4</v>
      </c>
      <c r="H23" s="28">
        <f>IFERROR(VLOOKUP(Tabela1[[#This Row],[PRODUTO]],'[3]Capacidade de oferta'!A:K,11,0),0)</f>
        <v>5</v>
      </c>
      <c r="I23" s="28">
        <f>IFERROR(VLOOKUP(Tabela1[[#This Row],[PRODUTO]],'[4]Resultado por produto'!$B:$L,11,0),0)</f>
        <v>1</v>
      </c>
      <c r="J23" s="34">
        <f>IFERROR(
  (
    (IF(AND(NOT(ISBLANK(F23)),F23&gt;0),F23*2,0)*'Fonte de dados 🔒'!$F$3) +
    (IF(AND(NOT(ISBLANK(G23)),G23&gt;0),G23*2,0)*'Fonte de dados 🔒'!$F$4) +
    (IF(AND(NOT(ISBLANK(H23)),H23&gt;0),H23*2,0)*'Fonte de dados 🔒'!$F$5) +
    (IF(AND(NOT(ISBLANK(I23)),I23&gt;0),I23*2,0)*'Fonte de dados 🔒'!$F$6)
  )
  /
  (
    (IF(AND(NOT(ISBLANK(F23)),F23&gt;0),1,0)*'Fonte de dados 🔒'!$F$3) +
    (IF(AND(NOT(ISBLANK(G23)),G23&gt;0),1,0)*'Fonte de dados 🔒'!$F$4) +
    (IF(AND(NOT(ISBLANK(H23)),H23&gt;0),1,0)*'Fonte de dados 🔒'!$F$5) +
    (IF(AND(NOT(ISBLANK(I23)),I23&gt;0),1,0)*'Fonte de dados 🔒'!$F$6)
  ),0)</f>
        <v>6</v>
      </c>
      <c r="K23" s="29">
        <f>IFERROR(VLOOKUP(Tabela1[[#This Row],[PRODUTO]],'[5]dinamica analise'!$A:$C,3,0),0)</f>
        <v>2</v>
      </c>
      <c r="L23" s="28">
        <f>IFERROR(VLOOKUP(Tabela1[[#This Row],[PRODUTO]],[6]Planilha2!$A:$E,5,0),0)</f>
        <v>2</v>
      </c>
      <c r="M23" s="28">
        <f>VLOOKUP(Tabela1[[#This Row],[PRODUTO]],[2]Vulnerabilidade!$B:$J,9,0)</f>
        <v>3</v>
      </c>
      <c r="N23" s="41">
        <f>VLOOKUP(Tabela1[[#This Row],[PRODUTO]],[7]Técnico!$A:$B,2,0)</f>
        <v>4</v>
      </c>
      <c r="O23" s="30">
        <f>IFERROR(
  (
    (IF(AND(NOT(ISBLANK(K23)),K23&gt;0),K23*2,0)*'Fonte de dados 🔒'!$C$3) +
    (IF(AND(NOT(ISBLANK(L23)),L23&gt;0),L23*2,0)*'Fonte de dados 🔒'!$C$4) +
    (IF(AND(NOT(ISBLANK(M23)),M23&gt;0),(6-M23)*2,0)*'Fonte de dados 🔒'!$C$5) +
    (IF(AND(NOT(ISBLANK(N23)),N23&gt;0),(6-N23)*2,0)*'Fonte de dados 🔒'!$C$6)
  )
  /
  (
    (IF(AND(NOT(ISBLANK(K23)),K23&gt;0),'Fonte de dados 🔒'!$C$3,0)) +
    (IF(AND(NOT(ISBLANK(L23)),L23&gt;0),'Fonte de dados 🔒'!$C$4,0)) +
    (IF(AND(NOT(ISBLANK(M23)),M23&gt;0),'Fonte de dados 🔒'!$C$5,0)) +
    (IF(AND(NOT(ISBLANK(N23)),N23&gt;0),'Fonte de dados 🔒'!$C$6,0))
  ), 0)</f>
        <v>4.5</v>
      </c>
      <c r="P23" s="45" t="str">
        <f t="shared" si="0"/>
        <v>Expansão Limitada ou Colheita</v>
      </c>
    </row>
    <row r="24" spans="2:16" ht="14.5" x14ac:dyDescent="0.35">
      <c r="B24" s="24" t="s">
        <v>79</v>
      </c>
      <c r="C24" s="33" t="s">
        <v>39</v>
      </c>
      <c r="D24" s="25" t="s">
        <v>72</v>
      </c>
      <c r="E24" s="26">
        <f>IFERROR(VLOOKUP(Tabela1[[#This Row],[PRODUTO]],'[1]Tabela dinâmica - TEC'!$A:$F,6,0),1)</f>
        <v>1</v>
      </c>
      <c r="F24" s="27">
        <f>IFERROR(VLOOKUP(Tabela1[[#This Row],[PRODUTO]],[2]Faturamento!$B:$D,3,0),0)</f>
        <v>0</v>
      </c>
      <c r="G24" s="28">
        <v>0</v>
      </c>
      <c r="H24" s="28">
        <f>IFERROR(VLOOKUP(Tabela1[[#This Row],[PRODUTO]],'[3]Capacidade de oferta'!A:K,11,0),0)</f>
        <v>3</v>
      </c>
      <c r="I24" s="28">
        <f>IFERROR(VLOOKUP(Tabela1[[#This Row],[PRODUTO]],'[4]Resultado por produto'!$B:$L,11,0),0)</f>
        <v>0</v>
      </c>
      <c r="J24" s="34">
        <f>IFERROR(
  (
    (IF(AND(NOT(ISBLANK(F24)),F24&gt;0),F24*2,0)*'Fonte de dados 🔒'!$F$3) +
    (IF(AND(NOT(ISBLANK(G24)),G24&gt;0),G24*2,0)*'Fonte de dados 🔒'!$F$4) +
    (IF(AND(NOT(ISBLANK(H24)),H24&gt;0),H24*2,0)*'Fonte de dados 🔒'!$F$5) +
    (IF(AND(NOT(ISBLANK(I24)),I24&gt;0),I24*2,0)*'Fonte de dados 🔒'!$F$6)
  )
  /
  (
    (IF(AND(NOT(ISBLANK(F24)),F24&gt;0),1,0)*'Fonte de dados 🔒'!$F$3) +
    (IF(AND(NOT(ISBLANK(G24)),G24&gt;0),1,0)*'Fonte de dados 🔒'!$F$4) +
    (IF(AND(NOT(ISBLANK(H24)),H24&gt;0),1,0)*'Fonte de dados 🔒'!$F$5) +
    (IF(AND(NOT(ISBLANK(I24)),I24&gt;0),1,0)*'Fonte de dados 🔒'!$F$6)
  ),0)</f>
        <v>6</v>
      </c>
      <c r="K24" s="29">
        <f>IFERROR(VLOOKUP(Tabela1[[#This Row],[PRODUTO]],'[5]dinamica analise'!$A:$C,3,0),0)</f>
        <v>0</v>
      </c>
      <c r="L24" s="28">
        <f>IFERROR(VLOOKUP(Tabela1[[#This Row],[PRODUTO]],[6]Planilha2!$A:$E,5,0),0)</f>
        <v>0</v>
      </c>
      <c r="M24" s="28">
        <f>VLOOKUP(Tabela1[[#This Row],[PRODUTO]],[2]Vulnerabilidade!$B:$J,9,0)</f>
        <v>4</v>
      </c>
      <c r="N24" s="41">
        <f>VLOOKUP(Tabela1[[#This Row],[PRODUTO]],[7]Técnico!$A:$B,2,0)</f>
        <v>3</v>
      </c>
      <c r="O24" s="30">
        <f>IFERROR(
  (
    (IF(AND(NOT(ISBLANK(K24)),K24&gt;0),K24*2,0)*'Fonte de dados 🔒'!$C$3) +
    (IF(AND(NOT(ISBLANK(L24)),L24&gt;0),L24*2,0)*'Fonte de dados 🔒'!$C$4) +
    (IF(AND(NOT(ISBLANK(M24)),M24&gt;0),(6-M24)*2,0)*'Fonte de dados 🔒'!$C$5) +
    (IF(AND(NOT(ISBLANK(N24)),N24&gt;0),(6-N24)*2,0)*'Fonte de dados 🔒'!$C$6)
  )
  /
  (
    (IF(AND(NOT(ISBLANK(K24)),K24&gt;0),'Fonte de dados 🔒'!$C$3,0)) +
    (IF(AND(NOT(ISBLANK(L24)),L24&gt;0),'Fonte de dados 🔒'!$C$4,0)) +
    (IF(AND(NOT(ISBLANK(M24)),M24&gt;0),'Fonte de dados 🔒'!$C$5,0)) +
    (IF(AND(NOT(ISBLANK(N24)),N24&gt;0),'Fonte de dados 🔒'!$C$6,0))
  ), 0)</f>
        <v>5</v>
      </c>
      <c r="P24" s="45" t="str">
        <f t="shared" si="0"/>
        <v>Expansão Limitada ou Colheita</v>
      </c>
    </row>
    <row r="25" spans="2:16" ht="14.5" x14ac:dyDescent="0.35">
      <c r="B25" s="24" t="s">
        <v>79</v>
      </c>
      <c r="C25" s="33" t="s">
        <v>45</v>
      </c>
      <c r="D25" s="25" t="s">
        <v>73</v>
      </c>
      <c r="E25" s="26">
        <f>IFERROR(VLOOKUP(Tabela1[[#This Row],[PRODUTO]],'[1]Tabela dinâmica - TEC'!$A:$F,6,0),1)</f>
        <v>28607.5</v>
      </c>
      <c r="F25" s="27">
        <f>IFERROR(VLOOKUP(Tabela1[[#This Row],[PRODUTO]],[2]Faturamento!$B:$D,3,0),0)</f>
        <v>3</v>
      </c>
      <c r="G25" s="28">
        <v>3</v>
      </c>
      <c r="H25" s="28">
        <f>IFERROR(VLOOKUP(Tabela1[[#This Row],[PRODUTO]],'[3]Capacidade de oferta'!A:K,11,0),0)</f>
        <v>5</v>
      </c>
      <c r="I25" s="28">
        <f>IFERROR(VLOOKUP(Tabela1[[#This Row],[PRODUTO]],'[4]Resultado por produto'!$B:$L,11,0),0)</f>
        <v>5</v>
      </c>
      <c r="J25" s="34">
        <f>IFERROR(
  (
    (IF(AND(NOT(ISBLANK(F25)),F25&gt;0),F25*2,0)*'Fonte de dados 🔒'!$F$3) +
    (IF(AND(NOT(ISBLANK(G25)),G25&gt;0),G25*2,0)*'Fonte de dados 🔒'!$F$4) +
    (IF(AND(NOT(ISBLANK(H25)),H25&gt;0),H25*2,0)*'Fonte de dados 🔒'!$F$5) +
    (IF(AND(NOT(ISBLANK(I25)),I25&gt;0),I25*2,0)*'Fonte de dados 🔒'!$F$6)
  )
  /
  (
    (IF(AND(NOT(ISBLANK(F25)),F25&gt;0),1,0)*'Fonte de dados 🔒'!$F$3) +
    (IF(AND(NOT(ISBLANK(G25)),G25&gt;0),1,0)*'Fonte de dados 🔒'!$F$4) +
    (IF(AND(NOT(ISBLANK(H25)),H25&gt;0),1,0)*'Fonte de dados 🔒'!$F$5) +
    (IF(AND(NOT(ISBLANK(I25)),I25&gt;0),1,0)*'Fonte de dados 🔒'!$F$6)
  ),0)</f>
        <v>8</v>
      </c>
      <c r="K25" s="29">
        <f>IFERROR(VLOOKUP(Tabela1[[#This Row],[PRODUTO]],'[5]dinamica analise'!$A:$C,3,0),0)</f>
        <v>5</v>
      </c>
      <c r="L25" s="28">
        <f>IFERROR(VLOOKUP(Tabela1[[#This Row],[PRODUTO]],[6]Planilha2!$A:$E,5,0),0)</f>
        <v>3</v>
      </c>
      <c r="M25" s="28">
        <f>VLOOKUP(Tabela1[[#This Row],[PRODUTO]],[2]Vulnerabilidade!$B:$J,9,0)</f>
        <v>2</v>
      </c>
      <c r="N25" s="41">
        <f>VLOOKUP(Tabela1[[#This Row],[PRODUTO]],[7]Técnico!$A:$B,2,0)</f>
        <v>5</v>
      </c>
      <c r="O25" s="30">
        <f>IFERROR(
  (
    (IF(AND(NOT(ISBLANK(K25)),K25&gt;0),K25*2,0)*'Fonte de dados 🔒'!$C$3) +
    (IF(AND(NOT(ISBLANK(L25)),L25&gt;0),L25*2,0)*'Fonte de dados 🔒'!$C$4) +
    (IF(AND(NOT(ISBLANK(M25)),M25&gt;0),(6-M25)*2,0)*'Fonte de dados 🔒'!$C$5) +
    (IF(AND(NOT(ISBLANK(N25)),N25&gt;0),(6-N25)*2,0)*'Fonte de dados 🔒'!$C$6)
  )
  /
  (
    (IF(AND(NOT(ISBLANK(K25)),K25&gt;0),'Fonte de dados 🔒'!$C$3,0)) +
    (IF(AND(NOT(ISBLANK(L25)),L25&gt;0),'Fonte de dados 🔒'!$C$4,0)) +
    (IF(AND(NOT(ISBLANK(M25)),M25&gt;0),'Fonte de dados 🔒'!$C$5,0)) +
    (IF(AND(NOT(ISBLANK(N25)),N25&gt;0),'Fonte de dados 🔒'!$C$6,0))
  ), 0)</f>
        <v>6.5</v>
      </c>
      <c r="P25" s="45" t="str">
        <f t="shared" si="0"/>
        <v>Investimento Seguro e Crescimento</v>
      </c>
    </row>
    <row r="26" spans="2:16" ht="14.5" x14ac:dyDescent="0.35">
      <c r="B26" s="24" t="s">
        <v>79</v>
      </c>
      <c r="C26" s="33" t="s">
        <v>39</v>
      </c>
      <c r="D26" s="25" t="s">
        <v>74</v>
      </c>
      <c r="E26" s="26">
        <f>IFERROR(VLOOKUP(Tabela1[[#This Row],[PRODUTO]],'[1]Tabela dinâmica - TEC'!$A:$F,6,0),1)</f>
        <v>1</v>
      </c>
      <c r="F26" s="27">
        <f>IFERROR(VLOOKUP(Tabela1[[#This Row],[PRODUTO]],[2]Faturamento!$B:$D,3,0),0)</f>
        <v>0</v>
      </c>
      <c r="G26" s="28">
        <v>0</v>
      </c>
      <c r="H26" s="28">
        <f>IFERROR(VLOOKUP(Tabela1[[#This Row],[PRODUTO]],'[3]Capacidade de oferta'!A:K,11,0),0)</f>
        <v>4</v>
      </c>
      <c r="I26" s="28">
        <f>IFERROR(VLOOKUP(Tabela1[[#This Row],[PRODUTO]],'[4]Resultado por produto'!$B:$L,11,0),0)</f>
        <v>3</v>
      </c>
      <c r="J26" s="34">
        <f>IFERROR(
  (
    (IF(AND(NOT(ISBLANK(F26)),F26&gt;0),F26*2,0)*'Fonte de dados 🔒'!$F$3) +
    (IF(AND(NOT(ISBLANK(G26)),G26&gt;0),G26*2,0)*'Fonte de dados 🔒'!$F$4) +
    (IF(AND(NOT(ISBLANK(H26)),H26&gt;0),H26*2,0)*'Fonte de dados 🔒'!$F$5) +
    (IF(AND(NOT(ISBLANK(I26)),I26&gt;0),I26*2,0)*'Fonte de dados 🔒'!$F$6)
  )
  /
  (
    (IF(AND(NOT(ISBLANK(F26)),F26&gt;0),1,0)*'Fonte de dados 🔒'!$F$3) +
    (IF(AND(NOT(ISBLANK(G26)),G26&gt;0),1,0)*'Fonte de dados 🔒'!$F$4) +
    (IF(AND(NOT(ISBLANK(H26)),H26&gt;0),1,0)*'Fonte de dados 🔒'!$F$5) +
    (IF(AND(NOT(ISBLANK(I26)),I26&gt;0),1,0)*'Fonte de dados 🔒'!$F$6)
  ),0)</f>
        <v>7</v>
      </c>
      <c r="K26" s="29">
        <f>IFERROR(VLOOKUP(Tabela1[[#This Row],[PRODUTO]],'[5]dinamica analise'!$A:$C,3,0),0)</f>
        <v>0</v>
      </c>
      <c r="L26" s="28">
        <f>IFERROR(VLOOKUP(Tabela1[[#This Row],[PRODUTO]],[6]Planilha2!$A:$E,5,0),0)</f>
        <v>0</v>
      </c>
      <c r="M26" s="28">
        <f>VLOOKUP(Tabela1[[#This Row],[PRODUTO]],[2]Vulnerabilidade!$B:$J,9,0)</f>
        <v>4</v>
      </c>
      <c r="N26" s="41">
        <f>VLOOKUP(Tabela1[[#This Row],[PRODUTO]],[7]Técnico!$A:$B,2,0)</f>
        <v>4</v>
      </c>
      <c r="O26" s="43">
        <f>IFERROR(
  (
    (IF(AND(NOT(ISBLANK(K26)),K26&gt;0),K26*2,0)*'Fonte de dados 🔒'!$C$3) +
    (IF(AND(NOT(ISBLANK(L26)),L26&gt;0),L26*2,0)*'Fonte de dados 🔒'!$C$4) +
    (IF(AND(NOT(ISBLANK(M26)),M26&gt;0),(6-M26)*2,0)*'Fonte de dados 🔒'!$C$5) +
    (IF(AND(NOT(ISBLANK(N26)),N26&gt;0),(6-N26)*2,0)*'Fonte de dados 🔒'!$C$6)
  )
  /
  (
    (IF(AND(NOT(ISBLANK(K26)),K26&gt;0),'Fonte de dados 🔒'!$C$3,0)) +
    (IF(AND(NOT(ISBLANK(L26)),L26&gt;0),'Fonte de dados 🔒'!$C$4,0)) +
    (IF(AND(NOT(ISBLANK(M26)),M26&gt;0),'Fonte de dados 🔒'!$C$5,0)) +
    (IF(AND(NOT(ISBLANK(N26)),N26&gt;0),'Fonte de dados 🔒'!$C$6,0))
  ), 0)</f>
        <v>4</v>
      </c>
      <c r="P26" s="45" t="str">
        <f t="shared" si="0"/>
        <v>Investimento Seguro e Crescimento</v>
      </c>
    </row>
    <row r="27" spans="2:16" ht="14.5" x14ac:dyDescent="0.35">
      <c r="B27" s="24" t="s">
        <v>80</v>
      </c>
      <c r="C27" s="33" t="s">
        <v>40</v>
      </c>
      <c r="D27" s="25" t="s">
        <v>88</v>
      </c>
      <c r="E27" s="26" cm="1">
        <f t="array" ref="E27">IFERROR(INDEX('[2]Hora aluno - QUA'!$J:$J,MATCH(1,('[2]Hora aluno - QUA'!$B:$B=Tabela1[[#This Row],[PRODUTO]])*('[2]Hora aluno - QUA'!$I:$I=1),0)),1)</f>
        <v>11458</v>
      </c>
      <c r="F27" s="27">
        <f>IFERROR(VLOOKUP(Tabela1[[#This Row],[PRODUTO]],[2]Faturamento!$B:$D,3,0),0)</f>
        <v>4</v>
      </c>
      <c r="G27" s="28">
        <f>IFERROR(IF(VLOOKUP(Tabela1[[#This Row],[PRODUTO]],[8]Satisfação!$A:$C,3,0)=Tabela1[[#This Row],[PRODUTO]],VLOOKUP(Tabela1[[#This Row],[PRODUTO]],[8]Satisfação!$A:$C,3,0)),0)</f>
        <v>0</v>
      </c>
      <c r="H27" s="28">
        <f>VLOOKUP(Tabela1[[#This Row],[PRODUTO]],'[9]Capacidade de oferta'!$A:$K,11,0)</f>
        <v>1</v>
      </c>
      <c r="I27" s="28">
        <f>IFERROR(VLOOKUP(Tabela1[[#This Row],[PRODUTO]],'[10]Resultado por produto (QUA)'!$D:$N,11,0),0)</f>
        <v>5</v>
      </c>
      <c r="J27" s="44">
        <f>IFERROR(
   (
    ((F27&gt;0)*(F27*2)*'Fonte de dados 🔒'!$F$3)+
    ((G27&gt;0)*(G27*2)*'Fonte de dados 🔒'!$F$4)+
    ((H27&gt;0)*(H27*2)*'Fonte de dados 🔒'!$F$5)+
    ((I27&gt;0)*(I27*2)*'Fonte de dados 🔒'!$F$6)
   )
   /
   (
    ((F27&gt;0)*2*'Fonte de dados 🔒'!$F$3)+
    ((G27&gt;0)*2*'Fonte de dados 🔒'!$F$4)+
    ((H27&gt;0)*2*'Fonte de dados 🔒'!$F$5)+
    ((I27&gt;0)*2*'Fonte de dados 🔒'!$F$6)
   ),0)</f>
        <v>3.3333333333333335</v>
      </c>
      <c r="K27" s="29">
        <f>IFERROR(VLOOKUP(Tabela1[[#This Row],[PRODUTO]],[11]Planilha1!$B:$D,3,0),0)</f>
        <v>5</v>
      </c>
      <c r="L27" s="29">
        <f>IFERROR(VLOOKUP(Tabela1[[#This Row],[PRODUTO]],[6]Plan1!$J:$L,3,0),0)</f>
        <v>5</v>
      </c>
      <c r="M27" s="28">
        <f>VLOOKUP(Tabela1[[#This Row],[PRODUTO]],[2]Vulnerabilidade!$B:$J,9,0)</f>
        <v>4</v>
      </c>
      <c r="N27" s="41">
        <f>VLOOKUP(Tabela1[[#This Row],[PRODUTO]],[7]Qualificação!$C:$D,2,0)</f>
        <v>2</v>
      </c>
      <c r="O27" s="43">
        <f>IFERROR(
  (
    (IF(AND(NOT(ISBLANK(K27)),K27&gt;0),K27*2,0)*'Fonte de dados 🔒'!$C$3) +
    (IF(AND(NOT(ISBLANK(L27)),L27&gt;0),L27*2,0)*'Fonte de dados 🔒'!$C$4) +
    (IF(AND(NOT(ISBLANK(M27)),M27&gt;0),(6-M27)*2,0)*'Fonte de dados 🔒'!$C$5) +
    (IF(AND(NOT(ISBLANK(N27)),N27&gt;0),(6-N27)*2,0)*'Fonte de dados 🔒'!$C$6)
  )
  /
  (
    (IF(AND(NOT(ISBLANK(K27)),K27&gt;0),'Fonte de dados 🔒'!$C$3,0)) +
    (IF(AND(NOT(ISBLANK(L27)),L27&gt;0),'Fonte de dados 🔒'!$C$4,0)) +
    (IF(AND(NOT(ISBLANK(M27)),M27&gt;0),'Fonte de dados 🔒'!$C$5,0)) +
    (IF(AND(NOT(ISBLANK(N27)),N27&gt;0),'Fonte de dados 🔒'!$C$6,0))
  ), 0)</f>
        <v>8</v>
      </c>
      <c r="P27" s="45" t="str">
        <f t="shared" si="0"/>
        <v>Investimento Seguro e Crescimento</v>
      </c>
    </row>
    <row r="28" spans="2:16" ht="14.5" x14ac:dyDescent="0.35">
      <c r="B28" s="24" t="s">
        <v>80</v>
      </c>
      <c r="C28" s="33" t="s">
        <v>39</v>
      </c>
      <c r="D28" s="25" t="s">
        <v>81</v>
      </c>
      <c r="E28" s="26" cm="1">
        <f t="array" ref="E28">IFERROR(INDEX('[2]Hora aluno - QUA'!$J:$J,MATCH(1,('[2]Hora aluno - QUA'!$B:$B=Tabela1[[#This Row],[PRODUTO]])*('[2]Hora aluno - QUA'!$I:$I=1),0)),1)</f>
        <v>7456</v>
      </c>
      <c r="F28" s="27">
        <f>IFERROR(VLOOKUP(Tabela1[[#This Row],[PRODUTO]],[2]Faturamento!$B:$D,3,0),0)</f>
        <v>2</v>
      </c>
      <c r="G28" s="28">
        <v>5</v>
      </c>
      <c r="H28" s="28">
        <f>VLOOKUP(Tabela1[[#This Row],[PRODUTO]],'[9]Capacidade de oferta'!$A:$K,11,0)</f>
        <v>1</v>
      </c>
      <c r="I28" s="28">
        <f>IFERROR(VLOOKUP(Tabela1[[#This Row],[PRODUTO]],'[10]Resultado por produto (QUA)'!$D:$N,11,0),0)</f>
        <v>5</v>
      </c>
      <c r="J28" s="44">
        <f>IFERROR(
   (
    ((F28&gt;0)*(F28*2)*'Fonte de dados 🔒'!$F$3)+
    ((G28&gt;0)*(G28*2)*'Fonte de dados 🔒'!$F$4)+
    ((H28&gt;0)*(H28*2)*'Fonte de dados 🔒'!$F$5)+
    ((I28&gt;0)*(I28*2)*'Fonte de dados 🔒'!$F$6)
   )
   /
   (
    ((F28&gt;0)*2*'Fonte de dados 🔒'!$F$3)+
    ((G28&gt;0)*2*'Fonte de dados 🔒'!$F$4)+
    ((H28&gt;0)*2*'Fonte de dados 🔒'!$F$5)+
    ((I28&gt;0)*2*'Fonte de dados 🔒'!$F$6)
   ),0)</f>
        <v>3.25</v>
      </c>
      <c r="K28" s="29">
        <f>IFERROR(VLOOKUP(Tabela1[[#This Row],[PRODUTO]],[11]Planilha1!$B:$D,3,0),0)</f>
        <v>1</v>
      </c>
      <c r="L28" s="29">
        <f>IFERROR(VLOOKUP(Tabela1[[#This Row],[PRODUTO]],[6]Plan1!$J:$L,3,0),0)</f>
        <v>2</v>
      </c>
      <c r="M28" s="28">
        <f>VLOOKUP(Tabela1[[#This Row],[PRODUTO]],[2]Vulnerabilidade!$B:$J,9,0)</f>
        <v>3</v>
      </c>
      <c r="N28" s="29">
        <f>VLOOKUP(Tabela1[[#This Row],[PRODUTO]],[7]Qualificação!$C:$D,2,0)</f>
        <v>3</v>
      </c>
      <c r="O28" s="42">
        <f>IFERROR(
  (
    (IF(AND(NOT(ISBLANK(K28)),K28&gt;0),K28*2,0)*'Fonte de dados 🔒'!$C$3) +
    (IF(AND(NOT(ISBLANK(L28)),L28&gt;0),L28*2,0)*'Fonte de dados 🔒'!$C$4) +
    (IF(AND(NOT(ISBLANK(M28)),M28&gt;0),(6-M28)*2,0)*'Fonte de dados 🔒'!$C$5) +
    (IF(AND(NOT(ISBLANK(N28)),N28&gt;0),(6-N28)*2,0)*'Fonte de dados 🔒'!$C$6)
  )
  /
  (
    (IF(AND(NOT(ISBLANK(K28)),K28&gt;0),'Fonte de dados 🔒'!$C$3,0)) +
    (IF(AND(NOT(ISBLANK(L28)),L28&gt;0),'Fonte de dados 🔒'!$C$4,0)) +
    (IF(AND(NOT(ISBLANK(M28)),M28&gt;0),'Fonte de dados 🔒'!$C$5,0)) +
    (IF(AND(NOT(ISBLANK(N28)),N28&gt;0),'Fonte de dados 🔒'!$C$6,0))
  ), 0)</f>
        <v>4.5</v>
      </c>
      <c r="P28" s="45" t="str">
        <f t="shared" si="0"/>
        <v>Investimento Seletivo/Cauteloso</v>
      </c>
    </row>
    <row r="29" spans="2:16" ht="14.5" x14ac:dyDescent="0.35">
      <c r="B29" s="24" t="s">
        <v>80</v>
      </c>
      <c r="C29" s="33" t="s">
        <v>44</v>
      </c>
      <c r="D29" s="25" t="s">
        <v>82</v>
      </c>
      <c r="E29" s="26" cm="1">
        <f t="array" ref="E29">IFERROR(INDEX('[2]Hora aluno - QUA'!$J:$J,MATCH(1,('[2]Hora aluno - QUA'!$B:$B=Tabela1[[#This Row],[PRODUTO]])*('[2]Hora aluno - QUA'!$I:$I=1),0)),1)</f>
        <v>14527.5</v>
      </c>
      <c r="F29" s="27">
        <f>IFERROR(VLOOKUP(Tabela1[[#This Row],[PRODUTO]],[2]Faturamento!$B:$D,3,0),0)</f>
        <v>3</v>
      </c>
      <c r="G29" s="28">
        <v>5</v>
      </c>
      <c r="H29" s="28">
        <f>VLOOKUP(Tabela1[[#This Row],[PRODUTO]],'[9]Capacidade de oferta'!$A:$K,11,0)</f>
        <v>2</v>
      </c>
      <c r="I29" s="28">
        <f>IFERROR(VLOOKUP(Tabela1[[#This Row],[PRODUTO]],'[10]Resultado por produto (QUA)'!$D:$N,11,0),0)</f>
        <v>5</v>
      </c>
      <c r="J29" s="44">
        <f>IFERROR(
   (
    ((F29&gt;0)*(F29*2)*'Fonte de dados 🔒'!$F$3)+
    ((G29&gt;0)*(G29*2)*'Fonte de dados 🔒'!$F$4)+
    ((H29&gt;0)*(H29*2)*'Fonte de dados 🔒'!$F$5)+
    ((I29&gt;0)*(I29*2)*'Fonte de dados 🔒'!$F$6)
   )
   /
   (
    ((F29&gt;0)*2*'Fonte de dados 🔒'!$F$3)+
    ((G29&gt;0)*2*'Fonte de dados 🔒'!$F$4)+
    ((H29&gt;0)*2*'Fonte de dados 🔒'!$F$5)+
    ((I29&gt;0)*2*'Fonte de dados 🔒'!$F$6)
   ),0)</f>
        <v>3.75</v>
      </c>
      <c r="K29" s="29">
        <f>IFERROR(VLOOKUP(Tabela1[[#This Row],[PRODUTO]],[11]Planilha1!$B:$D,3,0),0)</f>
        <v>4</v>
      </c>
      <c r="L29" s="29">
        <f>IFERROR(VLOOKUP(Tabela1[[#This Row],[PRODUTO]],[6]Plan1!$J:$L,3,0),0)</f>
        <v>3</v>
      </c>
      <c r="M29" s="28">
        <f>VLOOKUP(Tabela1[[#This Row],[PRODUTO]],[2]Vulnerabilidade!$B:$J,9,0)</f>
        <v>4</v>
      </c>
      <c r="N29" s="29">
        <f>VLOOKUP(Tabela1[[#This Row],[PRODUTO]],[7]Qualificação!$C:$D,2,0)</f>
        <v>3</v>
      </c>
      <c r="O29" s="42">
        <f>IFERROR(
  (
    (IF(AND(NOT(ISBLANK(K29)),K29&gt;0),K29*2,0)*'Fonte de dados 🔒'!$C$3) +
    (IF(AND(NOT(ISBLANK(L29)),L29&gt;0),L29*2,0)*'Fonte de dados 🔒'!$C$4) +
    (IF(AND(NOT(ISBLANK(M29)),M29&gt;0),(6-M29)*2,0)*'Fonte de dados 🔒'!$C$5) +
    (IF(AND(NOT(ISBLANK(N29)),N29&gt;0),(6-N29)*2,0)*'Fonte de dados 🔒'!$C$6)
  )
  /
  (
    (IF(AND(NOT(ISBLANK(K29)),K29&gt;0),'Fonte de dados 🔒'!$C$3,0)) +
    (IF(AND(NOT(ISBLANK(L29)),L29&gt;0),'Fonte de dados 🔒'!$C$4,0)) +
    (IF(AND(NOT(ISBLANK(M29)),M29&gt;0),'Fonte de dados 🔒'!$C$5,0)) +
    (IF(AND(NOT(ISBLANK(N29)),N29&gt;0),'Fonte de dados 🔒'!$C$6,0))
  ), 0)</f>
        <v>6</v>
      </c>
      <c r="P29" s="45" t="str">
        <f t="shared" si="0"/>
        <v>Expansão Limitada ou Colheita</v>
      </c>
    </row>
    <row r="30" spans="2:16" ht="14.5" x14ac:dyDescent="0.35">
      <c r="B30" s="24" t="s">
        <v>80</v>
      </c>
      <c r="C30" s="33" t="s">
        <v>38</v>
      </c>
      <c r="D30" s="25" t="s">
        <v>92</v>
      </c>
      <c r="E30" s="26" cm="1">
        <f t="array" ref="E30">IFERROR(INDEX('[2]Hora aluno - QUA'!$J:$J,MATCH(1,('[2]Hora aluno - QUA'!$B:$B=Tabela1[[#This Row],[PRODUTO]])*('[2]Hora aluno - QUA'!$I:$I=1),0)),1)</f>
        <v>36414.5</v>
      </c>
      <c r="F30" s="27">
        <f>IFERROR(VLOOKUP(Tabela1[[#This Row],[PRODUTO]],[2]Faturamento!$B:$D,3,0),0)</f>
        <v>5</v>
      </c>
      <c r="G30" s="28">
        <v>4</v>
      </c>
      <c r="H30" s="28">
        <f>VLOOKUP(Tabela1[[#This Row],[PRODUTO]],'[9]Capacidade de oferta'!$A:$K,11,0)</f>
        <v>4</v>
      </c>
      <c r="I30" s="28">
        <f>IFERROR(VLOOKUP(Tabela1[[#This Row],[PRODUTO]],'[10]Resultado por produto (QUA)'!$D:$N,11,0),0)</f>
        <v>5</v>
      </c>
      <c r="J30" s="44">
        <f>IFERROR(
   (
    ((F30&gt;0)*(F30*2)*'Fonte de dados 🔒'!$F$3)+
    ((G30&gt;0)*(G30*2)*'Fonte de dados 🔒'!$F$4)+
    ((H30&gt;0)*(H30*2)*'Fonte de dados 🔒'!$F$5)+
    ((I30&gt;0)*(I30*2)*'Fonte de dados 🔒'!$F$6)
   )
   /
   (
    ((F30&gt;0)*2*'Fonte de dados 🔒'!$F$3)+
    ((G30&gt;0)*2*'Fonte de dados 🔒'!$F$4)+
    ((H30&gt;0)*2*'Fonte de dados 🔒'!$F$5)+
    ((I30&gt;0)*2*'Fonte de dados 🔒'!$F$6)
   ),0)</f>
        <v>4.5</v>
      </c>
      <c r="K30" s="29">
        <f>IFERROR(VLOOKUP(Tabela1[[#This Row],[PRODUTO]],[11]Planilha1!$B:$D,3,0),0)</f>
        <v>4</v>
      </c>
      <c r="L30" s="29">
        <f>IFERROR(VLOOKUP(Tabela1[[#This Row],[PRODUTO]],[6]Plan1!$J:$L,3,0),0)</f>
        <v>3</v>
      </c>
      <c r="M30" s="28">
        <f>VLOOKUP(Tabela1[[#This Row],[PRODUTO]],[2]Vulnerabilidade!$B:$J,9,0)</f>
        <v>4</v>
      </c>
      <c r="N30" s="29">
        <f>VLOOKUP(Tabela1[[#This Row],[PRODUTO]],[7]Qualificação!$C:$D,2,0)</f>
        <v>4</v>
      </c>
      <c r="O30" s="42">
        <f>IFERROR(
  (
    (IF(AND(NOT(ISBLANK(K30)),K30&gt;0),K30*2,0)*'Fonte de dados 🔒'!$C$3) +
    (IF(AND(NOT(ISBLANK(L30)),L30&gt;0),L30*2,0)*'Fonte de dados 🔒'!$C$4) +
    (IF(AND(NOT(ISBLANK(M30)),M30&gt;0),(6-M30)*2,0)*'Fonte de dados 🔒'!$C$5) +
    (IF(AND(NOT(ISBLANK(N30)),N30&gt;0),(6-N30)*2,0)*'Fonte de dados 🔒'!$C$6)
  )
  /
  (
    (IF(AND(NOT(ISBLANK(K30)),K30&gt;0),'Fonte de dados 🔒'!$C$3,0)) +
    (IF(AND(NOT(ISBLANK(L30)),L30&gt;0),'Fonte de dados 🔒'!$C$4,0)) +
    (IF(AND(NOT(ISBLANK(M30)),M30&gt;0),'Fonte de dados 🔒'!$C$5,0)) +
    (IF(AND(NOT(ISBLANK(N30)),N30&gt;0),'Fonte de dados 🔒'!$C$6,0))
  ), 0)</f>
        <v>5.5</v>
      </c>
      <c r="P30" s="45" t="str">
        <f t="shared" si="0"/>
        <v>Expansão Limitada ou Colheita</v>
      </c>
    </row>
    <row r="31" spans="2:16" ht="14.5" x14ac:dyDescent="0.35">
      <c r="B31" s="24" t="s">
        <v>80</v>
      </c>
      <c r="C31" s="33" t="s">
        <v>46</v>
      </c>
      <c r="D31" s="25" t="s">
        <v>97</v>
      </c>
      <c r="E31" s="26" cm="1">
        <f t="array" ref="E31">IFERROR(INDEX('[2]Hora aluno - QUA'!$J:$J,MATCH(1,('[2]Hora aluno - QUA'!$B:$B=Tabela1[[#This Row],[PRODUTO]])*('[2]Hora aluno - QUA'!$I:$I=1),0)),1)</f>
        <v>7749</v>
      </c>
      <c r="F31" s="27">
        <f>IFERROR(VLOOKUP(Tabela1[[#This Row],[PRODUTO]],[2]Faturamento!$B:$D,3,0),0)</f>
        <v>3</v>
      </c>
      <c r="G31" s="28">
        <v>0</v>
      </c>
      <c r="H31" s="28">
        <f>VLOOKUP(Tabela1[[#This Row],[PRODUTO]],'[9]Capacidade de oferta'!$A:$K,11,0)</f>
        <v>0</v>
      </c>
      <c r="I31" s="28">
        <f>IFERROR(VLOOKUP(Tabela1[[#This Row],[PRODUTO]],'[10]Resultado por produto (QUA)'!$D:$N,11,0),0)</f>
        <v>5</v>
      </c>
      <c r="J31" s="44">
        <f>IFERROR(
   (
    ((F31&gt;0)*(F31*2)*'Fonte de dados 🔒'!$F$3)+
    ((G31&gt;0)*(G31*2)*'Fonte de dados 🔒'!$F$4)+
    ((H31&gt;0)*(H31*2)*'Fonte de dados 🔒'!$F$5)+
    ((I31&gt;0)*(I31*2)*'Fonte de dados 🔒'!$F$6)
   )
   /
   (
    ((F31&gt;0)*2*'Fonte de dados 🔒'!$F$3)+
    ((G31&gt;0)*2*'Fonte de dados 🔒'!$F$4)+
    ((H31&gt;0)*2*'Fonte de dados 🔒'!$F$5)+
    ((I31&gt;0)*2*'Fonte de dados 🔒'!$F$6)
   ),0)</f>
        <v>4</v>
      </c>
      <c r="K31" s="29">
        <f>IFERROR(VLOOKUP(Tabela1[[#This Row],[PRODUTO]],[11]Planilha1!$B:$D,3,0),0)</f>
        <v>1</v>
      </c>
      <c r="L31" s="29">
        <f>IFERROR(VLOOKUP(Tabela1[[#This Row],[PRODUTO]],[6]Plan1!$J:$L,3,0),0)</f>
        <v>2</v>
      </c>
      <c r="M31" s="28">
        <f>VLOOKUP(Tabela1[[#This Row],[PRODUTO]],[2]Vulnerabilidade!$B:$J,9,0)</f>
        <v>3</v>
      </c>
      <c r="N31" s="29">
        <f>VLOOKUP(Tabela1[[#This Row],[PRODUTO]],[7]Qualificação!$C:$D,2,0)</f>
        <v>2</v>
      </c>
      <c r="O31" s="42">
        <f>IFERROR(
  (
    (IF(AND(NOT(ISBLANK(K31)),K31&gt;0),K31*2,0)*'Fonte de dados 🔒'!$C$3) +
    (IF(AND(NOT(ISBLANK(L31)),L31&gt;0),L31*2,0)*'Fonte de dados 🔒'!$C$4) +
    (IF(AND(NOT(ISBLANK(M31)),M31&gt;0),(6-M31)*2,0)*'Fonte de dados 🔒'!$C$5) +
    (IF(AND(NOT(ISBLANK(N31)),N31&gt;0),(6-N31)*2,0)*'Fonte de dados 🔒'!$C$6)
  )
  /
  (
    (IF(AND(NOT(ISBLANK(K31)),K31&gt;0),'Fonte de dados 🔒'!$C$3,0)) +
    (IF(AND(NOT(ISBLANK(L31)),L31&gt;0),'Fonte de dados 🔒'!$C$4,0)) +
    (IF(AND(NOT(ISBLANK(M31)),M31&gt;0),'Fonte de dados 🔒'!$C$5,0)) +
    (IF(AND(NOT(ISBLANK(N31)),N31&gt;0),'Fonte de dados 🔒'!$C$6,0))
  ), 0)</f>
        <v>5</v>
      </c>
      <c r="P31" s="45" t="str">
        <f t="shared" si="0"/>
        <v>Expansão Limitada ou Colheita</v>
      </c>
    </row>
    <row r="32" spans="2:16" ht="14.5" x14ac:dyDescent="0.35">
      <c r="B32" s="24" t="s">
        <v>80</v>
      </c>
      <c r="C32" s="33" t="s">
        <v>37</v>
      </c>
      <c r="D32" s="25" t="s">
        <v>95</v>
      </c>
      <c r="E32" s="26" cm="1">
        <f t="array" ref="E32">IFERROR(INDEX('[2]Hora aluno - QUA'!$J:$J,MATCH(1,('[2]Hora aluno - QUA'!$B:$B=Tabela1[[#This Row],[PRODUTO]])*('[2]Hora aluno - QUA'!$I:$I=1),0)),1)</f>
        <v>79354.5</v>
      </c>
      <c r="F32" s="27">
        <f>IFERROR(VLOOKUP(Tabela1[[#This Row],[PRODUTO]],[2]Faturamento!$B:$D,3,0),0)</f>
        <v>1</v>
      </c>
      <c r="G32" s="28">
        <v>5</v>
      </c>
      <c r="H32" s="28">
        <f>VLOOKUP(Tabela1[[#This Row],[PRODUTO]],'[9]Capacidade de oferta'!$A:$K,11,0)</f>
        <v>1</v>
      </c>
      <c r="I32" s="28">
        <f>IFERROR(VLOOKUP(Tabela1[[#This Row],[PRODUTO]],'[10]Resultado por produto (QUA)'!$D:$N,11,0),0)</f>
        <v>5</v>
      </c>
      <c r="J32" s="44">
        <f>IFERROR(
   (
    ((F32&gt;0)*(F32*2)*'Fonte de dados 🔒'!$F$3)+
    ((G32&gt;0)*(G32*2)*'Fonte de dados 🔒'!$F$4)+
    ((H32&gt;0)*(H32*2)*'Fonte de dados 🔒'!$F$5)+
    ((I32&gt;0)*(I32*2)*'Fonte de dados 🔒'!$F$6)
   )
   /
   (
    ((F32&gt;0)*2*'Fonte de dados 🔒'!$F$3)+
    ((G32&gt;0)*2*'Fonte de dados 🔒'!$F$4)+
    ((H32&gt;0)*2*'Fonte de dados 🔒'!$F$5)+
    ((I32&gt;0)*2*'Fonte de dados 🔒'!$F$6)
   ),0)</f>
        <v>3</v>
      </c>
      <c r="K32" s="29">
        <f>IFERROR(VLOOKUP(Tabela1[[#This Row],[PRODUTO]],[11]Planilha1!$B:$D,3,0),0)</f>
        <v>5</v>
      </c>
      <c r="L32" s="29">
        <f>IFERROR(VLOOKUP(Tabela1[[#This Row],[PRODUTO]],[6]Plan1!$J:$L,3,0),0)</f>
        <v>4</v>
      </c>
      <c r="M32" s="28">
        <f>VLOOKUP(Tabela1[[#This Row],[PRODUTO]],[2]Vulnerabilidade!$B:$J,9,0)</f>
        <v>4</v>
      </c>
      <c r="N32" s="29">
        <f>VLOOKUP(Tabela1[[#This Row],[PRODUTO]],[7]Qualificação!$C:$D,2,0)</f>
        <v>5</v>
      </c>
      <c r="O32" s="42">
        <f>IFERROR(
  (
    (IF(AND(NOT(ISBLANK(K32)),K32&gt;0),K32*2,0)*'Fonte de dados 🔒'!$C$3) +
    (IF(AND(NOT(ISBLANK(L32)),L32&gt;0),L32*2,0)*'Fonte de dados 🔒'!$C$4) +
    (IF(AND(NOT(ISBLANK(M32)),M32&gt;0),(6-M32)*2,0)*'Fonte de dados 🔒'!$C$5) +
    (IF(AND(NOT(ISBLANK(N32)),N32&gt;0),(6-N32)*2,0)*'Fonte de dados 🔒'!$C$6)
  )
  /
  (
    (IF(AND(NOT(ISBLANK(K32)),K32&gt;0),'Fonte de dados 🔒'!$C$3,0)) +
    (IF(AND(NOT(ISBLANK(L32)),L32&gt;0),'Fonte de dados 🔒'!$C$4,0)) +
    (IF(AND(NOT(ISBLANK(M32)),M32&gt;0),'Fonte de dados 🔒'!$C$5,0)) +
    (IF(AND(NOT(ISBLANK(N32)),N32&gt;0),'Fonte de dados 🔒'!$C$6,0))
  ), 0)</f>
        <v>6</v>
      </c>
      <c r="P32" s="45" t="str">
        <f t="shared" si="0"/>
        <v>Investimento Seletivo/Cauteloso</v>
      </c>
    </row>
    <row r="33" spans="2:16" ht="14.5" x14ac:dyDescent="0.35">
      <c r="B33" s="24" t="s">
        <v>80</v>
      </c>
      <c r="C33" s="33" t="s">
        <v>37</v>
      </c>
      <c r="D33" s="25" t="s">
        <v>96</v>
      </c>
      <c r="E33" s="26" cm="1">
        <f t="array" ref="E33">IFERROR(INDEX('[2]Hora aluno - QUA'!$J:$J,MATCH(1,('[2]Hora aluno - QUA'!$B:$B=Tabela1[[#This Row],[PRODUTO]])*('[2]Hora aluno - QUA'!$I:$I=1),0)),1)</f>
        <v>9039.5</v>
      </c>
      <c r="F33" s="27">
        <f>IFERROR(VLOOKUP(Tabela1[[#This Row],[PRODUTO]],[2]Faturamento!$B:$D,3,0),0)</f>
        <v>1</v>
      </c>
      <c r="G33" s="28">
        <v>5</v>
      </c>
      <c r="H33" s="28">
        <f>VLOOKUP(Tabela1[[#This Row],[PRODUTO]],'[9]Capacidade de oferta'!$A:$K,11,0)</f>
        <v>1</v>
      </c>
      <c r="I33" s="28">
        <f>IFERROR(VLOOKUP(Tabela1[[#This Row],[PRODUTO]],'[10]Resultado por produto (QUA)'!$D:$N,11,0),0)</f>
        <v>5</v>
      </c>
      <c r="J33" s="44">
        <f>IFERROR(
   (
    ((F33&gt;0)*(F33*2)*'Fonte de dados 🔒'!$F$3)+
    ((G33&gt;0)*(G33*2)*'Fonte de dados 🔒'!$F$4)+
    ((H33&gt;0)*(H33*2)*'Fonte de dados 🔒'!$F$5)+
    ((I33&gt;0)*(I33*2)*'Fonte de dados 🔒'!$F$6)
   )
   /
   (
    ((F33&gt;0)*2*'Fonte de dados 🔒'!$F$3)+
    ((G33&gt;0)*2*'Fonte de dados 🔒'!$F$4)+
    ((H33&gt;0)*2*'Fonte de dados 🔒'!$F$5)+
    ((I33&gt;0)*2*'Fonte de dados 🔒'!$F$6)
   ),0)</f>
        <v>3</v>
      </c>
      <c r="K33" s="29">
        <f>IFERROR(VLOOKUP(Tabela1[[#This Row],[PRODUTO]],[11]Planilha1!$B:$D,3,0),0)</f>
        <v>1</v>
      </c>
      <c r="L33" s="29">
        <f>IFERROR(VLOOKUP(Tabela1[[#This Row],[PRODUTO]],[6]Plan1!$J:$L,3,0),0)</f>
        <v>1</v>
      </c>
      <c r="M33" s="28">
        <f>VLOOKUP(Tabela1[[#This Row],[PRODUTO]],[2]Vulnerabilidade!$B:$J,9,0)</f>
        <v>4</v>
      </c>
      <c r="N33" s="29">
        <f>VLOOKUP(Tabela1[[#This Row],[PRODUTO]],[7]Qualificação!$C:$D,2,0)</f>
        <v>3</v>
      </c>
      <c r="O33" s="42">
        <f>IFERROR(
  (
    (IF(AND(NOT(ISBLANK(K33)),K33&gt;0),K33*2,0)*'Fonte de dados 🔒'!$C$3) +
    (IF(AND(NOT(ISBLANK(L33)),L33&gt;0),L33*2,0)*'Fonte de dados 🔒'!$C$4) +
    (IF(AND(NOT(ISBLANK(M33)),M33&gt;0),(6-M33)*2,0)*'Fonte de dados 🔒'!$C$5) +
    (IF(AND(NOT(ISBLANK(N33)),N33&gt;0),(6-N33)*2,0)*'Fonte de dados 🔒'!$C$6)
  )
  /
  (
    (IF(AND(NOT(ISBLANK(K33)),K33&gt;0),'Fonte de dados 🔒'!$C$3,0)) +
    (IF(AND(NOT(ISBLANK(L33)),L33&gt;0),'Fonte de dados 🔒'!$C$4,0)) +
    (IF(AND(NOT(ISBLANK(M33)),M33&gt;0),'Fonte de dados 🔒'!$C$5,0)) +
    (IF(AND(NOT(ISBLANK(N33)),N33&gt;0),'Fonte de dados 🔒'!$C$6,0))
  ), 0)</f>
        <v>3.5</v>
      </c>
      <c r="P33" s="45" t="str">
        <f t="shared" si="0"/>
        <v>Investimento Seletivo/Cauteloso</v>
      </c>
    </row>
    <row r="34" spans="2:16" ht="14.5" x14ac:dyDescent="0.35">
      <c r="B34" s="24" t="s">
        <v>80</v>
      </c>
      <c r="C34" s="33" t="s">
        <v>37</v>
      </c>
      <c r="D34" s="25" t="s">
        <v>83</v>
      </c>
      <c r="E34" s="26" cm="1">
        <f t="array" ref="E34">IFERROR(INDEX('[2]Hora aluno - QUA'!$J:$J,MATCH(1,('[2]Hora aluno - QUA'!$B:$B=Tabela1[[#This Row],[PRODUTO]])*('[2]Hora aluno - QUA'!$I:$I=1),0)),1)</f>
        <v>5202</v>
      </c>
      <c r="F34" s="27">
        <f>IFERROR(VLOOKUP(Tabela1[[#This Row],[PRODUTO]],[2]Faturamento!$B:$D,3,0),0)</f>
        <v>1</v>
      </c>
      <c r="G34" s="28">
        <v>5</v>
      </c>
      <c r="H34" s="28">
        <f>VLOOKUP(Tabela1[[#This Row],[PRODUTO]],'[9]Capacidade de oferta'!$A:$K,11,0)</f>
        <v>1</v>
      </c>
      <c r="I34" s="28">
        <f>IFERROR(VLOOKUP(Tabela1[[#This Row],[PRODUTO]],'[10]Resultado por produto (QUA)'!$D:$N,11,0),0)</f>
        <v>5</v>
      </c>
      <c r="J34" s="44">
        <f>IFERROR(
   (
    ((F34&gt;0)*(F34*2)*'Fonte de dados 🔒'!$F$3)+
    ((G34&gt;0)*(G34*2)*'Fonte de dados 🔒'!$F$4)+
    ((H34&gt;0)*(H34*2)*'Fonte de dados 🔒'!$F$5)+
    ((I34&gt;0)*(I34*2)*'Fonte de dados 🔒'!$F$6)
   )
   /
   (
    ((F34&gt;0)*2*'Fonte de dados 🔒'!$F$3)+
    ((G34&gt;0)*2*'Fonte de dados 🔒'!$F$4)+
    ((H34&gt;0)*2*'Fonte de dados 🔒'!$F$5)+
    ((I34&gt;0)*2*'Fonte de dados 🔒'!$F$6)
   ),0)</f>
        <v>3</v>
      </c>
      <c r="K34" s="29">
        <f>IFERROR(VLOOKUP(Tabela1[[#This Row],[PRODUTO]],[11]Planilha1!$B:$D,3,0),0)</f>
        <v>3</v>
      </c>
      <c r="L34" s="29">
        <f>IFERROR(VLOOKUP(Tabela1[[#This Row],[PRODUTO]],[6]Plan1!$J:$L,3,0),0)</f>
        <v>2</v>
      </c>
      <c r="M34" s="28">
        <f>VLOOKUP(Tabela1[[#This Row],[PRODUTO]],[2]Vulnerabilidade!$B:$J,9,0)</f>
        <v>4</v>
      </c>
      <c r="N34" s="29">
        <f>VLOOKUP(Tabela1[[#This Row],[PRODUTO]],[7]Qualificação!$C:$D,2,0)</f>
        <v>5</v>
      </c>
      <c r="O34" s="42">
        <f>IFERROR(
  (
    (IF(AND(NOT(ISBLANK(K34)),K34&gt;0),K34*2,0)*'Fonte de dados 🔒'!$C$3) +
    (IF(AND(NOT(ISBLANK(L34)),L34&gt;0),L34*2,0)*'Fonte de dados 🔒'!$C$4) +
    (IF(AND(NOT(ISBLANK(M34)),M34&gt;0),(6-M34)*2,0)*'Fonte de dados 🔒'!$C$5) +
    (IF(AND(NOT(ISBLANK(N34)),N34&gt;0),(6-N34)*2,0)*'Fonte de dados 🔒'!$C$6)
  )
  /
  (
    (IF(AND(NOT(ISBLANK(K34)),K34&gt;0),'Fonte de dados 🔒'!$C$3,0)) +
    (IF(AND(NOT(ISBLANK(L34)),L34&gt;0),'Fonte de dados 🔒'!$C$4,0)) +
    (IF(AND(NOT(ISBLANK(M34)),M34&gt;0),'Fonte de dados 🔒'!$C$5,0)) +
    (IF(AND(NOT(ISBLANK(N34)),N34&gt;0),'Fonte de dados 🔒'!$C$6,0))
  ), 0)</f>
        <v>4</v>
      </c>
      <c r="P34" s="45" t="str">
        <f t="shared" si="0"/>
        <v>Investimento Seletivo/Cauteloso</v>
      </c>
    </row>
    <row r="35" spans="2:16" ht="14.5" x14ac:dyDescent="0.35">
      <c r="B35" s="24" t="s">
        <v>80</v>
      </c>
      <c r="C35" s="33" t="s">
        <v>39</v>
      </c>
      <c r="D35" s="25" t="s">
        <v>94</v>
      </c>
      <c r="E35" s="26" cm="1">
        <f t="array" ref="E35">IFERROR(INDEX('[2]Hora aluno - QUA'!$J:$J,MATCH(1,('[2]Hora aluno - QUA'!$B:$B=Tabela1[[#This Row],[PRODUTO]])*('[2]Hora aluno - QUA'!$I:$I=1),0)),1)</f>
        <v>32841</v>
      </c>
      <c r="F35" s="27">
        <f>IFERROR(VLOOKUP(Tabela1[[#This Row],[PRODUTO]],[2]Faturamento!$B:$D,3,0),0)</f>
        <v>4</v>
      </c>
      <c r="G35" s="28">
        <v>5</v>
      </c>
      <c r="H35" s="28">
        <f>VLOOKUP(Tabela1[[#This Row],[PRODUTO]],'[9]Capacidade de oferta'!$A:$K,11,0)</f>
        <v>1</v>
      </c>
      <c r="I35" s="28">
        <f>IFERROR(VLOOKUP(Tabela1[[#This Row],[PRODUTO]],'[10]Resultado por produto (QUA)'!$D:$N,11,0),0)</f>
        <v>5</v>
      </c>
      <c r="J35" s="44">
        <f>IFERROR(
   (
    ((F35&gt;0)*(F35*2)*'Fonte de dados 🔒'!$F$3)+
    ((G35&gt;0)*(G35*2)*'Fonte de dados 🔒'!$F$4)+
    ((H35&gt;0)*(H35*2)*'Fonte de dados 🔒'!$F$5)+
    ((I35&gt;0)*(I35*2)*'Fonte de dados 🔒'!$F$6)
   )
   /
   (
    ((F35&gt;0)*2*'Fonte de dados 🔒'!$F$3)+
    ((G35&gt;0)*2*'Fonte de dados 🔒'!$F$4)+
    ((H35&gt;0)*2*'Fonte de dados 🔒'!$F$5)+
    ((I35&gt;0)*2*'Fonte de dados 🔒'!$F$6)
   ),0)</f>
        <v>3.75</v>
      </c>
      <c r="K35" s="29">
        <f>IFERROR(VLOOKUP(Tabela1[[#This Row],[PRODUTO]],[11]Planilha1!$B:$D,3,0),0)</f>
        <v>1</v>
      </c>
      <c r="L35" s="29">
        <f>IFERROR(VLOOKUP(Tabela1[[#This Row],[PRODUTO]],[6]Plan1!$J:$L,3,0),0)</f>
        <v>2</v>
      </c>
      <c r="M35" s="28">
        <f>VLOOKUP(Tabela1[[#This Row],[PRODUTO]],[2]Vulnerabilidade!$B:$J,9,0)</f>
        <v>4</v>
      </c>
      <c r="N35" s="29">
        <f>VLOOKUP(Tabela1[[#This Row],[PRODUTO]],[7]Qualificação!$C:$D,2,0)</f>
        <v>4</v>
      </c>
      <c r="O35" s="30">
        <f>IFERROR(
  (
    (IF(AND(NOT(ISBLANK(K35)),K35&gt;0),K35*2,0)*'Fonte de dados 🔒'!$C$3) +
    (IF(AND(NOT(ISBLANK(L35)),L35&gt;0),L35*2,0)*'Fonte de dados 🔒'!$C$4) +
    (IF(AND(NOT(ISBLANK(M35)),M35&gt;0),(6-M35)*2,0)*'Fonte de dados 🔒'!$C$5) +
    (IF(AND(NOT(ISBLANK(N35)),N35&gt;0),(6-N35)*2,0)*'Fonte de dados 🔒'!$C$6)
  )
  /
  (
    (IF(AND(NOT(ISBLANK(K35)),K35&gt;0),'Fonte de dados 🔒'!$C$3,0)) +
    (IF(AND(NOT(ISBLANK(L35)),L35&gt;0),'Fonte de dados 🔒'!$C$4,0)) +
    (IF(AND(NOT(ISBLANK(M35)),M35&gt;0),'Fonte de dados 🔒'!$C$5,0)) +
    (IF(AND(NOT(ISBLANK(N35)),N35&gt;0),'Fonte de dados 🔒'!$C$6,0))
  ), 0)</f>
        <v>3.5</v>
      </c>
      <c r="P35" s="45" t="str">
        <f t="shared" si="0"/>
        <v>Expansão Limitada ou Colheita</v>
      </c>
    </row>
    <row r="36" spans="2:16" ht="14.5" x14ac:dyDescent="0.35">
      <c r="B36" s="24" t="s">
        <v>80</v>
      </c>
      <c r="C36" s="33" t="s">
        <v>47</v>
      </c>
      <c r="D36" s="25" t="s">
        <v>90</v>
      </c>
      <c r="E36" s="26" cm="1">
        <f t="array" ref="E36">IFERROR(INDEX('[2]Hora aluno - QUA'!$J:$J,MATCH(1,('[2]Hora aluno - QUA'!$B:$B=Tabela1[[#This Row],[PRODUTO]])*('[2]Hora aluno - QUA'!$I:$I=1),0)),1)</f>
        <v>18641</v>
      </c>
      <c r="F36" s="27">
        <f>IFERROR(VLOOKUP(Tabela1[[#This Row],[PRODUTO]],[2]Faturamento!$B:$D,3,0),0)</f>
        <v>5</v>
      </c>
      <c r="G36" s="28">
        <v>4</v>
      </c>
      <c r="H36" s="28">
        <f>VLOOKUP(Tabela1[[#This Row],[PRODUTO]],'[9]Capacidade de oferta'!$A:$K,11,0)</f>
        <v>3</v>
      </c>
      <c r="I36" s="28">
        <f>IFERROR(VLOOKUP(Tabela1[[#This Row],[PRODUTO]],'[10]Resultado por produto (QUA)'!$D:$N,11,0),0)</f>
        <v>5</v>
      </c>
      <c r="J36" s="44">
        <f>IFERROR(
   (
    ((F36&gt;0)*(F36*2)*'Fonte de dados 🔒'!$F$3)+
    ((G36&gt;0)*(G36*2)*'Fonte de dados 🔒'!$F$4)+
    ((H36&gt;0)*(H36*2)*'Fonte de dados 🔒'!$F$5)+
    ((I36&gt;0)*(I36*2)*'Fonte de dados 🔒'!$F$6)
   )
   /
   (
    ((F36&gt;0)*2*'Fonte de dados 🔒'!$F$3)+
    ((G36&gt;0)*2*'Fonte de dados 🔒'!$F$4)+
    ((H36&gt;0)*2*'Fonte de dados 🔒'!$F$5)+
    ((I36&gt;0)*2*'Fonte de dados 🔒'!$F$6)
   ),0)</f>
        <v>4.25</v>
      </c>
      <c r="K36" s="29">
        <f>IFERROR(VLOOKUP(Tabela1[[#This Row],[PRODUTO]],[11]Planilha1!$B:$D,3,0),0)</f>
        <v>0</v>
      </c>
      <c r="L36" s="29">
        <f>IFERROR(VLOOKUP(Tabela1[[#This Row],[PRODUTO]],[6]Plan1!$J:$L,3,0),0)</f>
        <v>0</v>
      </c>
      <c r="M36" s="28">
        <f>VLOOKUP(Tabela1[[#This Row],[PRODUTO]],[2]Vulnerabilidade!$B:$J,9,0)</f>
        <v>3</v>
      </c>
      <c r="N36" s="29">
        <f>VLOOKUP(Tabela1[[#This Row],[PRODUTO]],[7]Qualificação!$C:$D,2,0)</f>
        <v>3</v>
      </c>
      <c r="O36" s="30">
        <f>IFERROR(
  (
    (IF(AND(NOT(ISBLANK(K36)),K36&gt;0),K36*2,0)*'Fonte de dados 🔒'!$C$3) +
    (IF(AND(NOT(ISBLANK(L36)),L36&gt;0),L36*2,0)*'Fonte de dados 🔒'!$C$4) +
    (IF(AND(NOT(ISBLANK(M36)),M36&gt;0),(6-M36)*2,0)*'Fonte de dados 🔒'!$C$5) +
    (IF(AND(NOT(ISBLANK(N36)),N36&gt;0),(6-N36)*2,0)*'Fonte de dados 🔒'!$C$6)
  )
  /
  (
    (IF(AND(NOT(ISBLANK(K36)),K36&gt;0),'Fonte de dados 🔒'!$C$3,0)) +
    (IF(AND(NOT(ISBLANK(L36)),L36&gt;0),'Fonte de dados 🔒'!$C$4,0)) +
    (IF(AND(NOT(ISBLANK(M36)),M36&gt;0),'Fonte de dados 🔒'!$C$5,0)) +
    (IF(AND(NOT(ISBLANK(N36)),N36&gt;0),'Fonte de dados 🔒'!$C$6,0))
  ), 0)</f>
        <v>6</v>
      </c>
      <c r="P36" s="45" t="str">
        <f t="shared" si="0"/>
        <v>Expansão Limitada ou Colheita</v>
      </c>
    </row>
    <row r="37" spans="2:16" ht="14.5" x14ac:dyDescent="0.35">
      <c r="B37" s="24" t="s">
        <v>80</v>
      </c>
      <c r="C37" s="33" t="s">
        <v>47</v>
      </c>
      <c r="D37" s="25" t="s">
        <v>91</v>
      </c>
      <c r="E37" s="26" cm="1">
        <f t="array" ref="E37">IFERROR(INDEX('[2]Hora aluno - QUA'!$J:$J,MATCH(1,('[2]Hora aluno - QUA'!$B:$B=Tabela1[[#This Row],[PRODUTO]])*('[2]Hora aluno - QUA'!$I:$I=1),0)),1)</f>
        <v>3218</v>
      </c>
      <c r="F37" s="27">
        <f>IFERROR(VLOOKUP(Tabela1[[#This Row],[PRODUTO]],[2]Faturamento!$B:$D,3,0),0)</f>
        <v>2</v>
      </c>
      <c r="G37" s="28">
        <v>4</v>
      </c>
      <c r="H37" s="28">
        <f>VLOOKUP(Tabela1[[#This Row],[PRODUTO]],'[9]Capacidade de oferta'!$A:$K,11,0)</f>
        <v>3</v>
      </c>
      <c r="I37" s="28">
        <f>IFERROR(VLOOKUP(Tabela1[[#This Row],[PRODUTO]],'[10]Resultado por produto (QUA)'!$D:$N,11,0),0)</f>
        <v>5</v>
      </c>
      <c r="J37" s="44">
        <f>IFERROR(
   (
    ((F37&gt;0)*(F37*2)*'Fonte de dados 🔒'!$F$3)+
    ((G37&gt;0)*(G37*2)*'Fonte de dados 🔒'!$F$4)+
    ((H37&gt;0)*(H37*2)*'Fonte de dados 🔒'!$F$5)+
    ((I37&gt;0)*(I37*2)*'Fonte de dados 🔒'!$F$6)
   )
   /
   (
    ((F37&gt;0)*2*'Fonte de dados 🔒'!$F$3)+
    ((G37&gt;0)*2*'Fonte de dados 🔒'!$F$4)+
    ((H37&gt;0)*2*'Fonte de dados 🔒'!$F$5)+
    ((I37&gt;0)*2*'Fonte de dados 🔒'!$F$6)
   ),0)</f>
        <v>3.5</v>
      </c>
      <c r="K37" s="29">
        <f>IFERROR(VLOOKUP(Tabela1[[#This Row],[PRODUTO]],[11]Planilha1!$B:$D,3,0),0)</f>
        <v>1</v>
      </c>
      <c r="L37" s="29">
        <f>IFERROR(VLOOKUP(Tabela1[[#This Row],[PRODUTO]],[6]Plan1!$J:$L,3,0),0)</f>
        <v>2</v>
      </c>
      <c r="M37" s="28">
        <f>VLOOKUP(Tabela1[[#This Row],[PRODUTO]],[2]Vulnerabilidade!$B:$J,9,0)</f>
        <v>3</v>
      </c>
      <c r="N37" s="29">
        <f>VLOOKUP(Tabela1[[#This Row],[PRODUTO]],[7]Qualificação!$C:$D,2,0)</f>
        <v>2</v>
      </c>
      <c r="O37" s="30">
        <f>IFERROR(
  (
    (IF(AND(NOT(ISBLANK(K37)),K37&gt;0),K37*2,0)*'Fonte de dados 🔒'!$C$3) +
    (IF(AND(NOT(ISBLANK(L37)),L37&gt;0),L37*2,0)*'Fonte de dados 🔒'!$C$4) +
    (IF(AND(NOT(ISBLANK(M37)),M37&gt;0),(6-M37)*2,0)*'Fonte de dados 🔒'!$C$5) +
    (IF(AND(NOT(ISBLANK(N37)),N37&gt;0),(6-N37)*2,0)*'Fonte de dados 🔒'!$C$6)
  )
  /
  (
    (IF(AND(NOT(ISBLANK(K37)),K37&gt;0),'Fonte de dados 🔒'!$C$3,0)) +
    (IF(AND(NOT(ISBLANK(L37)),L37&gt;0),'Fonte de dados 🔒'!$C$4,0)) +
    (IF(AND(NOT(ISBLANK(M37)),M37&gt;0),'Fonte de dados 🔒'!$C$5,0)) +
    (IF(AND(NOT(ISBLANK(N37)),N37&gt;0),'Fonte de dados 🔒'!$C$6,0))
  ), 0)</f>
        <v>5</v>
      </c>
      <c r="P37" s="45" t="str">
        <f t="shared" si="0"/>
        <v>Expansão Limitada ou Colheita</v>
      </c>
    </row>
    <row r="38" spans="2:16" ht="14.5" x14ac:dyDescent="0.35">
      <c r="B38" s="24" t="s">
        <v>80</v>
      </c>
      <c r="C38" s="33" t="s">
        <v>48</v>
      </c>
      <c r="D38" s="25" t="s">
        <v>89</v>
      </c>
      <c r="E38" s="26" cm="1">
        <f t="array" ref="E38">IFERROR(INDEX('[2]Hora aluno - QUA'!$J:$J,MATCH(1,('[2]Hora aluno - QUA'!$B:$B=Tabela1[[#This Row],[PRODUTO]])*('[2]Hora aluno - QUA'!$I:$I=1),0)),1)</f>
        <v>1</v>
      </c>
      <c r="F38" s="27">
        <f>IFERROR(VLOOKUP(Tabela1[[#This Row],[PRODUTO]],[2]Faturamento!$B:$D,3,0),0)</f>
        <v>1</v>
      </c>
      <c r="G38" s="28">
        <v>0</v>
      </c>
      <c r="H38" s="28">
        <f>VLOOKUP(Tabela1[[#This Row],[PRODUTO]],'[9]Capacidade de oferta'!$A:$K,11,0)</f>
        <v>1</v>
      </c>
      <c r="I38" s="28">
        <f>IFERROR(VLOOKUP(Tabela1[[#This Row],[PRODUTO]],'[10]Resultado por produto (QUA)'!$D:$N,11,0),0)</f>
        <v>0</v>
      </c>
      <c r="J38" s="44">
        <f>IFERROR(
   (
    ((F38&gt;0)*(F38*2)*'Fonte de dados 🔒'!$F$3)+
    ((G38&gt;0)*(G38*2)*'Fonte de dados 🔒'!$F$4)+
    ((H38&gt;0)*(H38*2)*'Fonte de dados 🔒'!$F$5)+
    ((I38&gt;0)*(I38*2)*'Fonte de dados 🔒'!$F$6)
   )
   /
   (
    ((F38&gt;0)*2*'Fonte de dados 🔒'!$F$3)+
    ((G38&gt;0)*2*'Fonte de dados 🔒'!$F$4)+
    ((H38&gt;0)*2*'Fonte de dados 🔒'!$F$5)+
    ((I38&gt;0)*2*'Fonte de dados 🔒'!$F$6)
   ),0)</f>
        <v>1</v>
      </c>
      <c r="K38" s="29">
        <f>IFERROR(VLOOKUP(Tabela1[[#This Row],[PRODUTO]],[11]Planilha1!$B:$D,3,0),0)</f>
        <v>1</v>
      </c>
      <c r="L38" s="29">
        <f>IFERROR(VLOOKUP(Tabela1[[#This Row],[PRODUTO]],[6]Plan1!$J:$L,3,0),0)</f>
        <v>2</v>
      </c>
      <c r="M38" s="28">
        <f>VLOOKUP(Tabela1[[#This Row],[PRODUTO]],[2]Vulnerabilidade!$B:$J,9,0)</f>
        <v>3</v>
      </c>
      <c r="N38" s="29">
        <f>VLOOKUP(Tabela1[[#This Row],[PRODUTO]],[7]Qualificação!$C:$D,2,0)</f>
        <v>1</v>
      </c>
      <c r="O38" s="30">
        <f>IFERROR(
  (
    (IF(AND(NOT(ISBLANK(K38)),K38&gt;0),K38*2,0)*'Fonte de dados 🔒'!$C$3) +
    (IF(AND(NOT(ISBLANK(L38)),L38&gt;0),L38*2,0)*'Fonte de dados 🔒'!$C$4) +
    (IF(AND(NOT(ISBLANK(M38)),M38&gt;0),(6-M38)*2,0)*'Fonte de dados 🔒'!$C$5) +
    (IF(AND(NOT(ISBLANK(N38)),N38&gt;0),(6-N38)*2,0)*'Fonte de dados 🔒'!$C$6)
  )
  /
  (
    (IF(AND(NOT(ISBLANK(K38)),K38&gt;0),'Fonte de dados 🔒'!$C$3,0)) +
    (IF(AND(NOT(ISBLANK(L38)),L38&gt;0),'Fonte de dados 🔒'!$C$4,0)) +
    (IF(AND(NOT(ISBLANK(M38)),M38&gt;0),'Fonte de dados 🔒'!$C$5,0)) +
    (IF(AND(NOT(ISBLANK(N38)),N38&gt;0),'Fonte de dados 🔒'!$C$6,0))
  ), 0)</f>
        <v>5.5</v>
      </c>
      <c r="P38" s="45" t="str">
        <f t="shared" si="0"/>
        <v>Investimento Seletivo/Cauteloso</v>
      </c>
    </row>
    <row r="39" spans="2:16" ht="14.5" x14ac:dyDescent="0.35">
      <c r="B39" s="24" t="s">
        <v>80</v>
      </c>
      <c r="C39" s="33" t="s">
        <v>41</v>
      </c>
      <c r="D39" s="25" t="s">
        <v>93</v>
      </c>
      <c r="E39" s="26" cm="1">
        <f t="array" ref="E39">IFERROR(INDEX('[2]Hora aluno - QUA'!$J:$J,MATCH(1,('[2]Hora aluno - QUA'!$B:$B=Tabela1[[#This Row],[PRODUTO]])*('[2]Hora aluno - QUA'!$I:$I=1),0)),1)</f>
        <v>10700</v>
      </c>
      <c r="F39" s="27">
        <f>IFERROR(VLOOKUP(Tabela1[[#This Row],[PRODUTO]],[2]Faturamento!$B:$D,3,0),0)</f>
        <v>1</v>
      </c>
      <c r="G39" s="28">
        <v>5</v>
      </c>
      <c r="H39" s="28">
        <f>VLOOKUP(Tabela1[[#This Row],[PRODUTO]],'[9]Capacidade de oferta'!$A:$K,11,0)</f>
        <v>1</v>
      </c>
      <c r="I39" s="28">
        <f>IFERROR(VLOOKUP(Tabela1[[#This Row],[PRODUTO]],'[10]Resultado por produto (QUA)'!$D:$N,11,0),0)</f>
        <v>5</v>
      </c>
      <c r="J39" s="44">
        <f>IFERROR(
   (
    ((F39&gt;0)*(F39*2)*'Fonte de dados 🔒'!$F$3)+
    ((G39&gt;0)*(G39*2)*'Fonte de dados 🔒'!$F$4)+
    ((H39&gt;0)*(H39*2)*'Fonte de dados 🔒'!$F$5)+
    ((I39&gt;0)*(I39*2)*'Fonte de dados 🔒'!$F$6)
   )
   /
   (
    ((F39&gt;0)*2*'Fonte de dados 🔒'!$F$3)+
    ((G39&gt;0)*2*'Fonte de dados 🔒'!$F$4)+
    ((H39&gt;0)*2*'Fonte de dados 🔒'!$F$5)+
    ((I39&gt;0)*2*'Fonte de dados 🔒'!$F$6)
   ),0)</f>
        <v>3</v>
      </c>
      <c r="K39" s="29">
        <f>IFERROR(VLOOKUP(Tabela1[[#This Row],[PRODUTO]],[11]Planilha1!$B:$D,3,0),0)</f>
        <v>1</v>
      </c>
      <c r="L39" s="29">
        <f>IFERROR(VLOOKUP(Tabela1[[#This Row],[PRODUTO]],[6]Plan1!$J:$L,3,0),0)</f>
        <v>2</v>
      </c>
      <c r="M39" s="28">
        <f>VLOOKUP(Tabela1[[#This Row],[PRODUTO]],[2]Vulnerabilidade!$B:$J,9,0)</f>
        <v>3</v>
      </c>
      <c r="N39" s="29">
        <f>VLOOKUP(Tabela1[[#This Row],[PRODUTO]],[7]Qualificação!$C:$D,2,0)</f>
        <v>3</v>
      </c>
      <c r="O39" s="30">
        <f>IFERROR(
  (
    (IF(AND(NOT(ISBLANK(K39)),K39&gt;0),K39*2,0)*'Fonte de dados 🔒'!$C$3) +
    (IF(AND(NOT(ISBLANK(L39)),L39&gt;0),L39*2,0)*'Fonte de dados 🔒'!$C$4) +
    (IF(AND(NOT(ISBLANK(M39)),M39&gt;0),(6-M39)*2,0)*'Fonte de dados 🔒'!$C$5) +
    (IF(AND(NOT(ISBLANK(N39)),N39&gt;0),(6-N39)*2,0)*'Fonte de dados 🔒'!$C$6)
  )
  /
  (
    (IF(AND(NOT(ISBLANK(K39)),K39&gt;0),'Fonte de dados 🔒'!$C$3,0)) +
    (IF(AND(NOT(ISBLANK(L39)),L39&gt;0),'Fonte de dados 🔒'!$C$4,0)) +
    (IF(AND(NOT(ISBLANK(M39)),M39&gt;0),'Fonte de dados 🔒'!$C$5,0)) +
    (IF(AND(NOT(ISBLANK(N39)),N39&gt;0),'Fonte de dados 🔒'!$C$6,0))
  ), 0)</f>
        <v>4.5</v>
      </c>
      <c r="P39" s="45" t="str">
        <f t="shared" si="0"/>
        <v>Investimento Seletivo/Cauteloso</v>
      </c>
    </row>
    <row r="40" spans="2:16" ht="14.5" x14ac:dyDescent="0.35">
      <c r="B40" s="24" t="s">
        <v>80</v>
      </c>
      <c r="C40" s="33" t="s">
        <v>46</v>
      </c>
      <c r="D40" s="25" t="s">
        <v>85</v>
      </c>
      <c r="E40" s="26" cm="1">
        <f t="array" ref="E40">IFERROR(INDEX('[2]Hora aluno - QUA'!$J:$J,MATCH(1,('[2]Hora aluno - QUA'!$B:$B=Tabela1[[#This Row],[PRODUTO]])*('[2]Hora aluno - QUA'!$I:$I=1),0)),1)</f>
        <v>4827</v>
      </c>
      <c r="F40" s="27">
        <f>IFERROR(VLOOKUP(Tabela1[[#This Row],[PRODUTO]],[2]Faturamento!$B:$D,3,0),0)</f>
        <v>3</v>
      </c>
      <c r="G40" s="28">
        <v>5</v>
      </c>
      <c r="H40" s="28">
        <f>VLOOKUP(Tabela1[[#This Row],[PRODUTO]],'[9]Capacidade de oferta'!$A:$K,11,0)</f>
        <v>1</v>
      </c>
      <c r="I40" s="28">
        <f>IFERROR(VLOOKUP(Tabela1[[#This Row],[PRODUTO]],'[10]Resultado por produto (QUA)'!$D:$N,11,0),0)</f>
        <v>5</v>
      </c>
      <c r="J40" s="44">
        <f>IFERROR(
   (
    ((F40&gt;0)*(F40*2)*'Fonte de dados 🔒'!$F$3)+
    ((G40&gt;0)*(G40*2)*'Fonte de dados 🔒'!$F$4)+
    ((H40&gt;0)*(H40*2)*'Fonte de dados 🔒'!$F$5)+
    ((I40&gt;0)*(I40*2)*'Fonte de dados 🔒'!$F$6)
   )
   /
   (
    ((F40&gt;0)*2*'Fonte de dados 🔒'!$F$3)+
    ((G40&gt;0)*2*'Fonte de dados 🔒'!$F$4)+
    ((H40&gt;0)*2*'Fonte de dados 🔒'!$F$5)+
    ((I40&gt;0)*2*'Fonte de dados 🔒'!$F$6)
   ),0)</f>
        <v>3.5</v>
      </c>
      <c r="K40" s="29">
        <f>IFERROR(VLOOKUP(Tabela1[[#This Row],[PRODUTO]],[11]Planilha1!$B:$D,3,0),0)</f>
        <v>2</v>
      </c>
      <c r="L40" s="29">
        <f>IFERROR(VLOOKUP(Tabela1[[#This Row],[PRODUTO]],[6]Plan1!$J:$L,3,0),0)</f>
        <v>2</v>
      </c>
      <c r="M40" s="28">
        <f>VLOOKUP(Tabela1[[#This Row],[PRODUTO]],[2]Vulnerabilidade!$B:$J,9,0)</f>
        <v>3</v>
      </c>
      <c r="N40" s="29">
        <f>VLOOKUP(Tabela1[[#This Row],[PRODUTO]],[7]Qualificação!$C:$D,2,0)</f>
        <v>3</v>
      </c>
      <c r="O40" s="30">
        <f>IFERROR(
  (
    (IF(AND(NOT(ISBLANK(K40)),K40&gt;0),K40*2,0)*'Fonte de dados 🔒'!$C$3) +
    (IF(AND(NOT(ISBLANK(L40)),L40&gt;0),L40*2,0)*'Fonte de dados 🔒'!$C$4) +
    (IF(AND(NOT(ISBLANK(M40)),M40&gt;0),(6-M40)*2,0)*'Fonte de dados 🔒'!$C$5) +
    (IF(AND(NOT(ISBLANK(N40)),N40&gt;0),(6-N40)*2,0)*'Fonte de dados 🔒'!$C$6)
  )
  /
  (
    (IF(AND(NOT(ISBLANK(K40)),K40&gt;0),'Fonte de dados 🔒'!$C$3,0)) +
    (IF(AND(NOT(ISBLANK(L40)),L40&gt;0),'Fonte de dados 🔒'!$C$4,0)) +
    (IF(AND(NOT(ISBLANK(M40)),M40&gt;0),'Fonte de dados 🔒'!$C$5,0)) +
    (IF(AND(NOT(ISBLANK(N40)),N40&gt;0),'Fonte de dados 🔒'!$C$6,0))
  ), 0)</f>
        <v>5</v>
      </c>
      <c r="P40" s="45" t="str">
        <f t="shared" si="0"/>
        <v>Expansão Limitada ou Colheita</v>
      </c>
    </row>
    <row r="41" spans="2:16" ht="14.5" x14ac:dyDescent="0.35">
      <c r="B41" s="24" t="s">
        <v>80</v>
      </c>
      <c r="C41" s="33" t="s">
        <v>49</v>
      </c>
      <c r="D41" s="25" t="s">
        <v>86</v>
      </c>
      <c r="E41" s="26" cm="1">
        <f t="array" ref="E41">IFERROR(INDEX('[2]Hora aluno - QUA'!$J:$J,MATCH(1,('[2]Hora aluno - QUA'!$B:$B=Tabela1[[#This Row],[PRODUTO]])*('[2]Hora aluno - QUA'!$I:$I=1),0)),1)</f>
        <v>1</v>
      </c>
      <c r="F41" s="27">
        <f>IFERROR(VLOOKUP(Tabela1[[#This Row],[PRODUTO]],[2]Faturamento!$B:$D,3,0),0)</f>
        <v>1</v>
      </c>
      <c r="G41" s="28">
        <v>0</v>
      </c>
      <c r="H41" s="28">
        <f>VLOOKUP(Tabela1[[#This Row],[PRODUTO]],'[9]Capacidade de oferta'!$A:$K,11,0)</f>
        <v>0</v>
      </c>
      <c r="I41" s="28">
        <f>IFERROR(VLOOKUP(Tabela1[[#This Row],[PRODUTO]],'[10]Resultado por produto (QUA)'!$D:$N,11,0),0)</f>
        <v>0</v>
      </c>
      <c r="J41" s="44">
        <f>IFERROR(
   (
    ((F41&gt;0)*(F41*2)*'Fonte de dados 🔒'!$F$3)+
    ((G41&gt;0)*(G41*2)*'Fonte de dados 🔒'!$F$4)+
    ((H41&gt;0)*(H41*2)*'Fonte de dados 🔒'!$F$5)+
    ((I41&gt;0)*(I41*2)*'Fonte de dados 🔒'!$F$6)
   )
   /
   (
    ((F41&gt;0)*2*'Fonte de dados 🔒'!$F$3)+
    ((G41&gt;0)*2*'Fonte de dados 🔒'!$F$4)+
    ((H41&gt;0)*2*'Fonte de dados 🔒'!$F$5)+
    ((I41&gt;0)*2*'Fonte de dados 🔒'!$F$6)
   ),0)</f>
        <v>1</v>
      </c>
      <c r="K41" s="29">
        <f>IFERROR(VLOOKUP(Tabela1[[#This Row],[PRODUTO]],[11]Planilha1!$B:$D,3,0),0)</f>
        <v>1</v>
      </c>
      <c r="L41" s="29">
        <f>IFERROR(VLOOKUP(Tabela1[[#This Row],[PRODUTO]],[6]Plan1!$J:$L,3,0),0)</f>
        <v>2</v>
      </c>
      <c r="M41" s="28">
        <f>VLOOKUP(Tabela1[[#This Row],[PRODUTO]],[2]Vulnerabilidade!$B:$J,9,0)</f>
        <v>3</v>
      </c>
      <c r="N41" s="29">
        <f>VLOOKUP(Tabela1[[#This Row],[PRODUTO]],[7]Qualificação!$C:$D,2,0)</f>
        <v>1</v>
      </c>
      <c r="O41" s="30">
        <f>IFERROR(
  (
    (IF(AND(NOT(ISBLANK(K41)),K41&gt;0),K41*2,0)*'Fonte de dados 🔒'!$C$3) +
    (IF(AND(NOT(ISBLANK(L41)),L41&gt;0),L41*2,0)*'Fonte de dados 🔒'!$C$4) +
    (IF(AND(NOT(ISBLANK(M41)),M41&gt;0),(6-M41)*2,0)*'Fonte de dados 🔒'!$C$5) +
    (IF(AND(NOT(ISBLANK(N41)),N41&gt;0),(6-N41)*2,0)*'Fonte de dados 🔒'!$C$6)
  )
  /
  (
    (IF(AND(NOT(ISBLANK(K41)),K41&gt;0),'Fonte de dados 🔒'!$C$3,0)) +
    (IF(AND(NOT(ISBLANK(L41)),L41&gt;0),'Fonte de dados 🔒'!$C$4,0)) +
    (IF(AND(NOT(ISBLANK(M41)),M41&gt;0),'Fonte de dados 🔒'!$C$5,0)) +
    (IF(AND(NOT(ISBLANK(N41)),N41&gt;0),'Fonte de dados 🔒'!$C$6,0))
  ), 0)</f>
        <v>5.5</v>
      </c>
      <c r="P41" s="45" t="str">
        <f t="shared" si="0"/>
        <v>Investimento Seletivo/Cauteloso</v>
      </c>
    </row>
    <row r="42" spans="2:16" ht="14.5" x14ac:dyDescent="0.35">
      <c r="B42" s="24" t="s">
        <v>80</v>
      </c>
      <c r="C42" s="33" t="s">
        <v>50</v>
      </c>
      <c r="D42" s="25" t="s">
        <v>84</v>
      </c>
      <c r="E42" s="26" cm="1">
        <f t="array" ref="E42">IFERROR(INDEX('[2]Hora aluno - QUA'!$J:$J,MATCH(1,('[2]Hora aluno - QUA'!$B:$B=Tabela1[[#This Row],[PRODUTO]])*('[2]Hora aluno - QUA'!$I:$I=1),0)),1)</f>
        <v>18966</v>
      </c>
      <c r="F42" s="27">
        <f>IFERROR(VLOOKUP(Tabela1[[#This Row],[PRODUTO]],[2]Faturamento!$B:$D,3,0),0)</f>
        <v>5</v>
      </c>
      <c r="G42" s="28">
        <v>5</v>
      </c>
      <c r="H42" s="28">
        <f>VLOOKUP(Tabela1[[#This Row],[PRODUTO]],'[9]Capacidade de oferta'!$A:$K,11,0)</f>
        <v>2</v>
      </c>
      <c r="I42" s="28">
        <f>IFERROR(VLOOKUP(Tabela1[[#This Row],[PRODUTO]],'[10]Resultado por produto (QUA)'!$D:$N,11,0),0)</f>
        <v>5</v>
      </c>
      <c r="J42" s="44">
        <f>IFERROR(
   (
    ((F42&gt;0)*(F42*2)*'Fonte de dados 🔒'!$F$3)+
    ((G42&gt;0)*(G42*2)*'Fonte de dados 🔒'!$F$4)+
    ((H42&gt;0)*(H42*2)*'Fonte de dados 🔒'!$F$5)+
    ((I42&gt;0)*(I42*2)*'Fonte de dados 🔒'!$F$6)
   )
   /
   (
    ((F42&gt;0)*2*'Fonte de dados 🔒'!$F$3)+
    ((G42&gt;0)*2*'Fonte de dados 🔒'!$F$4)+
    ((H42&gt;0)*2*'Fonte de dados 🔒'!$F$5)+
    ((I42&gt;0)*2*'Fonte de dados 🔒'!$F$6)
   ),0)</f>
        <v>4.25</v>
      </c>
      <c r="K42" s="29">
        <f>IFERROR(VLOOKUP(Tabela1[[#This Row],[PRODUTO]],[11]Planilha1!$B:$D,3,0),0)</f>
        <v>4</v>
      </c>
      <c r="L42" s="29">
        <f>IFERROR(VLOOKUP(Tabela1[[#This Row],[PRODUTO]],[6]Plan1!$J:$L,3,0),0)</f>
        <v>3</v>
      </c>
      <c r="M42" s="28">
        <f>VLOOKUP(Tabela1[[#This Row],[PRODUTO]],[2]Vulnerabilidade!$B:$J,9,0)</f>
        <v>4</v>
      </c>
      <c r="N42" s="29">
        <f>VLOOKUP(Tabela1[[#This Row],[PRODUTO]],[7]Qualificação!$C:$D,2,0)</f>
        <v>3</v>
      </c>
      <c r="O42" s="30">
        <f>IFERROR(
  (
    (IF(AND(NOT(ISBLANK(K42)),K42&gt;0),K42*2,0)*'Fonte de dados 🔒'!$C$3) +
    (IF(AND(NOT(ISBLANK(L42)),L42&gt;0),L42*2,0)*'Fonte de dados 🔒'!$C$4) +
    (IF(AND(NOT(ISBLANK(M42)),M42&gt;0),(6-M42)*2,0)*'Fonte de dados 🔒'!$C$5) +
    (IF(AND(NOT(ISBLANK(N42)),N42&gt;0),(6-N42)*2,0)*'Fonte de dados 🔒'!$C$6)
  )
  /
  (
    (IF(AND(NOT(ISBLANK(K42)),K42&gt;0),'Fonte de dados 🔒'!$C$3,0)) +
    (IF(AND(NOT(ISBLANK(L42)),L42&gt;0),'Fonte de dados 🔒'!$C$4,0)) +
    (IF(AND(NOT(ISBLANK(M42)),M42&gt;0),'Fonte de dados 🔒'!$C$5,0)) +
    (IF(AND(NOT(ISBLANK(N42)),N42&gt;0),'Fonte de dados 🔒'!$C$6,0))
  ), 0)</f>
        <v>6</v>
      </c>
      <c r="P42" s="45" t="str">
        <f t="shared" si="0"/>
        <v>Expansão Limitada ou Colheita</v>
      </c>
    </row>
    <row r="43" spans="2:16" ht="14.5" x14ac:dyDescent="0.35">
      <c r="B43" s="24" t="s">
        <v>80</v>
      </c>
      <c r="C43" s="33" t="s">
        <v>43</v>
      </c>
      <c r="D43" s="25" t="s">
        <v>87</v>
      </c>
      <c r="E43" s="26" cm="1">
        <f t="array" ref="E43">IFERROR(INDEX('[2]Hora aluno - QUA'!$J:$J,MATCH(1,('[2]Hora aluno - QUA'!$B:$B=Tabela1[[#This Row],[PRODUTO]])*('[2]Hora aluno - QUA'!$I:$I=1),0)),1)</f>
        <v>7040</v>
      </c>
      <c r="F43" s="27">
        <f>IFERROR(VLOOKUP(Tabela1[[#This Row],[PRODUTO]],[2]Faturamento!$B:$D,3,0),0)</f>
        <v>1</v>
      </c>
      <c r="G43" s="28">
        <v>0</v>
      </c>
      <c r="H43" s="28">
        <f>VLOOKUP(Tabela1[[#This Row],[PRODUTO]],'[9]Capacidade de oferta'!$A:$K,11,0)</f>
        <v>2</v>
      </c>
      <c r="I43" s="28">
        <f>IFERROR(VLOOKUP(Tabela1[[#This Row],[PRODUTO]],'[10]Resultado por produto (QUA)'!$D:$N,11,0),0)</f>
        <v>5</v>
      </c>
      <c r="J43" s="44">
        <f>IFERROR(
   (
    ((F43&gt;0)*(F43*2)*'Fonte de dados 🔒'!$F$3)+
    ((G43&gt;0)*(G43*2)*'Fonte de dados 🔒'!$F$4)+
    ((H43&gt;0)*(H43*2)*'Fonte de dados 🔒'!$F$5)+
    ((I43&gt;0)*(I43*2)*'Fonte de dados 🔒'!$F$6)
   )
   /
   (
    ((F43&gt;0)*2*'Fonte de dados 🔒'!$F$3)+
    ((G43&gt;0)*2*'Fonte de dados 🔒'!$F$4)+
    ((H43&gt;0)*2*'Fonte de dados 🔒'!$F$5)+
    ((I43&gt;0)*2*'Fonte de dados 🔒'!$F$6)
   ),0)</f>
        <v>2.6666666666666665</v>
      </c>
      <c r="K43" s="29">
        <f>IFERROR(VLOOKUP(Tabela1[[#This Row],[PRODUTO]],[11]Planilha1!$B:$D,3,0),0)</f>
        <v>1</v>
      </c>
      <c r="L43" s="29">
        <f>IFERROR(VLOOKUP(Tabela1[[#This Row],[PRODUTO]],[6]Plan1!$J:$L,3,0),0)</f>
        <v>1</v>
      </c>
      <c r="M43" s="28">
        <f>VLOOKUP(Tabela1[[#This Row],[PRODUTO]],[2]Vulnerabilidade!$B:$J,9,0)</f>
        <v>3</v>
      </c>
      <c r="N43" s="29">
        <f>VLOOKUP(Tabela1[[#This Row],[PRODUTO]],[7]Qualificação!$C:$D,2,0)</f>
        <v>1</v>
      </c>
      <c r="O43" s="30">
        <f>IFERROR(
  (
    (IF(AND(NOT(ISBLANK(K43)),K43&gt;0),K43*2,0)*'Fonte de dados 🔒'!$C$3) +
    (IF(AND(NOT(ISBLANK(L43)),L43&gt;0),L43*2,0)*'Fonte de dados 🔒'!$C$4) +
    (IF(AND(NOT(ISBLANK(M43)),M43&gt;0),(6-M43)*2,0)*'Fonte de dados 🔒'!$C$5) +
    (IF(AND(NOT(ISBLANK(N43)),N43&gt;0),(6-N43)*2,0)*'Fonte de dados 🔒'!$C$6)
  )
  /
  (
    (IF(AND(NOT(ISBLANK(K43)),K43&gt;0),'Fonte de dados 🔒'!$C$3,0)) +
    (IF(AND(NOT(ISBLANK(L43)),L43&gt;0),'Fonte de dados 🔒'!$C$4,0)) +
    (IF(AND(NOT(ISBLANK(M43)),M43&gt;0),'Fonte de dados 🔒'!$C$5,0)) +
    (IF(AND(NOT(ISBLANK(N43)),N43&gt;0),'Fonte de dados 🔒'!$C$6,0))
  ), 0)</f>
        <v>5</v>
      </c>
      <c r="P43" s="45" t="str">
        <f t="shared" si="0"/>
        <v>Investimento Seletivo/Cauteloso</v>
      </c>
    </row>
    <row r="44" spans="2:16" ht="14.5" x14ac:dyDescent="0.35">
      <c r="B44" s="24" t="s">
        <v>80</v>
      </c>
      <c r="C44" s="33" t="s">
        <v>43</v>
      </c>
      <c r="D44" s="25" t="s">
        <v>78</v>
      </c>
      <c r="E44" s="26" cm="1">
        <f t="array" ref="E44">IFERROR(INDEX('[2]Hora aluno - QUA'!$J:$J,MATCH(1,('[2]Hora aluno - QUA'!$B:$B=Tabela1[[#This Row],[PRODUTO]])*('[2]Hora aluno - QUA'!$I:$I=1),0)),1)</f>
        <v>3700</v>
      </c>
      <c r="F44" s="27">
        <f>IFERROR(VLOOKUP(Tabela1[[#This Row],[PRODUTO]],[2]Faturamento!$B:$D,3,0),0)</f>
        <v>1</v>
      </c>
      <c r="G44" s="28">
        <v>0</v>
      </c>
      <c r="H44" s="28">
        <f>VLOOKUP(Tabela1[[#This Row],[PRODUTO]],'[9]Capacidade de oferta'!$A:$K,11,0)</f>
        <v>0</v>
      </c>
      <c r="I44" s="28">
        <f>IFERROR(VLOOKUP(Tabela1[[#This Row],[PRODUTO]],'[10]Resultado por produto (QUA)'!$D:$N,11,0),0)</f>
        <v>5</v>
      </c>
      <c r="J44" s="44">
        <f>IFERROR(
   (
    ((F44&gt;0)*(F44*2)*'Fonte de dados 🔒'!$F$3)+
    ((G44&gt;0)*(G44*2)*'Fonte de dados 🔒'!$F$4)+
    ((H44&gt;0)*(H44*2)*'Fonte de dados 🔒'!$F$5)+
    ((I44&gt;0)*(I44*2)*'Fonte de dados 🔒'!$F$6)
   )
   /
   (
    ((F44&gt;0)*2*'Fonte de dados 🔒'!$F$3)+
    ((G44&gt;0)*2*'Fonte de dados 🔒'!$F$4)+
    ((H44&gt;0)*2*'Fonte de dados 🔒'!$F$5)+
    ((I44&gt;0)*2*'Fonte de dados 🔒'!$F$6)
   ),0)</f>
        <v>3</v>
      </c>
      <c r="K44" s="29">
        <f>IFERROR(VLOOKUP(Tabela1[[#This Row],[PRODUTO]],[11]Planilha1!$B:$D,3,0),0)</f>
        <v>1</v>
      </c>
      <c r="L44" s="29">
        <f>IFERROR(VLOOKUP(Tabela1[[#This Row],[PRODUTO]],[6]Plan1!$J:$L,3,0),0)</f>
        <v>2</v>
      </c>
      <c r="M44" s="28">
        <f>VLOOKUP(Tabela1[[#This Row],[PRODUTO]],[2]Vulnerabilidade!$B:$J,9,0)</f>
        <v>3</v>
      </c>
      <c r="N44" s="29">
        <f>VLOOKUP(Tabela1[[#This Row],[PRODUTO]],[7]Qualificação!$C:$D,2,0)</f>
        <v>4</v>
      </c>
      <c r="O44" s="30">
        <f>IFERROR(
  (
    (IF(AND(NOT(ISBLANK(K44)),K44&gt;0),K44*2,0)*'Fonte de dados 🔒'!$C$3) +
    (IF(AND(NOT(ISBLANK(L44)),L44&gt;0),L44*2,0)*'Fonte de dados 🔒'!$C$4) +
    (IF(AND(NOT(ISBLANK(M44)),M44&gt;0),(6-M44)*2,0)*'Fonte de dados 🔒'!$C$5) +
    (IF(AND(NOT(ISBLANK(N44)),N44&gt;0),(6-N44)*2,0)*'Fonte de dados 🔒'!$C$6)
  )
  /
  (
    (IF(AND(NOT(ISBLANK(K44)),K44&gt;0),'Fonte de dados 🔒'!$C$3,0)) +
    (IF(AND(NOT(ISBLANK(L44)),L44&gt;0),'Fonte de dados 🔒'!$C$4,0)) +
    (IF(AND(NOT(ISBLANK(M44)),M44&gt;0),'Fonte de dados 🔒'!$C$5,0)) +
    (IF(AND(NOT(ISBLANK(N44)),N44&gt;0),'Fonte de dados 🔒'!$C$6,0))
  ), 0)</f>
        <v>4</v>
      </c>
      <c r="P44" s="45" t="str">
        <f t="shared" si="0"/>
        <v>Investimento Seletivo/Cauteloso</v>
      </c>
    </row>
    <row r="45" spans="2:16" ht="14.5" x14ac:dyDescent="0.35">
      <c r="B45" s="24" t="s">
        <v>80</v>
      </c>
      <c r="C45" s="33" t="s">
        <v>43</v>
      </c>
      <c r="D45" s="25" t="s">
        <v>77</v>
      </c>
      <c r="E45" s="26" cm="1">
        <f t="array" ref="E45">IFERROR(INDEX('[2]Hora aluno - QUA'!$J:$J,MATCH(1,('[2]Hora aluno - QUA'!$B:$B=Tabela1[[#This Row],[PRODUTO]])*('[2]Hora aluno - QUA'!$I:$I=1),0)),1)</f>
        <v>9684</v>
      </c>
      <c r="F45" s="27">
        <f>IFERROR(VLOOKUP(Tabela1[[#This Row],[PRODUTO]],[2]Faturamento!$B:$D,3,0),0)</f>
        <v>2</v>
      </c>
      <c r="G45" s="28">
        <v>0</v>
      </c>
      <c r="H45" s="28">
        <f>VLOOKUP(Tabela1[[#This Row],[PRODUTO]],'[9]Capacidade de oferta'!$A:$K,11,0)</f>
        <v>1</v>
      </c>
      <c r="I45" s="28">
        <f>IFERROR(VLOOKUP(Tabela1[[#This Row],[PRODUTO]],'[10]Resultado por produto (QUA)'!$D:$N,11,0),0)</f>
        <v>5</v>
      </c>
      <c r="J45" s="44">
        <f>IFERROR(
   (
    ((F45&gt;0)*(F45*2)*'Fonte de dados 🔒'!$F$3)+
    ((G45&gt;0)*(G45*2)*'Fonte de dados 🔒'!$F$4)+
    ((H45&gt;0)*(H45*2)*'Fonte de dados 🔒'!$F$5)+
    ((I45&gt;0)*(I45*2)*'Fonte de dados 🔒'!$F$6)
   )
   /
   (
    ((F45&gt;0)*2*'Fonte de dados 🔒'!$F$3)+
    ((G45&gt;0)*2*'Fonte de dados 🔒'!$F$4)+
    ((H45&gt;0)*2*'Fonte de dados 🔒'!$F$5)+
    ((I45&gt;0)*2*'Fonte de dados 🔒'!$F$6)
   ),0)</f>
        <v>2.6666666666666665</v>
      </c>
      <c r="K45" s="29">
        <f>IFERROR(VLOOKUP(Tabela1[[#This Row],[PRODUTO]],[11]Planilha1!$B:$D,3,0),0)</f>
        <v>1</v>
      </c>
      <c r="L45" s="29">
        <f>IFERROR(VLOOKUP(Tabela1[[#This Row],[PRODUTO]],[6]Plan1!$J:$L,3,0),0)</f>
        <v>2</v>
      </c>
      <c r="M45" s="28">
        <f>VLOOKUP(Tabela1[[#This Row],[PRODUTO]],[2]Vulnerabilidade!$B:$J,9,0)</f>
        <v>3</v>
      </c>
      <c r="N45" s="29">
        <f>VLOOKUP(Tabela1[[#This Row],[PRODUTO]],[7]Qualificação!$C:$D,2,0)</f>
        <v>2</v>
      </c>
      <c r="O45" s="30">
        <f>IFERROR(
  (
    (IF(AND(NOT(ISBLANK(K45)),K45&gt;0),K45*2,0)*'Fonte de dados 🔒'!$C$3) +
    (IF(AND(NOT(ISBLANK(L45)),L45&gt;0),L45*2,0)*'Fonte de dados 🔒'!$C$4) +
    (IF(AND(NOT(ISBLANK(M45)),M45&gt;0),(6-M45)*2,0)*'Fonte de dados 🔒'!$C$5) +
    (IF(AND(NOT(ISBLANK(N45)),N45&gt;0),(6-N45)*2,0)*'Fonte de dados 🔒'!$C$6)
  )
  /
  (
    (IF(AND(NOT(ISBLANK(K45)),K45&gt;0),'Fonte de dados 🔒'!$C$3,0)) +
    (IF(AND(NOT(ISBLANK(L45)),L45&gt;0),'Fonte de dados 🔒'!$C$4,0)) +
    (IF(AND(NOT(ISBLANK(M45)),M45&gt;0),'Fonte de dados 🔒'!$C$5,0)) +
    (IF(AND(NOT(ISBLANK(N45)),N45&gt;0),'Fonte de dados 🔒'!$C$6,0))
  ), 0)</f>
        <v>5</v>
      </c>
      <c r="P45" s="45" t="str">
        <f t="shared" si="0"/>
        <v>Investimento Seletivo/Cauteloso</v>
      </c>
    </row>
    <row r="46" spans="2:16" ht="14.5" x14ac:dyDescent="0.35">
      <c r="B46" s="24" t="s">
        <v>80</v>
      </c>
      <c r="C46" s="33" t="s">
        <v>51</v>
      </c>
      <c r="D46" s="25" t="s">
        <v>76</v>
      </c>
      <c r="E46" s="26" cm="1">
        <f t="array" ref="E46">IFERROR(INDEX('[2]Hora aluno - QUA'!$J:$J,MATCH(1,('[2]Hora aluno - QUA'!$B:$B=Tabela1[[#This Row],[PRODUTO]])*('[2]Hora aluno - QUA'!$I:$I=1),0)),1)</f>
        <v>6377.5</v>
      </c>
      <c r="F46" s="27">
        <f>IFERROR(VLOOKUP(Tabela1[[#This Row],[PRODUTO]],[2]Faturamento!$B:$D,3,0),0)</f>
        <v>4</v>
      </c>
      <c r="G46" s="28">
        <v>3</v>
      </c>
      <c r="H46" s="28">
        <f>VLOOKUP(Tabela1[[#This Row],[PRODUTO]],'[9]Capacidade de oferta'!$A:$K,11,0)</f>
        <v>4</v>
      </c>
      <c r="I46" s="28">
        <f>IFERROR(VLOOKUP(Tabela1[[#This Row],[PRODUTO]],'[10]Resultado por produto (QUA)'!$D:$N,11,0),0)</f>
        <v>5</v>
      </c>
      <c r="J46" s="44">
        <f>IFERROR(
   (
    ((F46&gt;0)*(F46*2)*'Fonte de dados 🔒'!$F$3)+
    ((G46&gt;0)*(G46*2)*'Fonte de dados 🔒'!$F$4)+
    ((H46&gt;0)*(H46*2)*'Fonte de dados 🔒'!$F$5)+
    ((I46&gt;0)*(I46*2)*'Fonte de dados 🔒'!$F$6)
   )
   /
   (
    ((F46&gt;0)*2*'Fonte de dados 🔒'!$F$3)+
    ((G46&gt;0)*2*'Fonte de dados 🔒'!$F$4)+
    ((H46&gt;0)*2*'Fonte de dados 🔒'!$F$5)+
    ((I46&gt;0)*2*'Fonte de dados 🔒'!$F$6)
   ),0)</f>
        <v>4</v>
      </c>
      <c r="K46" s="29">
        <f>IFERROR(VLOOKUP(Tabela1[[#This Row],[PRODUTO]],[11]Planilha1!$B:$D,3,0),0)</f>
        <v>3</v>
      </c>
      <c r="L46" s="29">
        <f>IFERROR(VLOOKUP(Tabela1[[#This Row],[PRODUTO]],[6]Plan1!$J:$L,3,0),0)</f>
        <v>3</v>
      </c>
      <c r="M46" s="28">
        <f>VLOOKUP(Tabela1[[#This Row],[PRODUTO]],[2]Vulnerabilidade!$B:$J,9,0)</f>
        <v>4</v>
      </c>
      <c r="N46" s="29">
        <f>VLOOKUP(Tabela1[[#This Row],[PRODUTO]],[7]Qualificação!$C:$D,2,0)</f>
        <v>3</v>
      </c>
      <c r="O46" s="30">
        <f>IFERROR(
  (
    (IF(AND(NOT(ISBLANK(K46)),K46&gt;0),K46*2,0)*'Fonte de dados 🔒'!$C$3) +
    (IF(AND(NOT(ISBLANK(L46)),L46&gt;0),L46*2,0)*'Fonte de dados 🔒'!$C$4) +
    (IF(AND(NOT(ISBLANK(M46)),M46&gt;0),(6-M46)*2,0)*'Fonte de dados 🔒'!$C$5) +
    (IF(AND(NOT(ISBLANK(N46)),N46&gt;0),(6-N46)*2,0)*'Fonte de dados 🔒'!$C$6)
  )
  /
  (
    (IF(AND(NOT(ISBLANK(K46)),K46&gt;0),'Fonte de dados 🔒'!$C$3,0)) +
    (IF(AND(NOT(ISBLANK(L46)),L46&gt;0),'Fonte de dados 🔒'!$C$4,0)) +
    (IF(AND(NOT(ISBLANK(M46)),M46&gt;0),'Fonte de dados 🔒'!$C$5,0)) +
    (IF(AND(NOT(ISBLANK(N46)),N46&gt;0),'Fonte de dados 🔒'!$C$6,0))
  ), 0)</f>
        <v>5.5</v>
      </c>
      <c r="P46" s="45" t="str">
        <f t="shared" si="0"/>
        <v>Expansão Limitada ou Colheita</v>
      </c>
    </row>
    <row r="47" spans="2:16" ht="14.5" x14ac:dyDescent="0.35">
      <c r="B47" s="24" t="s">
        <v>80</v>
      </c>
      <c r="C47" s="33" t="s">
        <v>39</v>
      </c>
      <c r="D47" s="25" t="s">
        <v>75</v>
      </c>
      <c r="E47" s="26" cm="1">
        <f t="array" ref="E47">IFERROR(INDEX('[2]Hora aluno - QUA'!$J:$J,MATCH(1,('[2]Hora aluno - QUA'!$B:$B=Tabela1[[#This Row],[PRODUTO]])*('[2]Hora aluno - QUA'!$I:$I=1),0)),1)</f>
        <v>1</v>
      </c>
      <c r="F47" s="27">
        <f>IFERROR(VLOOKUP(Tabela1[[#This Row],[PRODUTO]],[2]Faturamento!$B:$D,3,0),0)</f>
        <v>1</v>
      </c>
      <c r="G47" s="28">
        <v>0</v>
      </c>
      <c r="H47" s="28">
        <f>VLOOKUP(Tabela1[[#This Row],[PRODUTO]],'[9]Capacidade de oferta'!$A:$K,11,0)</f>
        <v>0</v>
      </c>
      <c r="I47" s="28">
        <f>IFERROR(VLOOKUP(Tabela1[[#This Row],[PRODUTO]],'[10]Resultado por produto (QUA)'!$D:$N,11,0),0)</f>
        <v>0</v>
      </c>
      <c r="J47" s="44">
        <f>IFERROR(
   (
    ((F47&gt;0)*(F47*2)*'Fonte de dados 🔒'!$F$3)+
    ((G47&gt;0)*(G47*2)*'Fonte de dados 🔒'!$F$4)+
    ((H47&gt;0)*(H47*2)*'Fonte de dados 🔒'!$F$5)+
    ((I47&gt;0)*(I47*2)*'Fonte de dados 🔒'!$F$6)
   )
   /
   (
    ((F47&gt;0)*2*'Fonte de dados 🔒'!$F$3)+
    ((G47&gt;0)*2*'Fonte de dados 🔒'!$F$4)+
    ((H47&gt;0)*2*'Fonte de dados 🔒'!$F$5)+
    ((I47&gt;0)*2*'Fonte de dados 🔒'!$F$6)
   ),0)</f>
        <v>1</v>
      </c>
      <c r="K47" s="29">
        <f>IFERROR(VLOOKUP(Tabela1[[#This Row],[PRODUTO]],[11]Planilha1!$B:$D,3,0),0)</f>
        <v>1</v>
      </c>
      <c r="L47" s="29">
        <f>IFERROR(VLOOKUP(Tabela1[[#This Row],[PRODUTO]],[6]Plan1!$J:$L,3,0),0)</f>
        <v>2</v>
      </c>
      <c r="M47" s="28">
        <f>VLOOKUP(Tabela1[[#This Row],[PRODUTO]],[2]Vulnerabilidade!$B:$J,9,0)</f>
        <v>3</v>
      </c>
      <c r="N47" s="29">
        <f>VLOOKUP(Tabela1[[#This Row],[PRODUTO]],[7]Qualificação!$C:$D,2,0)</f>
        <v>5</v>
      </c>
      <c r="O47" s="30">
        <f>IFERROR(
  (
    (IF(AND(NOT(ISBLANK(K47)),K47&gt;0),K47*2,0)*'Fonte de dados 🔒'!$C$3) +
    (IF(AND(NOT(ISBLANK(L47)),L47&gt;0),L47*2,0)*'Fonte de dados 🔒'!$C$4) +
    (IF(AND(NOT(ISBLANK(M47)),M47&gt;0),(6-M47)*2,0)*'Fonte de dados 🔒'!$C$5) +
    (IF(AND(NOT(ISBLANK(N47)),N47&gt;0),(6-N47)*2,0)*'Fonte de dados 🔒'!$C$6)
  )
  /
  (
    (IF(AND(NOT(ISBLANK(K47)),K47&gt;0),'Fonte de dados 🔒'!$C$3,0)) +
    (IF(AND(NOT(ISBLANK(L47)),L47&gt;0),'Fonte de dados 🔒'!$C$4,0)) +
    (IF(AND(NOT(ISBLANK(M47)),M47&gt;0),'Fonte de dados 🔒'!$C$5,0)) +
    (IF(AND(NOT(ISBLANK(N47)),N47&gt;0),'Fonte de dados 🔒'!$C$6,0))
  ), 0)</f>
        <v>3.5</v>
      </c>
      <c r="P47" s="45" t="str">
        <f t="shared" si="0"/>
        <v>Investimento Seletivo/Cauteloso</v>
      </c>
    </row>
    <row r="48" spans="2:16" ht="15" customHeight="1" x14ac:dyDescent="0.35"/>
    <row r="49" spans="5:11" ht="15" hidden="1" customHeight="1" x14ac:dyDescent="0.35"/>
    <row r="50" spans="5:11" ht="15" hidden="1" customHeight="1" x14ac:dyDescent="0.35">
      <c r="K50" s="35"/>
    </row>
    <row r="51" spans="5:11" ht="15" hidden="1" customHeight="1" x14ac:dyDescent="0.35"/>
    <row r="52" spans="5:11" ht="15" hidden="1" customHeight="1" x14ac:dyDescent="0.35"/>
    <row r="53" spans="5:11" ht="15" hidden="1" customHeight="1" x14ac:dyDescent="0.35"/>
    <row r="54" spans="5:11" ht="15" hidden="1" customHeight="1" x14ac:dyDescent="0.35"/>
    <row r="55" spans="5:11" ht="15" hidden="1" customHeight="1" x14ac:dyDescent="0.35"/>
    <row r="56" spans="5:11" ht="15" hidden="1" customHeight="1" x14ac:dyDescent="0.35"/>
    <row r="57" spans="5:11" ht="15" hidden="1" customHeight="1" x14ac:dyDescent="0.35"/>
    <row r="58" spans="5:11" ht="15" hidden="1" customHeight="1" x14ac:dyDescent="0.35"/>
    <row r="59" spans="5:11" ht="15" hidden="1" customHeight="1" x14ac:dyDescent="0.35"/>
    <row r="60" spans="5:11" ht="15" hidden="1" customHeight="1" x14ac:dyDescent="0.35">
      <c r="E60" s="35"/>
      <c r="J60" s="39"/>
    </row>
    <row r="61" spans="5:11" ht="15" hidden="1" customHeight="1" x14ac:dyDescent="0.35">
      <c r="J61" s="40"/>
    </row>
    <row r="62" spans="5:11" ht="15" hidden="1" customHeight="1" x14ac:dyDescent="0.35"/>
    <row r="63" spans="5:11" ht="15" hidden="1" customHeight="1" x14ac:dyDescent="0.35"/>
    <row r="64" spans="5:11" ht="15" hidden="1" customHeight="1" x14ac:dyDescent="0.35"/>
    <row r="65" ht="15" hidden="1" customHeight="1" x14ac:dyDescent="0.35"/>
    <row r="66" ht="15" hidden="1" customHeight="1" x14ac:dyDescent="0.35"/>
    <row r="67" ht="15" hidden="1" customHeight="1" x14ac:dyDescent="0.35"/>
    <row r="68" ht="15" hidden="1" customHeight="1" x14ac:dyDescent="0.35"/>
    <row r="69" ht="15" hidden="1" customHeight="1" x14ac:dyDescent="0.35"/>
    <row r="70" ht="15" hidden="1" customHeight="1" x14ac:dyDescent="0.35"/>
    <row r="71" ht="15" hidden="1" customHeight="1" x14ac:dyDescent="0.35"/>
    <row r="72" ht="15" hidden="1" customHeight="1" x14ac:dyDescent="0.35"/>
    <row r="73" ht="15" hidden="1" customHeight="1" x14ac:dyDescent="0.35"/>
    <row r="74" ht="15" hidden="1" customHeight="1" x14ac:dyDescent="0.35"/>
    <row r="75" ht="15" hidden="1" customHeight="1" x14ac:dyDescent="0.35"/>
    <row r="76" ht="15" hidden="1" customHeight="1" x14ac:dyDescent="0.35"/>
    <row r="77" ht="15" hidden="1" customHeight="1" x14ac:dyDescent="0.35"/>
    <row r="78" ht="15" hidden="1" customHeight="1" x14ac:dyDescent="0.35"/>
    <row r="79" ht="15" hidden="1" customHeight="1" x14ac:dyDescent="0.35"/>
    <row r="80" ht="15" hidden="1" customHeight="1" x14ac:dyDescent="0.35"/>
    <row r="81" ht="15" hidden="1" customHeight="1" x14ac:dyDescent="0.35"/>
    <row r="82" ht="15" hidden="1" customHeight="1" x14ac:dyDescent="0.35"/>
    <row r="83" ht="15" hidden="1" customHeight="1" x14ac:dyDescent="0.35"/>
    <row r="84" ht="15" hidden="1" customHeight="1" x14ac:dyDescent="0.35"/>
    <row r="85" ht="15" hidden="1" customHeight="1" x14ac:dyDescent="0.35"/>
    <row r="86" ht="15" hidden="1" customHeight="1" x14ac:dyDescent="0.35"/>
    <row r="87" ht="15" hidden="1" customHeight="1" x14ac:dyDescent="0.35"/>
    <row r="88" ht="15" hidden="1" customHeight="1" x14ac:dyDescent="0.35"/>
    <row r="89" ht="15" hidden="1" customHeight="1" x14ac:dyDescent="0.35"/>
    <row r="90" ht="15" hidden="1" customHeight="1" x14ac:dyDescent="0.35"/>
    <row r="91" ht="15" hidden="1" customHeight="1" x14ac:dyDescent="0.35"/>
    <row r="92" ht="15" hidden="1" customHeight="1" x14ac:dyDescent="0.35"/>
    <row r="93" ht="15" hidden="1" customHeight="1" x14ac:dyDescent="0.35"/>
    <row r="94" ht="15" hidden="1" customHeight="1" x14ac:dyDescent="0.35"/>
    <row r="95" ht="15" hidden="1" customHeight="1" x14ac:dyDescent="0.35"/>
    <row r="96" ht="15" hidden="1" customHeight="1" x14ac:dyDescent="0.35"/>
    <row r="97" ht="15" hidden="1" customHeight="1" x14ac:dyDescent="0.35"/>
    <row r="98" ht="15" hidden="1" customHeight="1" x14ac:dyDescent="0.35"/>
    <row r="99" ht="15" hidden="1" customHeight="1" x14ac:dyDescent="0.35"/>
    <row r="100" ht="15" hidden="1" customHeight="1" x14ac:dyDescent="0.35"/>
    <row r="101" ht="15" hidden="1" customHeight="1" x14ac:dyDescent="0.35"/>
    <row r="102" ht="15" hidden="1" customHeight="1" x14ac:dyDescent="0.35"/>
    <row r="103" ht="15" hidden="1" customHeight="1" x14ac:dyDescent="0.35"/>
    <row r="104" ht="15" hidden="1" customHeight="1" x14ac:dyDescent="0.35"/>
    <row r="105" ht="15" hidden="1" customHeight="1" x14ac:dyDescent="0.35"/>
    <row r="106" ht="15" hidden="1" customHeight="1" x14ac:dyDescent="0.35"/>
    <row r="107" ht="15" hidden="1" customHeight="1" x14ac:dyDescent="0.35"/>
    <row r="108" ht="15" hidden="1" customHeight="1" x14ac:dyDescent="0.35"/>
    <row r="109" ht="15" hidden="1" customHeight="1" x14ac:dyDescent="0.35"/>
    <row r="110" ht="15" hidden="1" customHeight="1" x14ac:dyDescent="0.35"/>
    <row r="111" ht="15" hidden="1" customHeight="1" x14ac:dyDescent="0.35"/>
    <row r="112" ht="15" hidden="1" customHeight="1" x14ac:dyDescent="0.35"/>
    <row r="113" ht="15" hidden="1" customHeight="1" x14ac:dyDescent="0.35"/>
    <row r="114" ht="15" hidden="1" customHeight="1" x14ac:dyDescent="0.35"/>
    <row r="115" ht="15" hidden="1" customHeight="1" x14ac:dyDescent="0.35"/>
    <row r="116" ht="15" hidden="1" customHeight="1" x14ac:dyDescent="0.35"/>
    <row r="117" ht="15" hidden="1" customHeight="1" x14ac:dyDescent="0.35"/>
    <row r="118" ht="15" hidden="1" customHeight="1" x14ac:dyDescent="0.35"/>
    <row r="119" ht="15" hidden="1" customHeight="1" x14ac:dyDescent="0.35"/>
    <row r="120" ht="15" hidden="1" customHeight="1" x14ac:dyDescent="0.35"/>
    <row r="121" ht="15" hidden="1" customHeight="1" x14ac:dyDescent="0.35"/>
    <row r="122" ht="15" hidden="1" customHeight="1" x14ac:dyDescent="0.35"/>
    <row r="123" ht="15" hidden="1" customHeight="1" x14ac:dyDescent="0.35"/>
    <row r="124" ht="15" hidden="1" customHeight="1" x14ac:dyDescent="0.35"/>
    <row r="125" ht="15" hidden="1" customHeight="1" x14ac:dyDescent="0.35"/>
    <row r="126" ht="15" hidden="1" customHeight="1" x14ac:dyDescent="0.35"/>
    <row r="127" ht="15" hidden="1" customHeight="1" x14ac:dyDescent="0.35"/>
    <row r="128" ht="15" hidden="1" customHeight="1" x14ac:dyDescent="0.35"/>
    <row r="129" ht="15" hidden="1" customHeight="1" x14ac:dyDescent="0.35"/>
    <row r="130" ht="15" hidden="1" customHeight="1" x14ac:dyDescent="0.35"/>
    <row r="131" ht="15" hidden="1" customHeight="1" x14ac:dyDescent="0.35"/>
    <row r="132" ht="15" hidden="1" customHeight="1" x14ac:dyDescent="0.35"/>
    <row r="133" ht="15" hidden="1" customHeight="1" x14ac:dyDescent="0.35"/>
    <row r="134" ht="15" hidden="1" customHeight="1" x14ac:dyDescent="0.35"/>
    <row r="135" ht="15" hidden="1" customHeight="1" x14ac:dyDescent="0.35"/>
    <row r="136" ht="15" hidden="1" customHeight="1" x14ac:dyDescent="0.35"/>
    <row r="137" ht="15" hidden="1" customHeight="1" x14ac:dyDescent="0.35"/>
    <row r="138" ht="15" hidden="1" customHeight="1" x14ac:dyDescent="0.35"/>
    <row r="139" ht="15" hidden="1" customHeight="1" x14ac:dyDescent="0.35"/>
    <row r="140" ht="15" hidden="1" customHeight="1" x14ac:dyDescent="0.35"/>
    <row r="141" ht="15" hidden="1" customHeight="1" x14ac:dyDescent="0.35"/>
    <row r="142" ht="15" hidden="1" customHeight="1" x14ac:dyDescent="0.35"/>
    <row r="143" ht="15" hidden="1" customHeight="1" x14ac:dyDescent="0.35"/>
    <row r="144" ht="15" hidden="1" customHeight="1" x14ac:dyDescent="0.35"/>
    <row r="145" ht="15" hidden="1" customHeight="1" x14ac:dyDescent="0.35"/>
    <row r="146" ht="15" hidden="1" customHeight="1" x14ac:dyDescent="0.35"/>
    <row r="147" ht="15" hidden="1" customHeight="1" x14ac:dyDescent="0.35"/>
    <row r="148" ht="15" hidden="1" customHeight="1" x14ac:dyDescent="0.35"/>
    <row r="149" ht="15" hidden="1" customHeight="1" x14ac:dyDescent="0.35"/>
    <row r="150" ht="15" hidden="1" customHeight="1" x14ac:dyDescent="0.35"/>
    <row r="151" ht="15" hidden="1" customHeight="1" x14ac:dyDescent="0.35"/>
    <row r="152" ht="15" hidden="1" customHeight="1" x14ac:dyDescent="0.35"/>
    <row r="153" ht="15" hidden="1" customHeight="1" x14ac:dyDescent="0.35"/>
    <row r="154" ht="15" hidden="1" customHeight="1" x14ac:dyDescent="0.35"/>
    <row r="155" ht="15" hidden="1" customHeight="1" x14ac:dyDescent="0.35"/>
    <row r="156" ht="15" hidden="1" customHeight="1" x14ac:dyDescent="0.35"/>
    <row r="157" ht="15" hidden="1" customHeight="1" x14ac:dyDescent="0.35"/>
    <row r="158" ht="15" hidden="1" customHeight="1" x14ac:dyDescent="0.35"/>
    <row r="159" ht="15" hidden="1" customHeight="1" x14ac:dyDescent="0.35"/>
    <row r="160" ht="15" hidden="1" customHeight="1" x14ac:dyDescent="0.35"/>
    <row r="161" ht="15" hidden="1" customHeight="1" x14ac:dyDescent="0.35"/>
    <row r="162" ht="15" hidden="1" customHeight="1" x14ac:dyDescent="0.35"/>
    <row r="163" ht="15" hidden="1" customHeight="1" x14ac:dyDescent="0.35"/>
    <row r="164" ht="15" hidden="1" customHeight="1" x14ac:dyDescent="0.35"/>
    <row r="165" ht="15" hidden="1" customHeight="1" x14ac:dyDescent="0.35"/>
    <row r="166" ht="15" hidden="1" customHeight="1" x14ac:dyDescent="0.35"/>
    <row r="167" ht="15" hidden="1" customHeight="1" x14ac:dyDescent="0.35"/>
    <row r="168" ht="15" hidden="1" customHeight="1" x14ac:dyDescent="0.35"/>
    <row r="169" ht="15" hidden="1" customHeight="1" x14ac:dyDescent="0.35"/>
    <row r="170" ht="15" hidden="1" customHeight="1" x14ac:dyDescent="0.35"/>
    <row r="171" ht="15" hidden="1" customHeight="1" x14ac:dyDescent="0.35"/>
    <row r="172" ht="15" hidden="1" customHeight="1" x14ac:dyDescent="0.35"/>
    <row r="173" ht="15" hidden="1" customHeight="1" x14ac:dyDescent="0.35"/>
    <row r="174" ht="15" hidden="1" customHeight="1" x14ac:dyDescent="0.35"/>
    <row r="175" ht="15" hidden="1" customHeight="1" x14ac:dyDescent="0.35"/>
    <row r="176" ht="15" hidden="1" customHeight="1" x14ac:dyDescent="0.35"/>
    <row r="177" ht="15" hidden="1" customHeight="1" x14ac:dyDescent="0.35"/>
    <row r="178" ht="15" hidden="1" customHeight="1" x14ac:dyDescent="0.35"/>
    <row r="179" ht="15" hidden="1" customHeight="1" x14ac:dyDescent="0.35"/>
    <row r="180" ht="15" hidden="1" customHeight="1" x14ac:dyDescent="0.35"/>
    <row r="181" ht="15" hidden="1" customHeight="1" x14ac:dyDescent="0.35"/>
    <row r="182" ht="15" hidden="1" customHeight="1" x14ac:dyDescent="0.35"/>
    <row r="183" ht="15" hidden="1" customHeight="1" x14ac:dyDescent="0.35"/>
    <row r="184" ht="15" hidden="1" customHeight="1" x14ac:dyDescent="0.35"/>
    <row r="185" ht="15" hidden="1" customHeight="1" x14ac:dyDescent="0.35"/>
    <row r="186" ht="15" hidden="1" customHeight="1" x14ac:dyDescent="0.35"/>
    <row r="187" ht="15" hidden="1" customHeight="1" x14ac:dyDescent="0.35"/>
    <row r="188" ht="15" hidden="1" customHeight="1" x14ac:dyDescent="0.35"/>
    <row r="189" ht="15" hidden="1" customHeight="1" x14ac:dyDescent="0.35"/>
    <row r="190" ht="15" hidden="1" customHeight="1" x14ac:dyDescent="0.35"/>
    <row r="191" ht="15" hidden="1" customHeight="1" x14ac:dyDescent="0.35"/>
    <row r="192" ht="15" hidden="1" customHeight="1" x14ac:dyDescent="0.35"/>
    <row r="193" ht="15" hidden="1" customHeight="1" x14ac:dyDescent="0.35"/>
    <row r="194" ht="15" hidden="1" customHeight="1" x14ac:dyDescent="0.35"/>
    <row r="195" ht="15" hidden="1" customHeight="1" x14ac:dyDescent="0.35"/>
    <row r="196" ht="15" hidden="1" customHeight="1" x14ac:dyDescent="0.35"/>
    <row r="197" ht="15" hidden="1" customHeight="1" x14ac:dyDescent="0.35"/>
    <row r="198" ht="15" hidden="1" customHeight="1" x14ac:dyDescent="0.35"/>
    <row r="199" ht="15" hidden="1" customHeight="1" x14ac:dyDescent="0.35"/>
    <row r="200" ht="15" hidden="1" customHeight="1" x14ac:dyDescent="0.35"/>
    <row r="201" ht="15" hidden="1" customHeight="1" x14ac:dyDescent="0.35"/>
    <row r="202" ht="15" hidden="1" customHeight="1" x14ac:dyDescent="0.35"/>
    <row r="203" ht="15" hidden="1" customHeight="1" x14ac:dyDescent="0.35"/>
    <row r="204" ht="15" hidden="1" customHeight="1" x14ac:dyDescent="0.35"/>
    <row r="205" ht="15" hidden="1" customHeight="1" x14ac:dyDescent="0.35"/>
    <row r="206" ht="15" hidden="1" customHeight="1" x14ac:dyDescent="0.35"/>
    <row r="207" ht="15" hidden="1" customHeight="1" x14ac:dyDescent="0.35"/>
    <row r="208" ht="15" hidden="1" customHeight="1" x14ac:dyDescent="0.35"/>
    <row r="209" ht="15" hidden="1" customHeight="1" x14ac:dyDescent="0.35"/>
    <row r="210" ht="15" hidden="1" customHeight="1" x14ac:dyDescent="0.35"/>
    <row r="211" ht="15" hidden="1" customHeight="1" x14ac:dyDescent="0.35"/>
    <row r="212" ht="15" hidden="1" customHeight="1" x14ac:dyDescent="0.35"/>
    <row r="213" ht="15" hidden="1" customHeight="1" x14ac:dyDescent="0.35"/>
    <row r="214" ht="15" hidden="1" customHeight="1" x14ac:dyDescent="0.35"/>
    <row r="215" ht="15" hidden="1" customHeight="1" x14ac:dyDescent="0.35"/>
    <row r="216" ht="15" hidden="1" customHeight="1" x14ac:dyDescent="0.35"/>
    <row r="217" ht="15" hidden="1" customHeight="1" x14ac:dyDescent="0.35"/>
    <row r="218" ht="15" hidden="1" customHeight="1" x14ac:dyDescent="0.35"/>
    <row r="219" ht="15" hidden="1" customHeight="1" x14ac:dyDescent="0.35"/>
    <row r="220" ht="15" hidden="1" customHeight="1" x14ac:dyDescent="0.35"/>
    <row r="221" ht="15" hidden="1" customHeight="1" x14ac:dyDescent="0.35"/>
    <row r="222" ht="15" hidden="1" customHeight="1" x14ac:dyDescent="0.35"/>
    <row r="223" ht="15" hidden="1" customHeight="1" x14ac:dyDescent="0.35"/>
    <row r="224" ht="15" hidden="1" customHeight="1" x14ac:dyDescent="0.35"/>
    <row r="225" ht="15" hidden="1" customHeight="1" x14ac:dyDescent="0.35"/>
    <row r="226" ht="15" hidden="1" customHeight="1" x14ac:dyDescent="0.35"/>
    <row r="227" ht="15" hidden="1" customHeight="1" x14ac:dyDescent="0.35"/>
    <row r="228" ht="15" hidden="1" customHeight="1" x14ac:dyDescent="0.35"/>
    <row r="229" ht="15" hidden="1" customHeight="1" x14ac:dyDescent="0.35"/>
    <row r="230" ht="15" hidden="1" customHeight="1" x14ac:dyDescent="0.35"/>
    <row r="231" ht="15" hidden="1" customHeight="1" x14ac:dyDescent="0.35"/>
    <row r="232" ht="15" hidden="1" customHeight="1" x14ac:dyDescent="0.35"/>
    <row r="233" ht="15" hidden="1" customHeight="1" x14ac:dyDescent="0.35"/>
    <row r="234" ht="15" hidden="1" customHeight="1" x14ac:dyDescent="0.35"/>
    <row r="235" ht="15" hidden="1" customHeight="1" x14ac:dyDescent="0.35"/>
    <row r="236" ht="15" hidden="1" customHeight="1" x14ac:dyDescent="0.35"/>
    <row r="237" ht="15" hidden="1" customHeight="1" x14ac:dyDescent="0.35"/>
    <row r="238" ht="15" hidden="1" customHeight="1" x14ac:dyDescent="0.35"/>
    <row r="239" ht="15" hidden="1" customHeight="1" x14ac:dyDescent="0.35"/>
    <row r="240" ht="15" hidden="1" customHeight="1" x14ac:dyDescent="0.35"/>
    <row r="241" ht="15" hidden="1" customHeight="1" x14ac:dyDescent="0.35"/>
    <row r="242" ht="15" hidden="1" customHeight="1" x14ac:dyDescent="0.35"/>
    <row r="243" ht="15" hidden="1" customHeight="1" x14ac:dyDescent="0.35"/>
    <row r="244" ht="15" hidden="1" customHeight="1" x14ac:dyDescent="0.35"/>
    <row r="245" ht="15" hidden="1" customHeight="1" x14ac:dyDescent="0.35"/>
    <row r="246" ht="15" hidden="1" customHeight="1" x14ac:dyDescent="0.35"/>
    <row r="247" ht="15" hidden="1" customHeight="1" x14ac:dyDescent="0.35"/>
    <row r="248" ht="15" hidden="1" customHeight="1" x14ac:dyDescent="0.35"/>
    <row r="249" ht="15" hidden="1" customHeight="1" x14ac:dyDescent="0.35"/>
    <row r="250" ht="15" hidden="1" customHeight="1" x14ac:dyDescent="0.35"/>
    <row r="251" ht="15" hidden="1" customHeight="1" x14ac:dyDescent="0.35"/>
    <row r="252" ht="15" hidden="1" customHeight="1" x14ac:dyDescent="0.35"/>
    <row r="253" ht="15" hidden="1" customHeight="1" x14ac:dyDescent="0.35"/>
    <row r="254" ht="15" hidden="1" customHeight="1" x14ac:dyDescent="0.35"/>
    <row r="255" ht="15" hidden="1" customHeight="1" x14ac:dyDescent="0.35"/>
    <row r="256" ht="15" hidden="1" customHeight="1" x14ac:dyDescent="0.35"/>
    <row r="257" ht="15" hidden="1" customHeight="1" x14ac:dyDescent="0.35"/>
    <row r="258" ht="15" hidden="1" customHeight="1" x14ac:dyDescent="0.35"/>
    <row r="259" ht="15" hidden="1" customHeight="1" x14ac:dyDescent="0.35"/>
    <row r="260" ht="15" hidden="1" customHeight="1" x14ac:dyDescent="0.35"/>
    <row r="261" ht="15" hidden="1" customHeight="1" x14ac:dyDescent="0.35"/>
    <row r="262" ht="15" hidden="1" customHeight="1" x14ac:dyDescent="0.35"/>
    <row r="263" ht="15" hidden="1" customHeight="1" x14ac:dyDescent="0.35"/>
    <row r="264" ht="15" hidden="1" customHeight="1" x14ac:dyDescent="0.35"/>
    <row r="265" ht="15" hidden="1" customHeight="1" x14ac:dyDescent="0.35"/>
    <row r="266" ht="15" hidden="1" customHeight="1" x14ac:dyDescent="0.35"/>
    <row r="267" ht="15" hidden="1" customHeight="1" x14ac:dyDescent="0.35"/>
    <row r="268" ht="15" hidden="1" customHeight="1" x14ac:dyDescent="0.35"/>
    <row r="269" ht="15" hidden="1" customHeight="1" x14ac:dyDescent="0.35"/>
    <row r="270" ht="15" hidden="1" customHeight="1" x14ac:dyDescent="0.35"/>
    <row r="271" ht="15" hidden="1" customHeight="1" x14ac:dyDescent="0.35"/>
    <row r="272" ht="15" hidden="1" customHeight="1" x14ac:dyDescent="0.35"/>
    <row r="273" ht="15" hidden="1" customHeight="1" x14ac:dyDescent="0.35"/>
    <row r="274" ht="15" hidden="1" customHeight="1" x14ac:dyDescent="0.35"/>
    <row r="275" ht="15" hidden="1" customHeight="1" x14ac:dyDescent="0.35"/>
    <row r="276" ht="15" hidden="1" customHeight="1" x14ac:dyDescent="0.35"/>
    <row r="277" ht="15" hidden="1" customHeight="1" x14ac:dyDescent="0.35"/>
    <row r="278" ht="15" hidden="1" customHeight="1" x14ac:dyDescent="0.35"/>
    <row r="279" ht="15" hidden="1" customHeight="1" x14ac:dyDescent="0.35"/>
    <row r="280" ht="15" hidden="1" customHeight="1" x14ac:dyDescent="0.35"/>
    <row r="281" ht="15" hidden="1" customHeight="1" x14ac:dyDescent="0.35"/>
    <row r="282" ht="15" hidden="1" customHeight="1" x14ac:dyDescent="0.35"/>
    <row r="283" ht="15" hidden="1" customHeight="1" x14ac:dyDescent="0.35"/>
    <row r="284" ht="15" hidden="1" customHeight="1" x14ac:dyDescent="0.35"/>
    <row r="285" ht="15" hidden="1" customHeight="1" x14ac:dyDescent="0.35"/>
    <row r="286" ht="15" hidden="1" customHeight="1" x14ac:dyDescent="0.35"/>
    <row r="287" ht="15" hidden="1" customHeight="1" x14ac:dyDescent="0.35"/>
    <row r="288" ht="15" hidden="1" customHeight="1" x14ac:dyDescent="0.35"/>
    <row r="289" ht="15" hidden="1" customHeight="1" x14ac:dyDescent="0.35"/>
    <row r="290" ht="15" hidden="1" customHeight="1" x14ac:dyDescent="0.35"/>
    <row r="291" ht="15" hidden="1" customHeight="1" x14ac:dyDescent="0.35"/>
    <row r="292" ht="15" hidden="1" customHeight="1" x14ac:dyDescent="0.35"/>
    <row r="293" ht="15" hidden="1" customHeight="1" x14ac:dyDescent="0.35"/>
    <row r="294" ht="15" hidden="1" customHeight="1" x14ac:dyDescent="0.35"/>
    <row r="295" ht="15" hidden="1" customHeight="1" x14ac:dyDescent="0.35"/>
    <row r="296" ht="15" hidden="1" customHeight="1" x14ac:dyDescent="0.35"/>
    <row r="297" ht="15" hidden="1" customHeight="1" x14ac:dyDescent="0.35"/>
    <row r="298" ht="15" hidden="1" customHeight="1" x14ac:dyDescent="0.35"/>
    <row r="299" ht="15" hidden="1" customHeight="1" x14ac:dyDescent="0.35"/>
    <row r="300" ht="15" hidden="1" customHeight="1" x14ac:dyDescent="0.35"/>
    <row r="301" ht="15" hidden="1" customHeight="1" x14ac:dyDescent="0.35"/>
    <row r="302" ht="15" hidden="1" customHeight="1" x14ac:dyDescent="0.35"/>
    <row r="303" ht="15" hidden="1" customHeight="1" x14ac:dyDescent="0.35"/>
    <row r="304" ht="15" hidden="1" customHeight="1" x14ac:dyDescent="0.35"/>
    <row r="305" ht="15" hidden="1" customHeight="1" x14ac:dyDescent="0.35"/>
    <row r="306" ht="15" hidden="1" customHeight="1" x14ac:dyDescent="0.35"/>
    <row r="307" ht="15" hidden="1" customHeight="1" x14ac:dyDescent="0.35"/>
    <row r="308" ht="15" hidden="1" customHeight="1" x14ac:dyDescent="0.35"/>
    <row r="309" ht="15" hidden="1" customHeight="1" x14ac:dyDescent="0.35"/>
    <row r="310" ht="15" hidden="1" customHeight="1" x14ac:dyDescent="0.35"/>
    <row r="311" ht="15" hidden="1" customHeight="1" x14ac:dyDescent="0.35"/>
    <row r="312" ht="15" hidden="1" customHeight="1" x14ac:dyDescent="0.35"/>
    <row r="313" ht="15" hidden="1" customHeight="1" x14ac:dyDescent="0.35"/>
    <row r="314" ht="15" hidden="1" customHeight="1" x14ac:dyDescent="0.35"/>
    <row r="315" ht="15" hidden="1" customHeight="1" x14ac:dyDescent="0.35"/>
    <row r="316" ht="15" hidden="1" customHeight="1" x14ac:dyDescent="0.35"/>
    <row r="317" ht="15" hidden="1" customHeight="1" x14ac:dyDescent="0.35"/>
    <row r="318" ht="15" hidden="1" customHeight="1" x14ac:dyDescent="0.35"/>
    <row r="319" ht="15" hidden="1" customHeight="1" x14ac:dyDescent="0.35"/>
    <row r="320" ht="15" hidden="1" customHeight="1" x14ac:dyDescent="0.35"/>
    <row r="321" ht="15" hidden="1" customHeight="1" x14ac:dyDescent="0.35"/>
    <row r="322" ht="15" hidden="1" customHeight="1" x14ac:dyDescent="0.35"/>
    <row r="323" ht="15" hidden="1" customHeight="1" x14ac:dyDescent="0.35"/>
    <row r="324" ht="15" hidden="1" customHeight="1" x14ac:dyDescent="0.35"/>
    <row r="325" ht="15" hidden="1" customHeight="1" x14ac:dyDescent="0.35"/>
    <row r="326" ht="15" hidden="1" customHeight="1" x14ac:dyDescent="0.35"/>
    <row r="327" ht="15" hidden="1" customHeight="1" x14ac:dyDescent="0.35"/>
    <row r="328" ht="15" hidden="1" customHeight="1" x14ac:dyDescent="0.35"/>
    <row r="329" ht="15" hidden="1" customHeight="1" x14ac:dyDescent="0.35"/>
    <row r="330" ht="15" hidden="1" customHeight="1" x14ac:dyDescent="0.35"/>
    <row r="331" ht="15" hidden="1" customHeight="1" x14ac:dyDescent="0.35"/>
    <row r="332" ht="15" hidden="1" customHeight="1" x14ac:dyDescent="0.35"/>
    <row r="333" ht="15" hidden="1" customHeight="1" x14ac:dyDescent="0.35"/>
    <row r="334" ht="15" hidden="1" customHeight="1" x14ac:dyDescent="0.35"/>
    <row r="335" ht="15" hidden="1" customHeight="1" x14ac:dyDescent="0.35"/>
    <row r="336" ht="15" hidden="1" customHeight="1" x14ac:dyDescent="0.35"/>
    <row r="337" ht="15" hidden="1" customHeight="1" x14ac:dyDescent="0.35"/>
    <row r="338" ht="15" hidden="1" customHeight="1" x14ac:dyDescent="0.35"/>
    <row r="339" ht="15" hidden="1" customHeight="1" x14ac:dyDescent="0.35"/>
    <row r="340" ht="15" hidden="1" customHeight="1" x14ac:dyDescent="0.35"/>
    <row r="341" ht="15" hidden="1" customHeight="1" x14ac:dyDescent="0.35"/>
    <row r="342" ht="15" hidden="1" customHeight="1" x14ac:dyDescent="0.35"/>
    <row r="343" ht="15" hidden="1" customHeight="1" x14ac:dyDescent="0.35"/>
    <row r="344" ht="15" hidden="1" customHeight="1" x14ac:dyDescent="0.35"/>
    <row r="345" ht="15" hidden="1" customHeight="1" x14ac:dyDescent="0.35"/>
    <row r="346" ht="15" hidden="1" customHeight="1" x14ac:dyDescent="0.35"/>
    <row r="347" ht="15" hidden="1" customHeight="1" x14ac:dyDescent="0.35"/>
    <row r="348" ht="15" hidden="1" customHeight="1" x14ac:dyDescent="0.35"/>
    <row r="349" ht="15" hidden="1" customHeight="1" x14ac:dyDescent="0.35"/>
    <row r="350" ht="15" hidden="1" customHeight="1" x14ac:dyDescent="0.35"/>
    <row r="351" ht="15" hidden="1" customHeight="1" x14ac:dyDescent="0.35"/>
    <row r="352" ht="15" hidden="1" customHeight="1" x14ac:dyDescent="0.35"/>
    <row r="353" ht="15" hidden="1" customHeight="1" x14ac:dyDescent="0.35"/>
    <row r="354" ht="15" hidden="1" customHeight="1" x14ac:dyDescent="0.35"/>
    <row r="355" ht="15" hidden="1" customHeight="1" x14ac:dyDescent="0.35"/>
    <row r="356" ht="15" hidden="1" customHeight="1" x14ac:dyDescent="0.35"/>
    <row r="357" ht="15" hidden="1" customHeight="1" x14ac:dyDescent="0.35"/>
    <row r="358" ht="15" hidden="1" customHeight="1" x14ac:dyDescent="0.35"/>
    <row r="359" ht="15" hidden="1" customHeight="1" x14ac:dyDescent="0.35"/>
    <row r="360" ht="15" hidden="1" customHeight="1" x14ac:dyDescent="0.35"/>
    <row r="361" ht="15" hidden="1" customHeight="1" x14ac:dyDescent="0.35"/>
    <row r="362" ht="15" hidden="1" customHeight="1" x14ac:dyDescent="0.35"/>
    <row r="363" ht="15" hidden="1" customHeight="1" x14ac:dyDescent="0.35"/>
    <row r="364" ht="15" hidden="1" customHeight="1" x14ac:dyDescent="0.35"/>
    <row r="365" ht="15" hidden="1" customHeight="1" x14ac:dyDescent="0.35"/>
    <row r="366" ht="15" hidden="1" customHeight="1" x14ac:dyDescent="0.35"/>
    <row r="367" ht="15" hidden="1" customHeight="1" x14ac:dyDescent="0.35"/>
    <row r="368" ht="15" hidden="1" customHeight="1" x14ac:dyDescent="0.35"/>
    <row r="369" ht="15" hidden="1" customHeight="1" x14ac:dyDescent="0.35"/>
    <row r="370" ht="15" hidden="1" customHeight="1" x14ac:dyDescent="0.35"/>
    <row r="371" ht="15" hidden="1" customHeight="1" x14ac:dyDescent="0.35"/>
    <row r="372" ht="15" hidden="1" customHeight="1" x14ac:dyDescent="0.35"/>
    <row r="373" ht="15" hidden="1" customHeight="1" x14ac:dyDescent="0.35"/>
    <row r="374" ht="15" hidden="1" customHeight="1" x14ac:dyDescent="0.35"/>
    <row r="375" ht="15" hidden="1" customHeight="1" x14ac:dyDescent="0.35"/>
    <row r="376" ht="15" hidden="1" customHeight="1" x14ac:dyDescent="0.35"/>
    <row r="377" ht="15" hidden="1" customHeight="1" x14ac:dyDescent="0.35"/>
    <row r="378" ht="15" hidden="1" customHeight="1" x14ac:dyDescent="0.35"/>
    <row r="379" ht="15" hidden="1" customHeight="1" x14ac:dyDescent="0.35"/>
    <row r="380" ht="15" hidden="1" customHeight="1" x14ac:dyDescent="0.35"/>
    <row r="381" ht="15" hidden="1" customHeight="1" x14ac:dyDescent="0.35"/>
    <row r="382" ht="15" hidden="1" customHeight="1" x14ac:dyDescent="0.35"/>
    <row r="383" ht="15" hidden="1" customHeight="1" x14ac:dyDescent="0.35"/>
    <row r="384" ht="15" hidden="1" customHeight="1" x14ac:dyDescent="0.35"/>
    <row r="385" ht="15" hidden="1" customHeight="1" x14ac:dyDescent="0.35"/>
    <row r="386" ht="15" hidden="1" customHeight="1" x14ac:dyDescent="0.35"/>
    <row r="387" ht="15" hidden="1" customHeight="1" x14ac:dyDescent="0.35"/>
    <row r="388" ht="15" hidden="1" customHeight="1" x14ac:dyDescent="0.35"/>
    <row r="389" ht="15" hidden="1" customHeight="1" x14ac:dyDescent="0.35"/>
    <row r="390" ht="15" hidden="1" customHeight="1" x14ac:dyDescent="0.35"/>
    <row r="391" ht="15" hidden="1" customHeight="1" x14ac:dyDescent="0.35"/>
    <row r="392" ht="15" hidden="1" customHeight="1" x14ac:dyDescent="0.35"/>
    <row r="393" ht="15" hidden="1" customHeight="1" x14ac:dyDescent="0.35"/>
    <row r="394" ht="15" hidden="1" customHeight="1" x14ac:dyDescent="0.35"/>
    <row r="395" ht="15" hidden="1" customHeight="1" x14ac:dyDescent="0.35"/>
    <row r="396" ht="15" hidden="1" customHeight="1" x14ac:dyDescent="0.35"/>
    <row r="397" ht="15" hidden="1" customHeight="1" x14ac:dyDescent="0.35"/>
    <row r="398" ht="15" hidden="1" customHeight="1" x14ac:dyDescent="0.35"/>
    <row r="399" ht="15" hidden="1" customHeight="1" x14ac:dyDescent="0.35"/>
    <row r="400" ht="15" hidden="1" customHeight="1" x14ac:dyDescent="0.35"/>
    <row r="401" ht="15" hidden="1" customHeight="1" x14ac:dyDescent="0.35"/>
    <row r="402" ht="15" hidden="1" customHeight="1" x14ac:dyDescent="0.35"/>
    <row r="403" ht="15" hidden="1" customHeight="1" x14ac:dyDescent="0.35"/>
    <row r="404" ht="15" hidden="1" customHeight="1" x14ac:dyDescent="0.35"/>
    <row r="405" ht="15" hidden="1" customHeight="1" x14ac:dyDescent="0.35"/>
    <row r="406" ht="15" hidden="1" customHeight="1" x14ac:dyDescent="0.35"/>
    <row r="407" ht="15" hidden="1" customHeight="1" x14ac:dyDescent="0.35"/>
    <row r="408" ht="15" hidden="1" customHeight="1" x14ac:dyDescent="0.35"/>
    <row r="409" ht="15" hidden="1" customHeight="1" x14ac:dyDescent="0.35"/>
    <row r="410" ht="15" hidden="1" customHeight="1" x14ac:dyDescent="0.35"/>
    <row r="411" ht="15" hidden="1" customHeight="1" x14ac:dyDescent="0.35"/>
    <row r="412" ht="15" hidden="1" customHeight="1" x14ac:dyDescent="0.35"/>
    <row r="413" ht="15" hidden="1" customHeight="1" x14ac:dyDescent="0.35"/>
    <row r="414" ht="15" hidden="1" customHeight="1" x14ac:dyDescent="0.35"/>
    <row r="415" ht="15" hidden="1" customHeight="1" x14ac:dyDescent="0.35"/>
    <row r="416" ht="15" hidden="1" customHeight="1" x14ac:dyDescent="0.35"/>
    <row r="417" ht="15" hidden="1" customHeight="1" x14ac:dyDescent="0.35"/>
    <row r="418" ht="15" hidden="1" customHeight="1" x14ac:dyDescent="0.35"/>
    <row r="419" ht="15" hidden="1" customHeight="1" x14ac:dyDescent="0.35"/>
    <row r="420" ht="15" hidden="1" customHeight="1" x14ac:dyDescent="0.35"/>
    <row r="421" ht="15" hidden="1" customHeight="1" x14ac:dyDescent="0.35"/>
    <row r="422" ht="15" hidden="1" customHeight="1" x14ac:dyDescent="0.35"/>
    <row r="423" ht="15" hidden="1" customHeight="1" x14ac:dyDescent="0.35"/>
    <row r="424" ht="15" hidden="1" customHeight="1" x14ac:dyDescent="0.35"/>
    <row r="425" ht="15" hidden="1" customHeight="1" x14ac:dyDescent="0.35"/>
    <row r="426" ht="15" hidden="1" customHeight="1" x14ac:dyDescent="0.35"/>
    <row r="427" ht="15" hidden="1" customHeight="1" x14ac:dyDescent="0.35"/>
    <row r="428" ht="15" hidden="1" customHeight="1" x14ac:dyDescent="0.35"/>
    <row r="429" ht="15" hidden="1" customHeight="1" x14ac:dyDescent="0.35"/>
    <row r="430" ht="15" hidden="1" customHeight="1" x14ac:dyDescent="0.35"/>
    <row r="431" ht="15" hidden="1" customHeight="1" x14ac:dyDescent="0.35"/>
    <row r="432" ht="15" hidden="1" customHeight="1" x14ac:dyDescent="0.35"/>
    <row r="433" ht="15" hidden="1" customHeight="1" x14ac:dyDescent="0.35"/>
    <row r="434" ht="15" hidden="1" customHeight="1" x14ac:dyDescent="0.35"/>
    <row r="435" ht="15" hidden="1" customHeight="1" x14ac:dyDescent="0.35"/>
    <row r="436" ht="15" hidden="1" customHeight="1" x14ac:dyDescent="0.35"/>
    <row r="437" ht="15" hidden="1" customHeight="1" x14ac:dyDescent="0.35"/>
    <row r="438" ht="15" hidden="1" customHeight="1" x14ac:dyDescent="0.35"/>
    <row r="439" ht="15" hidden="1" customHeight="1" x14ac:dyDescent="0.35"/>
    <row r="440" ht="15" hidden="1" customHeight="1" x14ac:dyDescent="0.35"/>
    <row r="441" ht="15" hidden="1" customHeight="1" x14ac:dyDescent="0.35"/>
    <row r="442" ht="15" hidden="1" customHeight="1" x14ac:dyDescent="0.35"/>
    <row r="443" ht="15" hidden="1" customHeight="1" x14ac:dyDescent="0.35"/>
    <row r="444" ht="15" hidden="1" customHeight="1" x14ac:dyDescent="0.35"/>
    <row r="445" ht="15" hidden="1" customHeight="1" x14ac:dyDescent="0.35"/>
    <row r="446" ht="15" hidden="1" customHeight="1" x14ac:dyDescent="0.35"/>
    <row r="447" ht="15" hidden="1" customHeight="1" x14ac:dyDescent="0.35"/>
    <row r="448" ht="15" hidden="1" customHeight="1" x14ac:dyDescent="0.35"/>
    <row r="449" ht="15" hidden="1" customHeight="1" x14ac:dyDescent="0.35"/>
    <row r="450" ht="15" hidden="1" customHeight="1" x14ac:dyDescent="0.35"/>
    <row r="451" ht="15" hidden="1" customHeight="1" x14ac:dyDescent="0.35"/>
    <row r="452" ht="15" hidden="1" customHeight="1" x14ac:dyDescent="0.35"/>
    <row r="453" ht="15" hidden="1" customHeight="1" x14ac:dyDescent="0.35"/>
    <row r="454" ht="15" hidden="1" customHeight="1" x14ac:dyDescent="0.35"/>
    <row r="455" ht="15" hidden="1" customHeight="1" x14ac:dyDescent="0.35"/>
    <row r="456" ht="15" hidden="1" customHeight="1" x14ac:dyDescent="0.35"/>
    <row r="457" ht="15" hidden="1" customHeight="1" x14ac:dyDescent="0.35"/>
    <row r="458" ht="15" hidden="1" customHeight="1" x14ac:dyDescent="0.35"/>
    <row r="459" ht="15" hidden="1" customHeight="1" x14ac:dyDescent="0.35"/>
    <row r="460" ht="15" hidden="1" customHeight="1" x14ac:dyDescent="0.35"/>
    <row r="461" ht="15" hidden="1" customHeight="1" x14ac:dyDescent="0.35"/>
    <row r="462" ht="15" hidden="1" customHeight="1" x14ac:dyDescent="0.35"/>
    <row r="463" ht="15" hidden="1" customHeight="1" x14ac:dyDescent="0.35"/>
    <row r="464" ht="15" hidden="1" customHeight="1" x14ac:dyDescent="0.35"/>
    <row r="465" ht="15" hidden="1" customHeight="1" x14ac:dyDescent="0.35"/>
    <row r="466" ht="15" hidden="1" customHeight="1" x14ac:dyDescent="0.35"/>
    <row r="467" ht="15" hidden="1" customHeight="1" x14ac:dyDescent="0.35"/>
    <row r="468" ht="15" hidden="1" customHeight="1" x14ac:dyDescent="0.35"/>
    <row r="469" ht="15" hidden="1" customHeight="1" x14ac:dyDescent="0.35"/>
    <row r="470" ht="15" hidden="1" customHeight="1" x14ac:dyDescent="0.35"/>
    <row r="471" ht="15" hidden="1" customHeight="1" x14ac:dyDescent="0.35"/>
    <row r="472" ht="15" hidden="1" customHeight="1" x14ac:dyDescent="0.35"/>
    <row r="473" ht="15" hidden="1" customHeight="1" x14ac:dyDescent="0.35"/>
    <row r="474" ht="15" hidden="1" customHeight="1" x14ac:dyDescent="0.35"/>
    <row r="475" ht="15" hidden="1" customHeight="1" x14ac:dyDescent="0.35"/>
    <row r="476" ht="15" hidden="1" customHeight="1" x14ac:dyDescent="0.35"/>
    <row r="477" ht="15" hidden="1" customHeight="1" x14ac:dyDescent="0.35"/>
    <row r="478" ht="15" hidden="1" customHeight="1" x14ac:dyDescent="0.35"/>
    <row r="479" ht="15" hidden="1" customHeight="1" x14ac:dyDescent="0.35"/>
    <row r="480" ht="15" hidden="1" customHeight="1" x14ac:dyDescent="0.35"/>
    <row r="481" ht="15" hidden="1" customHeight="1" x14ac:dyDescent="0.35"/>
    <row r="482" ht="15" hidden="1" customHeight="1" x14ac:dyDescent="0.35"/>
    <row r="483" ht="15" hidden="1" customHeight="1" x14ac:dyDescent="0.35"/>
    <row r="484" ht="15" hidden="1" customHeight="1" x14ac:dyDescent="0.35"/>
    <row r="485" ht="15" hidden="1" customHeight="1" x14ac:dyDescent="0.35"/>
    <row r="486" ht="15" hidden="1" customHeight="1" x14ac:dyDescent="0.35"/>
    <row r="487" ht="15" hidden="1" customHeight="1" x14ac:dyDescent="0.35"/>
    <row r="488" ht="15" hidden="1" customHeight="1" x14ac:dyDescent="0.35"/>
    <row r="489" ht="15" hidden="1" customHeight="1" x14ac:dyDescent="0.35"/>
    <row r="490" ht="15" hidden="1" customHeight="1" x14ac:dyDescent="0.35"/>
    <row r="491" ht="15" hidden="1" customHeight="1" x14ac:dyDescent="0.35"/>
    <row r="492" ht="15" hidden="1" customHeight="1" x14ac:dyDescent="0.35"/>
    <row r="493" ht="15" hidden="1" customHeight="1" x14ac:dyDescent="0.35"/>
    <row r="494" ht="15" hidden="1" customHeight="1" x14ac:dyDescent="0.35"/>
    <row r="495" ht="15" hidden="1" customHeight="1" x14ac:dyDescent="0.35"/>
    <row r="496" ht="15" hidden="1" customHeight="1" x14ac:dyDescent="0.35"/>
    <row r="497" ht="15" hidden="1" customHeight="1" x14ac:dyDescent="0.35"/>
    <row r="498" ht="15" hidden="1" customHeight="1" x14ac:dyDescent="0.35"/>
    <row r="499" ht="15" hidden="1" customHeight="1" x14ac:dyDescent="0.35"/>
    <row r="500" ht="15" hidden="1" customHeight="1" x14ac:dyDescent="0.35"/>
    <row r="501" ht="15" hidden="1" customHeight="1" x14ac:dyDescent="0.35"/>
    <row r="502" ht="15" hidden="1" customHeight="1" x14ac:dyDescent="0.35"/>
    <row r="503" ht="15" hidden="1" customHeight="1" x14ac:dyDescent="0.35"/>
    <row r="504" ht="15" hidden="1" customHeight="1" x14ac:dyDescent="0.35"/>
    <row r="505" ht="15" hidden="1" customHeight="1" x14ac:dyDescent="0.35"/>
    <row r="506" ht="15" hidden="1" customHeight="1" x14ac:dyDescent="0.35"/>
    <row r="507" ht="15" hidden="1" customHeight="1" x14ac:dyDescent="0.35"/>
    <row r="508" ht="15" hidden="1" customHeight="1" x14ac:dyDescent="0.35"/>
    <row r="509" ht="15" hidden="1" customHeight="1" x14ac:dyDescent="0.35"/>
    <row r="510" ht="15" hidden="1" customHeight="1" x14ac:dyDescent="0.35"/>
    <row r="511" ht="15" hidden="1" customHeight="1" x14ac:dyDescent="0.35"/>
    <row r="512" ht="15" hidden="1" customHeight="1" x14ac:dyDescent="0.35"/>
    <row r="513" ht="15" hidden="1" customHeight="1" x14ac:dyDescent="0.35"/>
    <row r="514" ht="15" hidden="1" customHeight="1" x14ac:dyDescent="0.35"/>
    <row r="515" ht="15" hidden="1" customHeight="1" x14ac:dyDescent="0.35"/>
    <row r="516" ht="15" hidden="1" customHeight="1" x14ac:dyDescent="0.35"/>
    <row r="517" ht="15" hidden="1" customHeight="1" x14ac:dyDescent="0.35"/>
    <row r="518" ht="15" hidden="1" customHeight="1" x14ac:dyDescent="0.35"/>
    <row r="519" ht="15" hidden="1" customHeight="1" x14ac:dyDescent="0.35"/>
    <row r="520" ht="15" hidden="1" customHeight="1" x14ac:dyDescent="0.35"/>
    <row r="521" ht="15" hidden="1" customHeight="1" x14ac:dyDescent="0.35"/>
    <row r="522" ht="15" hidden="1" customHeight="1" x14ac:dyDescent="0.35"/>
    <row r="523" ht="15" hidden="1" customHeight="1" x14ac:dyDescent="0.35"/>
    <row r="524" ht="15" hidden="1" customHeight="1" x14ac:dyDescent="0.35"/>
    <row r="525" ht="15" hidden="1" customHeight="1" x14ac:dyDescent="0.35"/>
    <row r="526" ht="15" hidden="1" customHeight="1" x14ac:dyDescent="0.35"/>
    <row r="527" ht="15" hidden="1" customHeight="1" x14ac:dyDescent="0.35"/>
    <row r="528" ht="15" hidden="1" customHeight="1" x14ac:dyDescent="0.35"/>
    <row r="529" ht="15" hidden="1" customHeight="1" x14ac:dyDescent="0.35"/>
    <row r="530" ht="15" hidden="1" customHeight="1" x14ac:dyDescent="0.35"/>
    <row r="531" ht="15" hidden="1" customHeight="1" x14ac:dyDescent="0.35"/>
    <row r="532" ht="15" hidden="1" customHeight="1" x14ac:dyDescent="0.35"/>
    <row r="533" ht="15" hidden="1" customHeight="1" x14ac:dyDescent="0.35"/>
    <row r="534" ht="15" hidden="1" customHeight="1" x14ac:dyDescent="0.35"/>
    <row r="535" ht="15" hidden="1" customHeight="1" x14ac:dyDescent="0.35"/>
    <row r="536" ht="15" hidden="1" customHeight="1" x14ac:dyDescent="0.35"/>
    <row r="537" ht="15" hidden="1" customHeight="1" x14ac:dyDescent="0.35"/>
    <row r="538" ht="15" hidden="1" customHeight="1" x14ac:dyDescent="0.35"/>
    <row r="539" ht="15" hidden="1" customHeight="1" x14ac:dyDescent="0.35"/>
    <row r="540" ht="15" hidden="1" customHeight="1" x14ac:dyDescent="0.35"/>
    <row r="541" ht="15" hidden="1" customHeight="1" x14ac:dyDescent="0.35"/>
    <row r="542" ht="15" hidden="1" customHeight="1" x14ac:dyDescent="0.35"/>
    <row r="543" ht="15" hidden="1" customHeight="1" x14ac:dyDescent="0.35"/>
    <row r="544" ht="15" hidden="1" customHeight="1" x14ac:dyDescent="0.35"/>
    <row r="545" ht="15" hidden="1" customHeight="1" x14ac:dyDescent="0.35"/>
    <row r="546" ht="15" hidden="1" customHeight="1" x14ac:dyDescent="0.35"/>
    <row r="547" ht="15" hidden="1" customHeight="1" x14ac:dyDescent="0.35"/>
    <row r="548" ht="15" hidden="1" customHeight="1" x14ac:dyDescent="0.35"/>
    <row r="549" ht="15" hidden="1" customHeight="1" x14ac:dyDescent="0.35"/>
    <row r="550" ht="15" hidden="1" customHeight="1" x14ac:dyDescent="0.35"/>
    <row r="551" ht="15" hidden="1" customHeight="1" x14ac:dyDescent="0.35"/>
    <row r="552" ht="15" hidden="1" customHeight="1" x14ac:dyDescent="0.35"/>
    <row r="553" ht="15" hidden="1" customHeight="1" x14ac:dyDescent="0.35"/>
    <row r="554" ht="15" hidden="1" customHeight="1" x14ac:dyDescent="0.35"/>
    <row r="555" ht="15" hidden="1" customHeight="1" x14ac:dyDescent="0.35"/>
    <row r="556" ht="15" hidden="1" customHeight="1" x14ac:dyDescent="0.35"/>
    <row r="557" ht="15" hidden="1" customHeight="1" x14ac:dyDescent="0.35"/>
    <row r="558" ht="15" hidden="1" customHeight="1" x14ac:dyDescent="0.35"/>
    <row r="559" ht="15" hidden="1" customHeight="1" x14ac:dyDescent="0.35"/>
    <row r="560" ht="15" hidden="1" customHeight="1" x14ac:dyDescent="0.35"/>
    <row r="561" ht="15" hidden="1" customHeight="1" x14ac:dyDescent="0.35"/>
    <row r="562" ht="15" hidden="1" customHeight="1" x14ac:dyDescent="0.35"/>
    <row r="563" ht="15" hidden="1" customHeight="1" x14ac:dyDescent="0.35"/>
    <row r="564" ht="15" hidden="1" customHeight="1" x14ac:dyDescent="0.35"/>
    <row r="565" ht="15" hidden="1" customHeight="1" x14ac:dyDescent="0.35"/>
    <row r="566" ht="15" hidden="1" customHeight="1" x14ac:dyDescent="0.35"/>
    <row r="567" ht="15" hidden="1" customHeight="1" x14ac:dyDescent="0.35"/>
    <row r="568" ht="15" hidden="1" customHeight="1" x14ac:dyDescent="0.35"/>
    <row r="569" ht="15" hidden="1" customHeight="1" x14ac:dyDescent="0.35"/>
    <row r="570" ht="15" hidden="1" customHeight="1" x14ac:dyDescent="0.35"/>
    <row r="571" ht="15" hidden="1" customHeight="1" x14ac:dyDescent="0.35"/>
    <row r="572" ht="15" hidden="1" customHeight="1" x14ac:dyDescent="0.35"/>
    <row r="573" ht="15" hidden="1" customHeight="1" x14ac:dyDescent="0.35"/>
    <row r="574" ht="15" hidden="1" customHeight="1" x14ac:dyDescent="0.35"/>
    <row r="575" ht="15" hidden="1" customHeight="1" x14ac:dyDescent="0.35"/>
    <row r="576" ht="15" hidden="1" customHeight="1" x14ac:dyDescent="0.35"/>
    <row r="577" ht="15" hidden="1" customHeight="1" x14ac:dyDescent="0.35"/>
    <row r="578" ht="15" hidden="1" customHeight="1" x14ac:dyDescent="0.35"/>
    <row r="579" ht="15" hidden="1" customHeight="1" x14ac:dyDescent="0.35"/>
    <row r="580" ht="15" hidden="1" customHeight="1" x14ac:dyDescent="0.35"/>
    <row r="581" ht="15" hidden="1" customHeight="1" x14ac:dyDescent="0.35"/>
    <row r="582" ht="15" hidden="1" customHeight="1" x14ac:dyDescent="0.35"/>
    <row r="583" ht="15" hidden="1" customHeight="1" x14ac:dyDescent="0.35"/>
    <row r="584" ht="15" hidden="1" customHeight="1" x14ac:dyDescent="0.35"/>
    <row r="585" ht="15" hidden="1" customHeight="1" x14ac:dyDescent="0.35"/>
    <row r="586" ht="15" hidden="1" customHeight="1" x14ac:dyDescent="0.35"/>
    <row r="587" ht="15" hidden="1" customHeight="1" x14ac:dyDescent="0.35"/>
    <row r="588" ht="15" hidden="1" customHeight="1" x14ac:dyDescent="0.35"/>
    <row r="589" ht="15" hidden="1" customHeight="1" x14ac:dyDescent="0.35"/>
    <row r="590" ht="15" hidden="1" customHeight="1" x14ac:dyDescent="0.35"/>
    <row r="591" ht="15" hidden="1" customHeight="1" x14ac:dyDescent="0.35"/>
    <row r="592" ht="15" hidden="1" customHeight="1" x14ac:dyDescent="0.35"/>
    <row r="593" ht="15" hidden="1" customHeight="1" x14ac:dyDescent="0.35"/>
    <row r="594" ht="15" hidden="1" customHeight="1" x14ac:dyDescent="0.35"/>
    <row r="595" ht="15" hidden="1" customHeight="1" x14ac:dyDescent="0.35"/>
    <row r="596" ht="15" hidden="1" customHeight="1" x14ac:dyDescent="0.35"/>
    <row r="597" ht="15" hidden="1" customHeight="1" x14ac:dyDescent="0.35"/>
    <row r="598" ht="15" hidden="1" customHeight="1" x14ac:dyDescent="0.35"/>
    <row r="599" ht="15" hidden="1" customHeight="1" x14ac:dyDescent="0.35"/>
    <row r="600" ht="15" hidden="1" customHeight="1" x14ac:dyDescent="0.35"/>
    <row r="601" ht="15" hidden="1" customHeight="1" x14ac:dyDescent="0.35"/>
    <row r="602" ht="15" hidden="1" customHeight="1" x14ac:dyDescent="0.35"/>
    <row r="603" ht="15" hidden="1" customHeight="1" x14ac:dyDescent="0.35"/>
    <row r="604" ht="15" hidden="1" customHeight="1" x14ac:dyDescent="0.35"/>
    <row r="605" ht="15" hidden="1" customHeight="1" x14ac:dyDescent="0.35"/>
    <row r="606" ht="15" hidden="1" customHeight="1" x14ac:dyDescent="0.35"/>
    <row r="607" ht="15" hidden="1" customHeight="1" x14ac:dyDescent="0.35"/>
    <row r="608" ht="15" hidden="1" customHeight="1" x14ac:dyDescent="0.35"/>
    <row r="609" ht="15" hidden="1" customHeight="1" x14ac:dyDescent="0.35"/>
    <row r="610" ht="15" hidden="1" customHeight="1" x14ac:dyDescent="0.35"/>
    <row r="611" ht="15" hidden="1" customHeight="1" x14ac:dyDescent="0.35"/>
    <row r="612" ht="15" hidden="1" customHeight="1" x14ac:dyDescent="0.35"/>
    <row r="613" ht="15" hidden="1" customHeight="1" x14ac:dyDescent="0.35"/>
    <row r="614" ht="15" hidden="1" customHeight="1" x14ac:dyDescent="0.35"/>
    <row r="615" ht="15" hidden="1" customHeight="1" x14ac:dyDescent="0.35"/>
    <row r="616" ht="15" hidden="1" customHeight="1" x14ac:dyDescent="0.35"/>
    <row r="617" ht="15" hidden="1" customHeight="1" x14ac:dyDescent="0.35"/>
    <row r="618" ht="15" hidden="1" customHeight="1" x14ac:dyDescent="0.35"/>
    <row r="619" ht="15" hidden="1" customHeight="1" x14ac:dyDescent="0.35"/>
    <row r="620" ht="15" hidden="1" customHeight="1" x14ac:dyDescent="0.35"/>
  </sheetData>
  <mergeCells count="2">
    <mergeCell ref="F2:J2"/>
    <mergeCell ref="K2:O2"/>
  </mergeCells>
  <dataValidations count="1">
    <dataValidation type="whole" allowBlank="1" showInputMessage="1" showErrorMessage="1" sqref="G45:G47 H4:I47 K4:N47 G4:G43 F4:F47" xr:uid="{4EF8A64E-73BB-4091-AC46-09AC13F802F5}">
      <formula1>0</formula1>
      <formula2>5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H4:H16 H619:H1048576 H17:H2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5642-6FD7-48DA-9629-38652F6F1D32}">
  <sheetPr codeName="Planilha2"/>
  <dimension ref="N10:S14"/>
  <sheetViews>
    <sheetView showGridLines="0" tabSelected="1" zoomScale="80" zoomScaleNormal="80" workbookViewId="0">
      <selection activeCell="AM18" sqref="AM18"/>
    </sheetView>
  </sheetViews>
  <sheetFormatPr defaultColWidth="8.7265625" defaultRowHeight="14.5" x14ac:dyDescent="0.35"/>
  <cols>
    <col min="1" max="1" width="8.7265625" style="13" customWidth="1"/>
    <col min="2" max="9" width="8.7265625" style="13"/>
    <col min="10" max="10" width="8.7265625" style="13" customWidth="1"/>
    <col min="11" max="11" width="8.7265625" style="13"/>
    <col min="12" max="12" width="8.7265625" style="13" customWidth="1"/>
    <col min="13" max="13" width="2.54296875" style="13" customWidth="1"/>
    <col min="14" max="14" width="39.54296875" style="13" hidden="1" customWidth="1"/>
    <col min="15" max="15" width="60.453125" style="13" hidden="1" customWidth="1"/>
    <col min="16" max="18" width="8.7265625" style="13" hidden="1" customWidth="1"/>
    <col min="19" max="19" width="17" style="13" hidden="1" customWidth="1"/>
    <col min="20" max="24" width="0" style="13" hidden="1" customWidth="1"/>
    <col min="25" max="16384" width="8.7265625" style="13"/>
  </cols>
  <sheetData>
    <row r="10" spans="14:15" ht="66" customHeight="1" x14ac:dyDescent="0.35">
      <c r="N10" s="6" t="s">
        <v>14</v>
      </c>
      <c r="O10" s="12" t="s">
        <v>15</v>
      </c>
    </row>
    <row r="11" spans="14:15" ht="66" customHeight="1" x14ac:dyDescent="0.35">
      <c r="N11" s="7" t="s">
        <v>16</v>
      </c>
      <c r="O11" s="12" t="s">
        <v>17</v>
      </c>
    </row>
    <row r="12" spans="14:15" ht="66" customHeight="1" x14ac:dyDescent="0.35">
      <c r="N12" s="8" t="s">
        <v>18</v>
      </c>
      <c r="O12" s="12" t="s">
        <v>19</v>
      </c>
    </row>
    <row r="13" spans="14:15" ht="66" customHeight="1" x14ac:dyDescent="0.35">
      <c r="N13" s="9" t="s">
        <v>29</v>
      </c>
      <c r="O13" s="12" t="s">
        <v>20</v>
      </c>
    </row>
    <row r="14" spans="14:15" ht="66" customHeight="1" x14ac:dyDescent="0.35">
      <c r="N14" s="10" t="s">
        <v>21</v>
      </c>
      <c r="O14" s="1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201-91EB-4B4C-96E2-3413C942732A}">
  <sheetPr codeName="Planilha3"/>
  <dimension ref="B2:G31"/>
  <sheetViews>
    <sheetView showGridLines="0" workbookViewId="0">
      <selection activeCell="J5" sqref="J5"/>
    </sheetView>
  </sheetViews>
  <sheetFormatPr defaultColWidth="8.7265625" defaultRowHeight="14.5" x14ac:dyDescent="0.35"/>
  <cols>
    <col min="1" max="1" width="8.7265625" style="5"/>
    <col min="2" max="2" width="32.453125" style="5" customWidth="1"/>
    <col min="3" max="4" width="8.7265625" style="5"/>
    <col min="5" max="5" width="35.1796875" style="5" customWidth="1"/>
    <col min="6" max="14" width="8.7265625" style="5"/>
    <col min="15" max="15" width="47.1796875" style="5" customWidth="1"/>
    <col min="16" max="16" width="8.453125" style="5" customWidth="1"/>
    <col min="17" max="17" width="3.81640625" style="5" customWidth="1"/>
    <col min="18" max="18" width="36.1796875" style="5" customWidth="1"/>
    <col min="19" max="16384" width="8.7265625" style="5"/>
  </cols>
  <sheetData>
    <row r="2" spans="2:7" ht="26.5" customHeight="1" x14ac:dyDescent="0.35">
      <c r="B2" s="11" t="s">
        <v>23</v>
      </c>
      <c r="C2" s="11" t="s">
        <v>24</v>
      </c>
      <c r="E2" s="11" t="s">
        <v>25</v>
      </c>
      <c r="F2" s="11" t="s">
        <v>24</v>
      </c>
    </row>
    <row r="3" spans="2:7" ht="16.5" customHeight="1" x14ac:dyDescent="0.35">
      <c r="B3" s="2" t="s">
        <v>32</v>
      </c>
      <c r="C3" s="3">
        <v>0.25</v>
      </c>
      <c r="E3" s="2" t="s">
        <v>26</v>
      </c>
      <c r="F3" s="3">
        <v>0.25</v>
      </c>
    </row>
    <row r="4" spans="2:7" ht="16.5" customHeight="1" x14ac:dyDescent="0.35">
      <c r="B4" s="2" t="s">
        <v>31</v>
      </c>
      <c r="C4" s="3">
        <v>0.25</v>
      </c>
      <c r="E4" s="2" t="s">
        <v>34</v>
      </c>
      <c r="F4" s="3">
        <v>0.25</v>
      </c>
    </row>
    <row r="5" spans="2:7" ht="16.5" customHeight="1" x14ac:dyDescent="0.35">
      <c r="B5" s="2" t="s">
        <v>27</v>
      </c>
      <c r="C5" s="3">
        <v>0.25</v>
      </c>
      <c r="E5" s="2" t="s">
        <v>36</v>
      </c>
      <c r="F5" s="3">
        <v>0.25</v>
      </c>
    </row>
    <row r="6" spans="2:7" ht="16.5" customHeight="1" x14ac:dyDescent="0.35">
      <c r="B6" s="2" t="s">
        <v>33</v>
      </c>
      <c r="C6" s="3">
        <v>0.25</v>
      </c>
      <c r="E6" s="2" t="s">
        <v>35</v>
      </c>
      <c r="F6" s="3">
        <v>0.25</v>
      </c>
    </row>
    <row r="7" spans="2:7" ht="16.5" customHeight="1" x14ac:dyDescent="0.35">
      <c r="C7" s="4">
        <f>SUM(C3:C6)</f>
        <v>1</v>
      </c>
      <c r="F7" s="4">
        <f>SUM(F3:F6)</f>
        <v>1</v>
      </c>
    </row>
    <row r="8" spans="2:7" ht="16.5" customHeight="1" x14ac:dyDescent="0.35">
      <c r="B8" s="1"/>
      <c r="C8" s="1"/>
      <c r="E8" s="1"/>
      <c r="F8" s="1"/>
      <c r="G8" s="1"/>
    </row>
    <row r="9" spans="2:7" ht="16.5" customHeight="1" x14ac:dyDescent="0.35"/>
    <row r="10" spans="2:7" ht="16.5" customHeight="1" x14ac:dyDescent="0.35"/>
    <row r="11" spans="2:7" ht="16.5" customHeight="1" x14ac:dyDescent="0.35"/>
    <row r="12" spans="2:7" ht="16.5" customHeight="1" x14ac:dyDescent="0.35"/>
    <row r="13" spans="2:7" ht="16.5" customHeight="1" x14ac:dyDescent="0.35"/>
    <row r="14" spans="2:7" ht="16.5" customHeight="1" x14ac:dyDescent="0.35"/>
    <row r="25" ht="20.5" customHeight="1" x14ac:dyDescent="0.35"/>
    <row r="27" ht="37" customHeight="1" x14ac:dyDescent="0.35"/>
    <row r="28" ht="37" customHeight="1" x14ac:dyDescent="0.35"/>
    <row r="29" ht="37" customHeight="1" x14ac:dyDescent="0.35"/>
    <row r="30" ht="37" customHeight="1" x14ac:dyDescent="0.35"/>
    <row r="31" ht="37" customHeight="1" x14ac:dyDescent="0.35"/>
  </sheetData>
  <conditionalFormatting sqref="C7">
    <cfRule type="cellIs" dxfId="1" priority="2" operator="notEqual">
      <formula>1</formula>
    </cfRule>
  </conditionalFormatting>
  <conditionalFormatting sqref="F7">
    <cfRule type="cellIs" dxfId="0" priority="1" operator="not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681AE4D23A94A97A262E0E52071C3" ma:contentTypeVersion="20" ma:contentTypeDescription="Crie um novo documento." ma:contentTypeScope="" ma:versionID="1e06b9e13fd6770fa1e46d7824b0f400">
  <xsd:schema xmlns:xsd="http://www.w3.org/2001/XMLSchema" xmlns:xs="http://www.w3.org/2001/XMLSchema" xmlns:p="http://schemas.microsoft.com/office/2006/metadata/properties" xmlns:ns1="http://schemas.microsoft.com/sharepoint/v3" xmlns:ns2="387b071d-ff39-45d3-b2a0-9db957189739" xmlns:ns3="178ff0b6-d149-4818-a9f4-c70c392c18a4" targetNamespace="http://schemas.microsoft.com/office/2006/metadata/properties" ma:root="true" ma:fieldsID="bfe47f2ce45bf543f4a1251fe87a8615" ns1:_="" ns2:_="" ns3:_="">
    <xsd:import namespace="http://schemas.microsoft.com/sharepoint/v3"/>
    <xsd:import namespace="387b071d-ff39-45d3-b2a0-9db957189739"/>
    <xsd:import namespace="178ff0b6-d149-4818-a9f4-c70c392c1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071d-ff39-45d3-b2a0-9db957189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d3477f-ba74-45c6-a18d-e1c54cccb0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ff0b6-d149-4818-a9f4-c70c392c1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883c946-e52f-432e-9dd6-046608d5584d}" ma:internalName="TaxCatchAll" ma:showField="CatchAllData" ma:web="178ff0b6-d149-4818-a9f4-c70c392c1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87b071d-ff39-45d3-b2a0-9db957189739">
      <Terms xmlns="http://schemas.microsoft.com/office/infopath/2007/PartnerControls"/>
    </lcf76f155ced4ddcb4097134ff3c332f>
    <TaxCatchAll xmlns="178ff0b6-d149-4818-a9f4-c70c392c18a4" xsi:nil="true"/>
    <_ip_UnifiedCompliancePolicyProperties xmlns="http://schemas.microsoft.com/sharepoint/v3" xsi:nil="true"/>
    <SharedWithUsers xmlns="178ff0b6-d149-4818-a9f4-c70c392c18a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7B986F9-418F-45C1-8637-81592202B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7b071d-ff39-45d3-b2a0-9db957189739"/>
    <ds:schemaRef ds:uri="178ff0b6-d149-4818-a9f4-c70c392c1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44F937-6C85-48F2-ADD4-E8D2CB954A91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387b071d-ff39-45d3-b2a0-9db957189739"/>
    <ds:schemaRef ds:uri="http://purl.org/dc/dcmitype/"/>
    <ds:schemaRef ds:uri="http://schemas.microsoft.com/office/2006/metadata/properties"/>
    <ds:schemaRef ds:uri="178ff0b6-d149-4818-a9f4-c70c392c18a4"/>
    <ds:schemaRef ds:uri="http://www.w3.org/XML/1998/namespace"/>
    <ds:schemaRef ds:uri="http://schemas.microsoft.com/sharepoint/v3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172936-7525-4442-AE32-0DB61DF3EC6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7C5E5C-C8B9-41AB-94B6-2AE5C9769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</vt:lpstr>
      <vt:lpstr>Matriz</vt:lpstr>
      <vt:lpstr>Fonte de dados 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Gleyson Pereira Borges</dc:creator>
  <cp:keywords/>
  <dc:description/>
  <cp:lastModifiedBy>Gabriel Da Costa Santos</cp:lastModifiedBy>
  <cp:revision/>
  <dcterms:created xsi:type="dcterms:W3CDTF">2023-08-24T12:54:47Z</dcterms:created>
  <dcterms:modified xsi:type="dcterms:W3CDTF">2025-07-09T19:29:56Z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0x01010097F681AE4D23A94A97A262E0E52071C3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{"FileActivityType":"9","FileActivityTimeStamp":"2025-03-28T22:40:35.340Z","FileActivityUsersOnPage":[{"DisplayName":"Cahyo Daniel da Costa Barbosa","Id":"cahyo.barbosa@sistemafiea.com.br"},{"DisplayName":"Ana Paula De Andrade Fonseca","Id":"ana.fonseca@sistemafiea.com.br"}],"FileActivityNavigationId":null}</vt:lpwstr>
  </property>
  <property fmtid="{D5CDD505-2E9C-101B-9397-08002B2CF9AE}" pid="7" name="TriggerFlowInfo">
    <vt:lpwstr/>
  </property>
</Properties>
</file>