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.scabora\Downloads\"/>
    </mc:Choice>
  </mc:AlternateContent>
  <xr:revisionPtr revIDLastSave="0" documentId="13_ncr:1_{950DAF73-4EDF-4628-8335-DDDE85603E25}" xr6:coauthVersionLast="47" xr6:coauthVersionMax="47" xr10:uidLastSave="{00000000-0000-0000-0000-000000000000}"/>
  <bookViews>
    <workbookView xWindow="-108" yWindow="-108" windowWidth="23256" windowHeight="12456" tabRatio="785" xr2:uid="{00000000-000D-0000-FFFF-FFFF00000000}"/>
  </bookViews>
  <sheets>
    <sheet name="Conciliacao" sheetId="1" r:id="rId1"/>
    <sheet name="df_extrato_zig" sheetId="2" r:id="rId2"/>
    <sheet name="df_zig_faturam" sheetId="3" r:id="rId3"/>
    <sheet name="view_parc_agrup" sheetId="4" r:id="rId4"/>
    <sheet name="df_blueme_sem_parcelamento" sheetId="5" r:id="rId5"/>
    <sheet name="df_blueme_com_parcelamento" sheetId="6" r:id="rId6"/>
    <sheet name="df_extratos" sheetId="7" r:id="rId7"/>
    <sheet name="df_mutuos" sheetId="8" r:id="rId8"/>
    <sheet name="df_tesouraria_trans" sheetId="9" r:id="rId9"/>
    <sheet name="df_ajustes_conciliaco" sheetId="10" r:id="rId10"/>
  </sheets>
  <definedNames>
    <definedName name="_xlnm._FilterDatabase" localSheetId="0" hidden="1">Conciliacao!$A$1:$N$1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2" i="1"/>
  <c r="A4" i="1"/>
  <c r="A5" i="1" s="1"/>
  <c r="F3" i="1"/>
  <c r="G3" i="1" s="1"/>
  <c r="D3" i="1"/>
  <c r="C3" i="1"/>
  <c r="B3" i="1"/>
  <c r="A3" i="1"/>
  <c r="I3" i="1" s="1"/>
  <c r="M2" i="1"/>
  <c r="K2" i="1"/>
  <c r="I2" i="1"/>
  <c r="H2" i="1"/>
  <c r="F2" i="1"/>
  <c r="D2" i="1"/>
  <c r="C2" i="1"/>
  <c r="B2" i="1"/>
  <c r="L2" i="1" l="1"/>
  <c r="G2" i="1"/>
  <c r="D5" i="1"/>
  <c r="A6" i="1"/>
  <c r="C5" i="1"/>
  <c r="I5" i="1"/>
  <c r="H5" i="1"/>
  <c r="M5" i="1"/>
  <c r="B5" i="1"/>
  <c r="K5" i="1"/>
  <c r="L5" i="1" s="1"/>
  <c r="F5" i="1"/>
  <c r="G5" i="1" s="1"/>
  <c r="M4" i="1"/>
  <c r="F4" i="1"/>
  <c r="G4" i="1" s="1"/>
  <c r="K4" i="1"/>
  <c r="L4" i="1" s="1"/>
  <c r="I4" i="1"/>
  <c r="C4" i="1"/>
  <c r="B4" i="1"/>
  <c r="D4" i="1"/>
  <c r="H4" i="1"/>
  <c r="K3" i="1"/>
  <c r="L3" i="1" s="1"/>
  <c r="N3" i="1" s="1"/>
  <c r="M3" i="1"/>
  <c r="H3" i="1"/>
  <c r="N2" i="1" l="1"/>
  <c r="N5" i="1"/>
  <c r="N4" i="1"/>
  <c r="A7" i="1"/>
  <c r="C6" i="1"/>
  <c r="B6" i="1"/>
  <c r="M6" i="1"/>
  <c r="F6" i="1"/>
  <c r="G6" i="1" s="1"/>
  <c r="D6" i="1"/>
  <c r="K6" i="1"/>
  <c r="L6" i="1" s="1"/>
  <c r="H6" i="1"/>
  <c r="I6" i="1"/>
  <c r="N6" i="1" l="1"/>
  <c r="M7" i="1"/>
  <c r="D7" i="1"/>
  <c r="C7" i="1"/>
  <c r="A8" i="1"/>
  <c r="K7" i="1"/>
  <c r="L7" i="1" s="1"/>
  <c r="I7" i="1"/>
  <c r="H7" i="1"/>
  <c r="F7" i="1"/>
  <c r="G7" i="1" s="1"/>
  <c r="B7" i="1"/>
  <c r="N7" i="1" l="1"/>
  <c r="H8" i="1"/>
  <c r="M8" i="1"/>
  <c r="K8" i="1"/>
  <c r="L8" i="1" s="1"/>
  <c r="D8" i="1"/>
  <c r="C8" i="1"/>
  <c r="A9" i="1"/>
  <c r="B8" i="1"/>
  <c r="I8" i="1"/>
  <c r="F8" i="1"/>
  <c r="G8" i="1" s="1"/>
  <c r="F9" i="1" l="1"/>
  <c r="G9" i="1" s="1"/>
  <c r="K9" i="1"/>
  <c r="L9" i="1" s="1"/>
  <c r="N9" i="1" s="1"/>
  <c r="C9" i="1"/>
  <c r="A10" i="1"/>
  <c r="B9" i="1"/>
  <c r="M9" i="1"/>
  <c r="I9" i="1"/>
  <c r="D9" i="1"/>
  <c r="H9" i="1"/>
  <c r="N8" i="1"/>
  <c r="D10" i="1" l="1"/>
  <c r="K10" i="1"/>
  <c r="L10" i="1" s="1"/>
  <c r="I10" i="1"/>
  <c r="A11" i="1"/>
  <c r="B10" i="1"/>
  <c r="M10" i="1"/>
  <c r="H10" i="1"/>
  <c r="F10" i="1"/>
  <c r="G10" i="1" s="1"/>
  <c r="C10" i="1"/>
  <c r="B11" i="1" l="1"/>
  <c r="I11" i="1"/>
  <c r="H11" i="1"/>
  <c r="A12" i="1"/>
  <c r="M11" i="1"/>
  <c r="K11" i="1"/>
  <c r="L11" i="1" s="1"/>
  <c r="D11" i="1"/>
  <c r="C11" i="1"/>
  <c r="F11" i="1"/>
  <c r="G11" i="1" s="1"/>
  <c r="N10" i="1"/>
  <c r="I12" i="1" l="1"/>
  <c r="H12" i="1"/>
  <c r="M12" i="1"/>
  <c r="K12" i="1"/>
  <c r="L12" i="1" s="1"/>
  <c r="F12" i="1"/>
  <c r="G12" i="1" s="1"/>
  <c r="A13" i="1"/>
  <c r="D12" i="1"/>
  <c r="C12" i="1"/>
  <c r="B12" i="1"/>
  <c r="N11" i="1"/>
  <c r="H13" i="1" l="1"/>
  <c r="F13" i="1"/>
  <c r="G13" i="1" s="1"/>
  <c r="M13" i="1"/>
  <c r="K13" i="1"/>
  <c r="L13" i="1" s="1"/>
  <c r="I13" i="1"/>
  <c r="B13" i="1"/>
  <c r="D13" i="1"/>
  <c r="C13" i="1"/>
  <c r="A14" i="1"/>
  <c r="N12" i="1"/>
  <c r="N13" i="1" l="1"/>
  <c r="H14" i="1"/>
  <c r="F14" i="1"/>
  <c r="G14" i="1" s="1"/>
  <c r="K14" i="1"/>
  <c r="L14" i="1" s="1"/>
  <c r="A15" i="1"/>
  <c r="I14" i="1"/>
  <c r="M14" i="1"/>
  <c r="C14" i="1"/>
  <c r="B14" i="1"/>
  <c r="D14" i="1"/>
  <c r="F15" i="1" l="1"/>
  <c r="G15" i="1" s="1"/>
  <c r="D15" i="1"/>
  <c r="K15" i="1"/>
  <c r="L15" i="1" s="1"/>
  <c r="I15" i="1"/>
  <c r="H15" i="1"/>
  <c r="C15" i="1"/>
  <c r="B15" i="1"/>
  <c r="A16" i="1"/>
  <c r="M15" i="1"/>
  <c r="N14" i="1"/>
  <c r="D16" i="1" l="1"/>
  <c r="F16" i="1"/>
  <c r="G16" i="1" s="1"/>
  <c r="C16" i="1"/>
  <c r="I16" i="1"/>
  <c r="H16" i="1"/>
  <c r="K16" i="1"/>
  <c r="L16" i="1" s="1"/>
  <c r="N16" i="1" s="1"/>
  <c r="B16" i="1"/>
  <c r="A17" i="1"/>
  <c r="M16" i="1"/>
  <c r="N15" i="1"/>
  <c r="B17" i="1" l="1"/>
  <c r="D17" i="1"/>
  <c r="C17" i="1"/>
  <c r="I17" i="1"/>
  <c r="H17" i="1"/>
  <c r="F17" i="1"/>
  <c r="G17" i="1" s="1"/>
  <c r="M17" i="1"/>
  <c r="K17" i="1"/>
  <c r="L17" i="1" s="1"/>
  <c r="N17" i="1" s="1"/>
  <c r="A18" i="1"/>
  <c r="D18" i="1" l="1"/>
  <c r="C18" i="1"/>
  <c r="A19" i="1"/>
  <c r="B18" i="1"/>
  <c r="H18" i="1"/>
  <c r="F18" i="1"/>
  <c r="G18" i="1" s="1"/>
  <c r="K18" i="1"/>
  <c r="L18" i="1" s="1"/>
  <c r="M18" i="1"/>
  <c r="I18" i="1"/>
  <c r="N18" i="1" l="1"/>
  <c r="C19" i="1"/>
  <c r="A20" i="1"/>
  <c r="B19" i="1"/>
  <c r="F19" i="1"/>
  <c r="G19" i="1" s="1"/>
  <c r="D19" i="1"/>
  <c r="M19" i="1"/>
  <c r="K19" i="1"/>
  <c r="L19" i="1" s="1"/>
  <c r="I19" i="1"/>
  <c r="H19" i="1"/>
  <c r="N19" i="1" l="1"/>
  <c r="H20" i="1"/>
  <c r="A21" i="1"/>
  <c r="B20" i="1"/>
  <c r="M20" i="1"/>
  <c r="F20" i="1"/>
  <c r="G20" i="1" s="1"/>
  <c r="D20" i="1"/>
  <c r="C20" i="1"/>
  <c r="I20" i="1"/>
  <c r="K20" i="1"/>
  <c r="L20" i="1" s="1"/>
  <c r="N20" i="1" l="1"/>
  <c r="F21" i="1"/>
  <c r="G21" i="1" s="1"/>
  <c r="M21" i="1"/>
  <c r="D21" i="1"/>
  <c r="C21" i="1"/>
  <c r="B21" i="1"/>
  <c r="K21" i="1"/>
  <c r="L21" i="1" s="1"/>
  <c r="N21" i="1" s="1"/>
  <c r="A22" i="1"/>
  <c r="I21" i="1"/>
  <c r="H21" i="1"/>
  <c r="D22" i="1" l="1"/>
  <c r="M22" i="1"/>
  <c r="K22" i="1"/>
  <c r="L22" i="1" s="1"/>
  <c r="C22" i="1"/>
  <c r="A23" i="1"/>
  <c r="B22" i="1"/>
  <c r="H22" i="1"/>
  <c r="F22" i="1"/>
  <c r="G22" i="1" s="1"/>
  <c r="I22" i="1"/>
  <c r="B23" i="1" l="1"/>
  <c r="K23" i="1"/>
  <c r="L23" i="1" s="1"/>
  <c r="D23" i="1"/>
  <c r="C23" i="1"/>
  <c r="A24" i="1"/>
  <c r="M23" i="1"/>
  <c r="I23" i="1"/>
  <c r="H23" i="1"/>
  <c r="F23" i="1"/>
  <c r="G23" i="1" s="1"/>
  <c r="N22" i="1"/>
  <c r="N23" i="1" l="1"/>
  <c r="K24" i="1"/>
  <c r="L24" i="1" s="1"/>
  <c r="I24" i="1"/>
  <c r="C24" i="1"/>
  <c r="A25" i="1"/>
  <c r="B24" i="1"/>
  <c r="M24" i="1"/>
  <c r="H24" i="1"/>
  <c r="F24" i="1"/>
  <c r="G24" i="1" s="1"/>
  <c r="D24" i="1"/>
  <c r="K25" i="1" l="1"/>
  <c r="L25" i="1" s="1"/>
  <c r="I25" i="1"/>
  <c r="H25" i="1"/>
  <c r="A26" i="1"/>
  <c r="B25" i="1"/>
  <c r="M25" i="1"/>
  <c r="F25" i="1"/>
  <c r="G25" i="1" s="1"/>
  <c r="D25" i="1"/>
  <c r="C25" i="1"/>
  <c r="N24" i="1"/>
  <c r="H26" i="1" l="1"/>
  <c r="I26" i="1"/>
  <c r="M26" i="1"/>
  <c r="K26" i="1"/>
  <c r="L26" i="1" s="1"/>
  <c r="C26" i="1"/>
  <c r="F26" i="1"/>
  <c r="G26" i="1" s="1"/>
  <c r="B26" i="1"/>
  <c r="D26" i="1"/>
  <c r="A27" i="1"/>
  <c r="N25" i="1"/>
  <c r="F27" i="1" l="1"/>
  <c r="G27" i="1" s="1"/>
  <c r="I27" i="1"/>
  <c r="H27" i="1"/>
  <c r="M27" i="1"/>
  <c r="K27" i="1"/>
  <c r="L27" i="1" s="1"/>
  <c r="N27" i="1" s="1"/>
  <c r="A28" i="1"/>
  <c r="D27" i="1"/>
  <c r="C27" i="1"/>
  <c r="B27" i="1"/>
  <c r="N26" i="1"/>
  <c r="D28" i="1" l="1"/>
  <c r="H28" i="1"/>
  <c r="F28" i="1"/>
  <c r="G28" i="1" s="1"/>
  <c r="K28" i="1"/>
  <c r="L28" i="1" s="1"/>
  <c r="I28" i="1"/>
  <c r="B28" i="1"/>
  <c r="C28" i="1"/>
  <c r="A29" i="1"/>
  <c r="M28" i="1"/>
  <c r="B29" i="1" l="1"/>
  <c r="F29" i="1"/>
  <c r="G29" i="1" s="1"/>
  <c r="K29" i="1"/>
  <c r="L29" i="1" s="1"/>
  <c r="I29" i="1"/>
  <c r="M29" i="1"/>
  <c r="H29" i="1"/>
  <c r="D29" i="1"/>
  <c r="A30" i="1"/>
  <c r="C29" i="1"/>
  <c r="N28" i="1"/>
  <c r="A31" i="1" l="1"/>
  <c r="C30" i="1"/>
  <c r="F30" i="1"/>
  <c r="G30" i="1" s="1"/>
  <c r="K30" i="1"/>
  <c r="L30" i="1" s="1"/>
  <c r="I30" i="1"/>
  <c r="H30" i="1"/>
  <c r="D30" i="1"/>
  <c r="B30" i="1"/>
  <c r="M30" i="1"/>
  <c r="N29" i="1"/>
  <c r="N30" i="1" l="1"/>
  <c r="H31" i="1"/>
  <c r="M31" i="1"/>
  <c r="A32" i="1"/>
  <c r="I31" i="1"/>
  <c r="F31" i="1"/>
  <c r="G31" i="1" s="1"/>
  <c r="K31" i="1"/>
  <c r="L31" i="1" s="1"/>
  <c r="D31" i="1"/>
  <c r="C31" i="1"/>
  <c r="B31" i="1"/>
  <c r="N31" i="1" l="1"/>
  <c r="F32" i="1"/>
  <c r="G32" i="1" s="1"/>
  <c r="K32" i="1"/>
  <c r="L32" i="1" s="1"/>
  <c r="A33" i="1"/>
  <c r="I32" i="1"/>
  <c r="H32" i="1"/>
  <c r="M32" i="1"/>
  <c r="D32" i="1"/>
  <c r="C32" i="1"/>
  <c r="B32" i="1"/>
  <c r="D33" i="1" l="1"/>
  <c r="I33" i="1"/>
  <c r="A34" i="1"/>
  <c r="K33" i="1"/>
  <c r="L33" i="1" s="1"/>
  <c r="B33" i="1"/>
  <c r="H33" i="1"/>
  <c r="M33" i="1"/>
  <c r="F33" i="1"/>
  <c r="G33" i="1" s="1"/>
  <c r="C33" i="1"/>
  <c r="N32" i="1"/>
  <c r="N33" i="1" l="1"/>
  <c r="B34" i="1"/>
  <c r="M34" i="1"/>
  <c r="K34" i="1"/>
  <c r="L34" i="1" s="1"/>
  <c r="D34" i="1"/>
  <c r="C34" i="1"/>
  <c r="A35" i="1"/>
  <c r="I34" i="1"/>
  <c r="H34" i="1"/>
  <c r="F34" i="1"/>
  <c r="G34" i="1" s="1"/>
  <c r="B35" i="1" l="1"/>
  <c r="I35" i="1"/>
  <c r="A36" i="1"/>
  <c r="F35" i="1"/>
  <c r="G35" i="1" s="1"/>
  <c r="D35" i="1"/>
  <c r="C35" i="1"/>
  <c r="M35" i="1"/>
  <c r="K35" i="1"/>
  <c r="L35" i="1" s="1"/>
  <c r="H35" i="1"/>
  <c r="N34" i="1"/>
  <c r="N35" i="1" l="1"/>
  <c r="A37" i="1"/>
  <c r="C36" i="1"/>
  <c r="B36" i="1"/>
  <c r="I36" i="1"/>
  <c r="D36" i="1"/>
  <c r="H36" i="1"/>
  <c r="F36" i="1"/>
  <c r="G36" i="1" s="1"/>
  <c r="K36" i="1"/>
  <c r="L36" i="1" s="1"/>
  <c r="N36" i="1" s="1"/>
  <c r="M36" i="1"/>
  <c r="H37" i="1" l="1"/>
  <c r="M37" i="1"/>
  <c r="C37" i="1"/>
  <c r="F37" i="1"/>
  <c r="G37" i="1" s="1"/>
  <c r="D37" i="1"/>
  <c r="K37" i="1"/>
  <c r="L37" i="1" s="1"/>
  <c r="I37" i="1"/>
  <c r="B37" i="1"/>
  <c r="A38" i="1"/>
  <c r="F38" i="1" l="1"/>
  <c r="G38" i="1" s="1"/>
  <c r="K38" i="1"/>
  <c r="L38" i="1" s="1"/>
  <c r="N38" i="1" s="1"/>
  <c r="C38" i="1"/>
  <c r="I38" i="1"/>
  <c r="H38" i="1"/>
  <c r="A39" i="1"/>
  <c r="M38" i="1"/>
  <c r="D38" i="1"/>
  <c r="B38" i="1"/>
  <c r="N37" i="1"/>
  <c r="D39" i="1" l="1"/>
  <c r="I39" i="1"/>
  <c r="C39" i="1"/>
  <c r="K39" i="1"/>
  <c r="L39" i="1" s="1"/>
  <c r="M39" i="1"/>
  <c r="A40" i="1"/>
  <c r="F39" i="1"/>
  <c r="G39" i="1" s="1"/>
  <c r="B39" i="1"/>
  <c r="H39" i="1"/>
  <c r="N39" i="1" l="1"/>
  <c r="B40" i="1"/>
  <c r="D40" i="1"/>
  <c r="K40" i="1"/>
  <c r="L40" i="1" s="1"/>
  <c r="A41" i="1"/>
  <c r="M40" i="1"/>
  <c r="C40" i="1"/>
  <c r="I40" i="1"/>
  <c r="F40" i="1"/>
  <c r="G40" i="1" s="1"/>
  <c r="H40" i="1"/>
  <c r="D41" i="1" l="1"/>
  <c r="K41" i="1"/>
  <c r="L41" i="1" s="1"/>
  <c r="B41" i="1"/>
  <c r="H41" i="1"/>
  <c r="F41" i="1"/>
  <c r="G41" i="1" s="1"/>
  <c r="A42" i="1"/>
  <c r="I41" i="1"/>
  <c r="C41" i="1"/>
  <c r="M41" i="1"/>
  <c r="N40" i="1"/>
  <c r="A43" i="1" l="1"/>
  <c r="C42" i="1"/>
  <c r="F42" i="1"/>
  <c r="G42" i="1" s="1"/>
  <c r="D42" i="1"/>
  <c r="B42" i="1"/>
  <c r="K42" i="1"/>
  <c r="L42" i="1" s="1"/>
  <c r="I42" i="1"/>
  <c r="H42" i="1"/>
  <c r="M42" i="1"/>
  <c r="N41" i="1"/>
  <c r="N42" i="1" l="1"/>
  <c r="H43" i="1"/>
  <c r="M43" i="1"/>
  <c r="I43" i="1"/>
  <c r="F43" i="1"/>
  <c r="G43" i="1" s="1"/>
  <c r="A44" i="1"/>
  <c r="K43" i="1"/>
  <c r="L43" i="1" s="1"/>
  <c r="D43" i="1"/>
  <c r="C43" i="1"/>
  <c r="B43" i="1"/>
  <c r="F44" i="1" l="1"/>
  <c r="G44" i="1" s="1"/>
  <c r="K44" i="1"/>
  <c r="L44" i="1" s="1"/>
  <c r="N44" i="1" s="1"/>
  <c r="M44" i="1"/>
  <c r="I44" i="1"/>
  <c r="A45" i="1"/>
  <c r="D44" i="1"/>
  <c r="B44" i="1"/>
  <c r="H44" i="1"/>
  <c r="C44" i="1"/>
  <c r="N43" i="1"/>
  <c r="D45" i="1" l="1"/>
  <c r="I45" i="1"/>
  <c r="F45" i="1"/>
  <c r="G45" i="1" s="1"/>
  <c r="M45" i="1"/>
  <c r="A46" i="1"/>
  <c r="C45" i="1"/>
  <c r="B45" i="1"/>
  <c r="K45" i="1"/>
  <c r="L45" i="1" s="1"/>
  <c r="H45" i="1"/>
  <c r="N45" i="1" l="1"/>
  <c r="B46" i="1"/>
  <c r="F46" i="1"/>
  <c r="G46" i="1" s="1"/>
  <c r="A47" i="1"/>
  <c r="M46" i="1"/>
  <c r="D46" i="1"/>
  <c r="C46" i="1"/>
  <c r="I46" i="1"/>
  <c r="H46" i="1"/>
  <c r="K46" i="1"/>
  <c r="L46" i="1" s="1"/>
  <c r="N46" i="1" l="1"/>
  <c r="A48" i="1"/>
  <c r="M47" i="1"/>
  <c r="I47" i="1"/>
  <c r="H47" i="1"/>
  <c r="F47" i="1"/>
  <c r="G47" i="1" s="1"/>
  <c r="K47" i="1"/>
  <c r="L47" i="1" s="1"/>
  <c r="C47" i="1"/>
  <c r="B47" i="1"/>
  <c r="D47" i="1"/>
  <c r="N47" i="1" l="1"/>
  <c r="A49" i="1"/>
  <c r="C48" i="1"/>
  <c r="M48" i="1"/>
  <c r="D48" i="1"/>
  <c r="B48" i="1"/>
  <c r="H48" i="1"/>
  <c r="F48" i="1"/>
  <c r="G48" i="1" s="1"/>
  <c r="I48" i="1"/>
  <c r="K48" i="1"/>
  <c r="L48" i="1" s="1"/>
  <c r="N48" i="1" l="1"/>
  <c r="F49" i="1"/>
  <c r="G49" i="1" s="1"/>
  <c r="A50" i="1"/>
  <c r="C49" i="1"/>
  <c r="I49" i="1"/>
  <c r="B49" i="1"/>
  <c r="D49" i="1"/>
  <c r="K49" i="1"/>
  <c r="L49" i="1" s="1"/>
  <c r="N49" i="1" s="1"/>
  <c r="H49" i="1"/>
  <c r="M49" i="1"/>
  <c r="D50" i="1" l="1"/>
  <c r="M50" i="1"/>
  <c r="B50" i="1"/>
  <c r="F50" i="1"/>
  <c r="G50" i="1" s="1"/>
  <c r="C50" i="1"/>
  <c r="A51" i="1"/>
  <c r="K50" i="1"/>
  <c r="L50" i="1" s="1"/>
  <c r="I50" i="1"/>
  <c r="H50" i="1"/>
  <c r="N50" i="1" l="1"/>
  <c r="B51" i="1"/>
  <c r="K51" i="1"/>
  <c r="L51" i="1" s="1"/>
  <c r="C51" i="1"/>
  <c r="H51" i="1"/>
  <c r="F51" i="1"/>
  <c r="G51" i="1" s="1"/>
  <c r="D51" i="1"/>
  <c r="I51" i="1"/>
  <c r="A52" i="1"/>
  <c r="M51" i="1"/>
  <c r="I52" i="1" l="1"/>
  <c r="K52" i="1"/>
  <c r="L52" i="1" s="1"/>
  <c r="C52" i="1"/>
  <c r="B52" i="1"/>
  <c r="M52" i="1"/>
  <c r="H52" i="1"/>
  <c r="A53" i="1"/>
  <c r="F52" i="1"/>
  <c r="G52" i="1" s="1"/>
  <c r="D52" i="1"/>
  <c r="N51" i="1"/>
  <c r="C53" i="1" l="1"/>
  <c r="A54" i="1"/>
  <c r="M53" i="1"/>
  <c r="H53" i="1"/>
  <c r="F53" i="1"/>
  <c r="G53" i="1" s="1"/>
  <c r="D53" i="1"/>
  <c r="B53" i="1"/>
  <c r="K53" i="1"/>
  <c r="L53" i="1" s="1"/>
  <c r="I53" i="1"/>
  <c r="N52" i="1"/>
  <c r="N53" i="1" l="1"/>
  <c r="H54" i="1"/>
  <c r="C54" i="1"/>
  <c r="I54" i="1"/>
  <c r="A55" i="1"/>
  <c r="K54" i="1"/>
  <c r="L54" i="1" s="1"/>
  <c r="M54" i="1"/>
  <c r="F54" i="1"/>
  <c r="G54" i="1" s="1"/>
  <c r="D54" i="1"/>
  <c r="B54" i="1"/>
  <c r="N54" i="1" l="1"/>
  <c r="F55" i="1"/>
  <c r="G55" i="1" s="1"/>
  <c r="A56" i="1"/>
  <c r="C55" i="1"/>
  <c r="D55" i="1"/>
  <c r="K55" i="1"/>
  <c r="L55" i="1" s="1"/>
  <c r="N55" i="1" s="1"/>
  <c r="B55" i="1"/>
  <c r="H55" i="1"/>
  <c r="M55" i="1"/>
  <c r="I55" i="1"/>
  <c r="D56" i="1" l="1"/>
  <c r="M56" i="1"/>
  <c r="A57" i="1"/>
  <c r="H56" i="1"/>
  <c r="F56" i="1"/>
  <c r="G56" i="1" s="1"/>
  <c r="I56" i="1"/>
  <c r="C56" i="1"/>
  <c r="K56" i="1"/>
  <c r="L56" i="1" s="1"/>
  <c r="N56" i="1" s="1"/>
  <c r="B56" i="1"/>
  <c r="B57" i="1" l="1"/>
  <c r="K57" i="1"/>
  <c r="L57" i="1" s="1"/>
  <c r="M57" i="1"/>
  <c r="I57" i="1"/>
  <c r="H57" i="1"/>
  <c r="D57" i="1"/>
  <c r="C57" i="1"/>
  <c r="F57" i="1"/>
  <c r="G57" i="1" s="1"/>
  <c r="A58" i="1"/>
  <c r="N57" i="1" l="1"/>
  <c r="I58" i="1"/>
  <c r="D58" i="1"/>
  <c r="A59" i="1"/>
  <c r="M58" i="1"/>
  <c r="K58" i="1"/>
  <c r="L58" i="1" s="1"/>
  <c r="F58" i="1"/>
  <c r="G58" i="1" s="1"/>
  <c r="C58" i="1"/>
  <c r="H58" i="1"/>
  <c r="B58" i="1"/>
  <c r="N58" i="1" l="1"/>
  <c r="H59" i="1"/>
  <c r="A60" i="1"/>
  <c r="M59" i="1"/>
  <c r="C59" i="1"/>
  <c r="B59" i="1"/>
  <c r="K59" i="1"/>
  <c r="L59" i="1" s="1"/>
  <c r="F59" i="1"/>
  <c r="G59" i="1" s="1"/>
  <c r="I59" i="1"/>
  <c r="D59" i="1"/>
  <c r="N59" i="1" l="1"/>
  <c r="A61" i="1"/>
  <c r="C60" i="1"/>
  <c r="H60" i="1"/>
  <c r="D60" i="1"/>
  <c r="B60" i="1"/>
  <c r="I60" i="1"/>
  <c r="F60" i="1"/>
  <c r="G60" i="1" s="1"/>
  <c r="M60" i="1"/>
  <c r="K60" i="1"/>
  <c r="L60" i="1" s="1"/>
  <c r="N60" i="1" s="1"/>
  <c r="M61" i="1" l="1"/>
  <c r="F61" i="1"/>
  <c r="G61" i="1" s="1"/>
  <c r="A62" i="1"/>
  <c r="C61" i="1"/>
  <c r="B61" i="1"/>
  <c r="I61" i="1"/>
  <c r="H61" i="1"/>
  <c r="K61" i="1"/>
  <c r="L61" i="1" s="1"/>
  <c r="D61" i="1"/>
  <c r="N61" i="1" l="1"/>
  <c r="K62" i="1"/>
  <c r="L62" i="1" s="1"/>
  <c r="D62" i="1"/>
  <c r="M62" i="1"/>
  <c r="I62" i="1"/>
  <c r="H62" i="1"/>
  <c r="F62" i="1"/>
  <c r="G62" i="1" s="1"/>
  <c r="C62" i="1"/>
  <c r="A63" i="1"/>
  <c r="B62" i="1"/>
  <c r="I63" i="1" l="1"/>
  <c r="B63" i="1"/>
  <c r="K63" i="1"/>
  <c r="L63" i="1" s="1"/>
  <c r="F63" i="1"/>
  <c r="G63" i="1" s="1"/>
  <c r="A64" i="1"/>
  <c r="M63" i="1"/>
  <c r="D63" i="1"/>
  <c r="H63" i="1"/>
  <c r="C63" i="1"/>
  <c r="N62" i="1"/>
  <c r="I64" i="1" l="1"/>
  <c r="H64" i="1"/>
  <c r="A65" i="1"/>
  <c r="M64" i="1"/>
  <c r="K64" i="1"/>
  <c r="L64" i="1" s="1"/>
  <c r="B64" i="1"/>
  <c r="F64" i="1"/>
  <c r="G64" i="1" s="1"/>
  <c r="C64" i="1"/>
  <c r="D64" i="1"/>
  <c r="N63" i="1"/>
  <c r="N64" i="1" l="1"/>
  <c r="K65" i="1"/>
  <c r="L65" i="1" s="1"/>
  <c r="B65" i="1"/>
  <c r="A66" i="1"/>
  <c r="H65" i="1"/>
  <c r="F65" i="1"/>
  <c r="G65" i="1" s="1"/>
  <c r="D65" i="1"/>
  <c r="C65" i="1"/>
  <c r="M65" i="1"/>
  <c r="I65" i="1"/>
  <c r="N65" i="1" l="1"/>
  <c r="A67" i="1"/>
  <c r="C66" i="1"/>
  <c r="H66" i="1"/>
  <c r="D66" i="1"/>
  <c r="B66" i="1"/>
  <c r="M66" i="1"/>
  <c r="K66" i="1"/>
  <c r="L66" i="1" s="1"/>
  <c r="I66" i="1"/>
  <c r="F66" i="1"/>
  <c r="G66" i="1" s="1"/>
  <c r="N66" i="1" l="1"/>
  <c r="M67" i="1"/>
  <c r="F67" i="1"/>
  <c r="G67" i="1" s="1"/>
  <c r="A68" i="1"/>
  <c r="C67" i="1"/>
  <c r="D67" i="1"/>
  <c r="B67" i="1"/>
  <c r="I67" i="1"/>
  <c r="H67" i="1"/>
  <c r="K67" i="1"/>
  <c r="L67" i="1" s="1"/>
  <c r="N67" i="1" s="1"/>
  <c r="K68" i="1" l="1"/>
  <c r="L68" i="1" s="1"/>
  <c r="D68" i="1"/>
  <c r="M68" i="1"/>
  <c r="H68" i="1"/>
  <c r="F68" i="1"/>
  <c r="G68" i="1" s="1"/>
  <c r="C68" i="1"/>
  <c r="A69" i="1"/>
  <c r="I68" i="1"/>
  <c r="B68" i="1"/>
  <c r="I69" i="1" l="1"/>
  <c r="B69" i="1"/>
  <c r="K69" i="1"/>
  <c r="L69" i="1" s="1"/>
  <c r="C69" i="1"/>
  <c r="H69" i="1"/>
  <c r="F69" i="1"/>
  <c r="G69" i="1" s="1"/>
  <c r="D69" i="1"/>
  <c r="A70" i="1"/>
  <c r="M69" i="1"/>
  <c r="N68" i="1"/>
  <c r="I70" i="1" l="1"/>
  <c r="D70" i="1"/>
  <c r="M70" i="1"/>
  <c r="K70" i="1"/>
  <c r="L70" i="1" s="1"/>
  <c r="H70" i="1"/>
  <c r="C70" i="1"/>
  <c r="A71" i="1"/>
  <c r="B70" i="1"/>
  <c r="F70" i="1"/>
  <c r="G70" i="1" s="1"/>
  <c r="N69" i="1"/>
  <c r="N70" i="1" l="1"/>
  <c r="F71" i="1"/>
  <c r="G71" i="1" s="1"/>
  <c r="M71" i="1"/>
  <c r="K71" i="1"/>
  <c r="L71" i="1" s="1"/>
  <c r="D71" i="1"/>
  <c r="C71" i="1"/>
  <c r="B71" i="1"/>
  <c r="A72" i="1"/>
  <c r="I71" i="1"/>
  <c r="H71" i="1"/>
  <c r="A73" i="1" l="1"/>
  <c r="C72" i="1"/>
  <c r="H72" i="1"/>
  <c r="I72" i="1"/>
  <c r="M72" i="1"/>
  <c r="D72" i="1"/>
  <c r="K72" i="1"/>
  <c r="L72" i="1" s="1"/>
  <c r="F72" i="1"/>
  <c r="G72" i="1" s="1"/>
  <c r="B72" i="1"/>
  <c r="N71" i="1"/>
  <c r="N72" i="1" l="1"/>
  <c r="M73" i="1"/>
  <c r="F73" i="1"/>
  <c r="G73" i="1" s="1"/>
  <c r="A74" i="1"/>
  <c r="C73" i="1"/>
  <c r="B73" i="1"/>
  <c r="D73" i="1"/>
  <c r="K73" i="1"/>
  <c r="L73" i="1" s="1"/>
  <c r="N73" i="1" s="1"/>
  <c r="I73" i="1"/>
  <c r="H73" i="1"/>
  <c r="K74" i="1" l="1"/>
  <c r="L74" i="1" s="1"/>
  <c r="D74" i="1"/>
  <c r="M74" i="1"/>
  <c r="C74" i="1"/>
  <c r="B74" i="1"/>
  <c r="F74" i="1"/>
  <c r="G74" i="1" s="1"/>
  <c r="A75" i="1"/>
  <c r="I74" i="1"/>
  <c r="H74" i="1"/>
  <c r="I75" i="1" l="1"/>
  <c r="B75" i="1"/>
  <c r="K75" i="1"/>
  <c r="L75" i="1" s="1"/>
  <c r="A76" i="1"/>
  <c r="F75" i="1"/>
  <c r="G75" i="1" s="1"/>
  <c r="D75" i="1"/>
  <c r="C75" i="1"/>
  <c r="H75" i="1"/>
  <c r="M75" i="1"/>
  <c r="N74" i="1"/>
  <c r="I76" i="1" l="1"/>
  <c r="H76" i="1"/>
  <c r="F76" i="1"/>
  <c r="G76" i="1" s="1"/>
  <c r="D76" i="1"/>
  <c r="B76" i="1"/>
  <c r="A77" i="1"/>
  <c r="M76" i="1"/>
  <c r="C76" i="1"/>
  <c r="K76" i="1"/>
  <c r="L76" i="1" s="1"/>
  <c r="N76" i="1" s="1"/>
  <c r="N75" i="1"/>
  <c r="B77" i="1" l="1"/>
  <c r="K77" i="1"/>
  <c r="L77" i="1" s="1"/>
  <c r="I77" i="1"/>
  <c r="H77" i="1"/>
  <c r="F77" i="1"/>
  <c r="G77" i="1" s="1"/>
  <c r="A78" i="1"/>
  <c r="D77" i="1"/>
  <c r="C77" i="1"/>
  <c r="M77" i="1"/>
  <c r="A79" i="1" l="1"/>
  <c r="C78" i="1"/>
  <c r="H78" i="1"/>
  <c r="D78" i="1"/>
  <c r="K78" i="1"/>
  <c r="L78" i="1" s="1"/>
  <c r="I78" i="1"/>
  <c r="M78" i="1"/>
  <c r="B78" i="1"/>
  <c r="F78" i="1"/>
  <c r="G78" i="1" s="1"/>
  <c r="N77" i="1"/>
  <c r="N78" i="1" l="1"/>
  <c r="M79" i="1"/>
  <c r="F79" i="1"/>
  <c r="G79" i="1" s="1"/>
  <c r="A80" i="1"/>
  <c r="C79" i="1"/>
  <c r="K79" i="1"/>
  <c r="L79" i="1" s="1"/>
  <c r="N79" i="1" s="1"/>
  <c r="D79" i="1"/>
  <c r="B79" i="1"/>
  <c r="I79" i="1"/>
  <c r="H79" i="1"/>
  <c r="K80" i="1" l="1"/>
  <c r="L80" i="1" s="1"/>
  <c r="D80" i="1"/>
  <c r="M80" i="1"/>
  <c r="H80" i="1"/>
  <c r="A81" i="1"/>
  <c r="C80" i="1"/>
  <c r="I80" i="1"/>
  <c r="B80" i="1"/>
  <c r="F80" i="1"/>
  <c r="G80" i="1" s="1"/>
  <c r="I81" i="1" l="1"/>
  <c r="B81" i="1"/>
  <c r="K81" i="1"/>
  <c r="L81" i="1" s="1"/>
  <c r="C81" i="1"/>
  <c r="A82" i="1"/>
  <c r="M81" i="1"/>
  <c r="F81" i="1"/>
  <c r="G81" i="1" s="1"/>
  <c r="D81" i="1"/>
  <c r="H81" i="1"/>
  <c r="N80" i="1"/>
  <c r="I82" i="1" l="1"/>
  <c r="M82" i="1"/>
  <c r="D82" i="1"/>
  <c r="C82" i="1"/>
  <c r="B82" i="1"/>
  <c r="A83" i="1"/>
  <c r="K82" i="1"/>
  <c r="L82" i="1" s="1"/>
  <c r="H82" i="1"/>
  <c r="F82" i="1"/>
  <c r="G82" i="1" s="1"/>
  <c r="N81" i="1"/>
  <c r="N82" i="1" l="1"/>
  <c r="F83" i="1"/>
  <c r="G83" i="1" s="1"/>
  <c r="D83" i="1"/>
  <c r="C83" i="1"/>
  <c r="B83" i="1"/>
  <c r="M83" i="1"/>
  <c r="H83" i="1"/>
  <c r="A84" i="1"/>
  <c r="I83" i="1"/>
  <c r="K83" i="1"/>
  <c r="L83" i="1" s="1"/>
  <c r="A85" i="1" l="1"/>
  <c r="C84" i="1"/>
  <c r="H84" i="1"/>
  <c r="I84" i="1"/>
  <c r="F84" i="1"/>
  <c r="G84" i="1" s="1"/>
  <c r="D84" i="1"/>
  <c r="M84" i="1"/>
  <c r="K84" i="1"/>
  <c r="L84" i="1" s="1"/>
  <c r="B84" i="1"/>
  <c r="N83" i="1"/>
  <c r="N84" i="1" l="1"/>
  <c r="M85" i="1"/>
  <c r="F85" i="1"/>
  <c r="G85" i="1" s="1"/>
  <c r="A86" i="1"/>
  <c r="C85" i="1"/>
  <c r="B85" i="1"/>
  <c r="I85" i="1"/>
  <c r="H85" i="1"/>
  <c r="D85" i="1"/>
  <c r="K85" i="1"/>
  <c r="L85" i="1" s="1"/>
  <c r="N85" i="1" l="1"/>
  <c r="K86" i="1"/>
  <c r="L86" i="1" s="1"/>
  <c r="D86" i="1"/>
  <c r="M86" i="1"/>
  <c r="I86" i="1"/>
  <c r="H86" i="1"/>
  <c r="A87" i="1"/>
  <c r="F86" i="1"/>
  <c r="G86" i="1" s="1"/>
  <c r="C86" i="1"/>
  <c r="B86" i="1"/>
  <c r="I87" i="1" l="1"/>
  <c r="B87" i="1"/>
  <c r="K87" i="1"/>
  <c r="L87" i="1" s="1"/>
  <c r="F87" i="1"/>
  <c r="G87" i="1" s="1"/>
  <c r="A88" i="1"/>
  <c r="M87" i="1"/>
  <c r="D87" i="1"/>
  <c r="C87" i="1"/>
  <c r="H87" i="1"/>
  <c r="N86" i="1"/>
  <c r="I88" i="1" l="1"/>
  <c r="H88" i="1"/>
  <c r="A89" i="1"/>
  <c r="M88" i="1"/>
  <c r="B88" i="1"/>
  <c r="K88" i="1"/>
  <c r="L88" i="1" s="1"/>
  <c r="F88" i="1"/>
  <c r="G88" i="1" s="1"/>
  <c r="C88" i="1"/>
  <c r="D88" i="1"/>
  <c r="N87" i="1"/>
  <c r="N88" i="1" l="1"/>
  <c r="K89" i="1"/>
  <c r="L89" i="1" s="1"/>
  <c r="B89" i="1"/>
  <c r="A90" i="1"/>
  <c r="D89" i="1"/>
  <c r="C89" i="1"/>
  <c r="H89" i="1"/>
  <c r="F89" i="1"/>
  <c r="G89" i="1" s="1"/>
  <c r="I89" i="1"/>
  <c r="M89" i="1"/>
  <c r="N89" i="1" l="1"/>
  <c r="A91" i="1"/>
  <c r="C90" i="1"/>
  <c r="H90" i="1"/>
  <c r="D90" i="1"/>
  <c r="B90" i="1"/>
  <c r="M90" i="1"/>
  <c r="K90" i="1"/>
  <c r="L90" i="1" s="1"/>
  <c r="I90" i="1"/>
  <c r="F90" i="1"/>
  <c r="G90" i="1" s="1"/>
  <c r="N90" i="1" l="1"/>
  <c r="M91" i="1"/>
  <c r="F91" i="1"/>
  <c r="G91" i="1" s="1"/>
  <c r="A92" i="1"/>
  <c r="C91" i="1"/>
  <c r="D91" i="1"/>
  <c r="B91" i="1"/>
  <c r="K91" i="1"/>
  <c r="L91" i="1" s="1"/>
  <c r="H91" i="1"/>
  <c r="I91" i="1"/>
  <c r="N91" i="1" l="1"/>
  <c r="K92" i="1"/>
  <c r="L92" i="1" s="1"/>
  <c r="D92" i="1"/>
  <c r="M92" i="1"/>
  <c r="H92" i="1"/>
  <c r="F92" i="1"/>
  <c r="G92" i="1" s="1"/>
  <c r="A93" i="1"/>
  <c r="I92" i="1"/>
  <c r="C92" i="1"/>
  <c r="B92" i="1"/>
  <c r="N92" i="1" l="1"/>
  <c r="I93" i="1"/>
  <c r="B93" i="1"/>
  <c r="K93" i="1"/>
  <c r="L93" i="1" s="1"/>
  <c r="C93" i="1"/>
  <c r="H93" i="1"/>
  <c r="F93" i="1"/>
  <c r="G93" i="1" s="1"/>
  <c r="M93" i="1"/>
  <c r="D93" i="1"/>
  <c r="A94" i="1"/>
  <c r="I94" i="1" l="1"/>
  <c r="D94" i="1"/>
  <c r="M94" i="1"/>
  <c r="K94" i="1"/>
  <c r="L94" i="1" s="1"/>
  <c r="H94" i="1"/>
  <c r="A95" i="1"/>
  <c r="F94" i="1"/>
  <c r="G94" i="1" s="1"/>
  <c r="C94" i="1"/>
  <c r="B94" i="1"/>
  <c r="N93" i="1"/>
  <c r="F95" i="1" l="1"/>
  <c r="G95" i="1" s="1"/>
  <c r="M95" i="1"/>
  <c r="K95" i="1"/>
  <c r="L95" i="1" s="1"/>
  <c r="I95" i="1"/>
  <c r="B95" i="1"/>
  <c r="A96" i="1"/>
  <c r="H95" i="1"/>
  <c r="D95" i="1"/>
  <c r="C95" i="1"/>
  <c r="N94" i="1"/>
  <c r="N95" i="1" l="1"/>
  <c r="A97" i="1"/>
  <c r="C96" i="1"/>
  <c r="H96" i="1"/>
  <c r="I96" i="1"/>
  <c r="M96" i="1"/>
  <c r="K96" i="1"/>
  <c r="L96" i="1" s="1"/>
  <c r="F96" i="1"/>
  <c r="G96" i="1" s="1"/>
  <c r="D96" i="1"/>
  <c r="B96" i="1"/>
  <c r="N96" i="1" l="1"/>
  <c r="M97" i="1"/>
  <c r="F97" i="1"/>
  <c r="G97" i="1" s="1"/>
  <c r="A98" i="1"/>
  <c r="C97" i="1"/>
  <c r="B97" i="1"/>
  <c r="I97" i="1"/>
  <c r="D97" i="1"/>
  <c r="H97" i="1"/>
  <c r="K97" i="1"/>
  <c r="L97" i="1" s="1"/>
  <c r="N97" i="1" l="1"/>
  <c r="K98" i="1"/>
  <c r="L98" i="1" s="1"/>
  <c r="D98" i="1"/>
  <c r="M98" i="1"/>
  <c r="C98" i="1"/>
  <c r="B98" i="1"/>
  <c r="A99" i="1"/>
  <c r="I98" i="1"/>
  <c r="H98" i="1"/>
  <c r="F98" i="1"/>
  <c r="G98" i="1" s="1"/>
  <c r="I99" i="1" l="1"/>
  <c r="B99" i="1"/>
  <c r="K99" i="1"/>
  <c r="L99" i="1" s="1"/>
  <c r="F99" i="1"/>
  <c r="G99" i="1" s="1"/>
  <c r="D99" i="1"/>
  <c r="M99" i="1"/>
  <c r="A100" i="1"/>
  <c r="C99" i="1"/>
  <c r="H99" i="1"/>
  <c r="N98" i="1"/>
  <c r="N99" i="1" l="1"/>
  <c r="I100" i="1"/>
  <c r="C100" i="1"/>
  <c r="M100" i="1"/>
  <c r="K100" i="1"/>
  <c r="L100" i="1" s="1"/>
  <c r="H100" i="1"/>
  <c r="F100" i="1"/>
  <c r="G100" i="1" s="1"/>
  <c r="A101" i="1"/>
  <c r="D100" i="1"/>
  <c r="B100" i="1"/>
  <c r="H101" i="1" l="1"/>
  <c r="F101" i="1"/>
  <c r="G101" i="1" s="1"/>
  <c r="A102" i="1"/>
  <c r="M101" i="1"/>
  <c r="C101" i="1"/>
  <c r="B101" i="1"/>
  <c r="I101" i="1"/>
  <c r="D101" i="1"/>
  <c r="K101" i="1"/>
  <c r="L101" i="1" s="1"/>
  <c r="N101" i="1" s="1"/>
  <c r="N100" i="1"/>
  <c r="A103" i="1" l="1"/>
  <c r="C102" i="1"/>
  <c r="H102" i="1"/>
  <c r="F102" i="1"/>
  <c r="G102" i="1" s="1"/>
  <c r="K102" i="1"/>
  <c r="L102" i="1" s="1"/>
  <c r="N102" i="1" s="1"/>
  <c r="B102" i="1"/>
  <c r="M102" i="1"/>
  <c r="D102" i="1"/>
  <c r="I102" i="1"/>
  <c r="M103" i="1" l="1"/>
  <c r="F103" i="1"/>
  <c r="G103" i="1" s="1"/>
  <c r="D103" i="1"/>
  <c r="A104" i="1"/>
  <c r="C103" i="1"/>
  <c r="B103" i="1"/>
  <c r="I103" i="1"/>
  <c r="H103" i="1"/>
  <c r="K103" i="1"/>
  <c r="L103" i="1" s="1"/>
  <c r="N103" i="1" s="1"/>
  <c r="K104" i="1" l="1"/>
  <c r="L104" i="1" s="1"/>
  <c r="D104" i="1"/>
  <c r="B104" i="1"/>
  <c r="M104" i="1"/>
  <c r="I104" i="1"/>
  <c r="H104" i="1"/>
  <c r="F104" i="1"/>
  <c r="G104" i="1" s="1"/>
  <c r="C104" i="1"/>
  <c r="A105" i="1"/>
  <c r="I105" i="1" l="1"/>
  <c r="B105" i="1"/>
  <c r="K105" i="1"/>
  <c r="L105" i="1" s="1"/>
  <c r="A106" i="1"/>
  <c r="M105" i="1"/>
  <c r="H105" i="1"/>
  <c r="F105" i="1"/>
  <c r="G105" i="1" s="1"/>
  <c r="D105" i="1"/>
  <c r="C105" i="1"/>
  <c r="N104" i="1"/>
  <c r="I106" i="1" l="1"/>
  <c r="H106" i="1"/>
  <c r="A107" i="1"/>
  <c r="C106" i="1"/>
  <c r="B106" i="1"/>
  <c r="M106" i="1"/>
  <c r="K106" i="1"/>
  <c r="L106" i="1" s="1"/>
  <c r="F106" i="1"/>
  <c r="G106" i="1" s="1"/>
  <c r="D106" i="1"/>
  <c r="N105" i="1"/>
  <c r="N106" i="1" l="1"/>
  <c r="H107" i="1"/>
  <c r="M107" i="1"/>
  <c r="C107" i="1"/>
  <c r="B107" i="1"/>
  <c r="K107" i="1"/>
  <c r="L107" i="1" s="1"/>
  <c r="I107" i="1"/>
  <c r="F107" i="1"/>
  <c r="G107" i="1" s="1"/>
  <c r="D107" i="1"/>
  <c r="A108" i="1"/>
  <c r="A109" i="1" l="1"/>
  <c r="C108" i="1"/>
  <c r="H108" i="1"/>
  <c r="F108" i="1"/>
  <c r="G108" i="1" s="1"/>
  <c r="I108" i="1"/>
  <c r="D108" i="1"/>
  <c r="B108" i="1"/>
  <c r="K108" i="1"/>
  <c r="L108" i="1" s="1"/>
  <c r="M108" i="1"/>
  <c r="N107" i="1"/>
  <c r="N108" i="1" l="1"/>
  <c r="M109" i="1"/>
  <c r="F109" i="1"/>
  <c r="G109" i="1" s="1"/>
  <c r="D109" i="1"/>
  <c r="A110" i="1"/>
  <c r="C109" i="1"/>
  <c r="B109" i="1"/>
  <c r="K109" i="1"/>
  <c r="L109" i="1" s="1"/>
  <c r="N109" i="1" s="1"/>
  <c r="I109" i="1"/>
  <c r="H109" i="1"/>
  <c r="K110" i="1" l="1"/>
  <c r="L110" i="1" s="1"/>
  <c r="D110" i="1"/>
  <c r="B110" i="1"/>
  <c r="M110" i="1"/>
  <c r="A111" i="1"/>
  <c r="I110" i="1"/>
  <c r="C110" i="1"/>
  <c r="F110" i="1"/>
  <c r="G110" i="1" s="1"/>
  <c r="H110" i="1"/>
  <c r="I111" i="1" l="1"/>
  <c r="B111" i="1"/>
  <c r="K111" i="1"/>
  <c r="L111" i="1" s="1"/>
  <c r="C111" i="1"/>
  <c r="A112" i="1"/>
  <c r="M111" i="1"/>
  <c r="H111" i="1"/>
  <c r="F111" i="1"/>
  <c r="G111" i="1" s="1"/>
  <c r="D111" i="1"/>
  <c r="N110" i="1"/>
  <c r="I112" i="1" l="1"/>
  <c r="A113" i="1"/>
  <c r="D112" i="1"/>
  <c r="C112" i="1"/>
  <c r="B112" i="1"/>
  <c r="F112" i="1"/>
  <c r="G112" i="1" s="1"/>
  <c r="M112" i="1"/>
  <c r="K112" i="1"/>
  <c r="L112" i="1" s="1"/>
  <c r="H112" i="1"/>
  <c r="N111" i="1"/>
  <c r="N112" i="1" l="1"/>
  <c r="H113" i="1"/>
  <c r="K113" i="1"/>
  <c r="L113" i="1" s="1"/>
  <c r="I113" i="1"/>
  <c r="F113" i="1"/>
  <c r="G113" i="1" s="1"/>
  <c r="D113" i="1"/>
  <c r="A114" i="1"/>
  <c r="M113" i="1"/>
  <c r="B113" i="1"/>
  <c r="C113" i="1"/>
  <c r="N113" i="1" l="1"/>
  <c r="A115" i="1"/>
  <c r="C114" i="1"/>
  <c r="H114" i="1"/>
  <c r="F114" i="1"/>
  <c r="G114" i="1" s="1"/>
  <c r="D114" i="1"/>
  <c r="M114" i="1"/>
  <c r="K114" i="1"/>
  <c r="L114" i="1" s="1"/>
  <c r="B114" i="1"/>
  <c r="I114" i="1"/>
  <c r="N114" i="1" l="1"/>
  <c r="M115" i="1"/>
  <c r="F115" i="1"/>
  <c r="G115" i="1" s="1"/>
  <c r="D115" i="1"/>
  <c r="A116" i="1"/>
  <c r="C115" i="1"/>
  <c r="I115" i="1"/>
  <c r="K115" i="1"/>
  <c r="L115" i="1" s="1"/>
  <c r="N115" i="1" s="1"/>
  <c r="H115" i="1"/>
  <c r="B115" i="1"/>
  <c r="K116" i="1" l="1"/>
  <c r="L116" i="1" s="1"/>
  <c r="D116" i="1"/>
  <c r="B116" i="1"/>
  <c r="M116" i="1"/>
  <c r="C116" i="1"/>
  <c r="I116" i="1"/>
  <c r="H116" i="1"/>
  <c r="F116" i="1"/>
  <c r="G116" i="1" s="1"/>
  <c r="A117" i="1"/>
  <c r="I117" i="1" l="1"/>
  <c r="B117" i="1"/>
  <c r="K117" i="1"/>
  <c r="L117" i="1" s="1"/>
  <c r="F117" i="1"/>
  <c r="G117" i="1" s="1"/>
  <c r="D117" i="1"/>
  <c r="H117" i="1"/>
  <c r="C117" i="1"/>
  <c r="A118" i="1"/>
  <c r="M117" i="1"/>
  <c r="N116" i="1"/>
  <c r="I118" i="1" l="1"/>
  <c r="C118" i="1"/>
  <c r="M118" i="1"/>
  <c r="K118" i="1"/>
  <c r="L118" i="1" s="1"/>
  <c r="H118" i="1"/>
  <c r="F118" i="1"/>
  <c r="G118" i="1" s="1"/>
  <c r="A119" i="1"/>
  <c r="D118" i="1"/>
  <c r="B118" i="1"/>
  <c r="N117" i="1"/>
  <c r="H119" i="1" l="1"/>
  <c r="F119" i="1"/>
  <c r="G119" i="1" s="1"/>
  <c r="A120" i="1"/>
  <c r="M119" i="1"/>
  <c r="I119" i="1"/>
  <c r="C119" i="1"/>
  <c r="B119" i="1"/>
  <c r="D119" i="1"/>
  <c r="K119" i="1"/>
  <c r="L119" i="1" s="1"/>
  <c r="N118" i="1"/>
  <c r="N119" i="1" l="1"/>
  <c r="A121" i="1"/>
  <c r="C120" i="1"/>
  <c r="H120" i="1"/>
  <c r="F120" i="1"/>
  <c r="G120" i="1" s="1"/>
  <c r="K120" i="1"/>
  <c r="L120" i="1" s="1"/>
  <c r="M120" i="1"/>
  <c r="I120" i="1"/>
  <c r="D120" i="1"/>
  <c r="B120" i="1"/>
  <c r="N120" i="1" l="1"/>
  <c r="M121" i="1"/>
  <c r="F121" i="1"/>
  <c r="G121" i="1" s="1"/>
  <c r="D121" i="1"/>
  <c r="C121" i="1"/>
  <c r="B121" i="1"/>
  <c r="K121" i="1"/>
  <c r="L121" i="1" s="1"/>
  <c r="N121" i="1" s="1"/>
  <c r="H121" i="1"/>
  <c r="I121" i="1"/>
</calcChain>
</file>

<file path=xl/sharedStrings.xml><?xml version="1.0" encoding="utf-8"?>
<sst xmlns="http://schemas.openxmlformats.org/spreadsheetml/2006/main" count="7954" uniqueCount="1100">
  <si>
    <t>Data</t>
  </si>
  <si>
    <t>Extrato Zig (Saques)</t>
  </si>
  <si>
    <t>Faturam Dinheiro</t>
  </si>
  <si>
    <t>Receitas Extraord</t>
  </si>
  <si>
    <t>Entradas Mútuos</t>
  </si>
  <si>
    <t>Extrato Bancário (Crédito)</t>
  </si>
  <si>
    <t>Diferenças (Contas a Receber)</t>
  </si>
  <si>
    <t>Custos Sem Parcelamento</t>
  </si>
  <si>
    <t>Custos Com Parcelamento</t>
  </si>
  <si>
    <t>Saídas Mútuos</t>
  </si>
  <si>
    <t>Extrato Bancário (Débito)</t>
  </si>
  <si>
    <t>Diferenças (Contas a Pagar)</t>
  </si>
  <si>
    <t>Ajustes Conciliação</t>
  </si>
  <si>
    <t>Conciliação</t>
  </si>
  <si>
    <t>Coluna Auxiliar Data</t>
  </si>
  <si>
    <t>Coluna Auxiliar Data 2</t>
  </si>
  <si>
    <t>Coluna Auxiliar Data 3</t>
  </si>
  <si>
    <t>ID_Extrato</t>
  </si>
  <si>
    <t>ID_Casa</t>
  </si>
  <si>
    <t>Casa</t>
  </si>
  <si>
    <t>Descricao</t>
  </si>
  <si>
    <t>Data_Liquidacao</t>
  </si>
  <si>
    <t>Data_Transacao</t>
  </si>
  <si>
    <t>Valor</t>
  </si>
  <si>
    <t>Bar Brahma - Centro</t>
  </si>
  <si>
    <t>Cartão de Crédito integrado Zig</t>
  </si>
  <si>
    <t>Transações via Pix</t>
  </si>
  <si>
    <t>Rebate</t>
  </si>
  <si>
    <t>Saque</t>
  </si>
  <si>
    <t>Ajuste - Cobrança de Taxa de Saque para Terceiros</t>
  </si>
  <si>
    <t>Taxa de sistema sobre receita de Bar</t>
  </si>
  <si>
    <t>Transações via App</t>
  </si>
  <si>
    <t>Saldo Inicial</t>
  </si>
  <si>
    <t>Cartão de Débito integrado Zig</t>
  </si>
  <si>
    <t>Taxa Sobre Envio de SMS</t>
  </si>
  <si>
    <t>Taxa sobre recarga expirada</t>
  </si>
  <si>
    <t>Venda Avulsa PIX</t>
  </si>
  <si>
    <t>Venda Avulsa Débito</t>
  </si>
  <si>
    <t>Ajuste - Z0118 - Envio de equipamentos</t>
  </si>
  <si>
    <t>Venda Avulsa Crédito</t>
  </si>
  <si>
    <t xml:space="preserve">Ajuste - Z0118 - Envio de equipamentos </t>
  </si>
  <si>
    <t>Ajuste - Z0401 - Ajuste Apartada Taxa de adquirência sobre Crédito Apartado - Lote 217</t>
  </si>
  <si>
    <t>Ajuste - Z0101 - Ref.: Equipamento Avariados PDV15439, PDV004055 parc.: 2/2 ( Dia 01/11/2024)</t>
  </si>
  <si>
    <t>Ajuste - Z0401 - Ajuste Apartada Faturamento Crédito Apartado - Lote 217</t>
  </si>
  <si>
    <t>Ajuste - Z0401 - Ajuste Apartada Taxa Zig - Lote 217</t>
  </si>
  <si>
    <t>Cobrança geral - Z0101 - Ref.:40 Pdv's R$20 cada</t>
  </si>
  <si>
    <t>Cobrança geral - Z0101 - Ref.:1 Totem R$300 cada</t>
  </si>
  <si>
    <t>Cobrança geral - Z0101 - Ref.:5 Smartpos R$20 cada</t>
  </si>
  <si>
    <t>Data_Venda</t>
  </si>
  <si>
    <t>Tipo_Pagamento</t>
  </si>
  <si>
    <t>CRÉDITO</t>
  </si>
  <si>
    <t>DINHEIRO</t>
  </si>
  <si>
    <t>APP</t>
  </si>
  <si>
    <t>DELIVERY ONLINE</t>
  </si>
  <si>
    <t>IFOOD</t>
  </si>
  <si>
    <t>PIX</t>
  </si>
  <si>
    <t>RAPPI</t>
  </si>
  <si>
    <t>UBER</t>
  </si>
  <si>
    <t>ANTECIPADO</t>
  </si>
  <si>
    <t>VOUCHER</t>
  </si>
  <si>
    <t>DÉBITO</t>
  </si>
  <si>
    <t>BÔNUS</t>
  </si>
  <si>
    <t>OUTROS</t>
  </si>
  <si>
    <t>AME</t>
  </si>
  <si>
    <t>NOTAS MANUAIS + SERVIÇO</t>
  </si>
  <si>
    <t>RECARGAS DEVOLVIDAS</t>
  </si>
  <si>
    <t>VOUCHER INTEGRADO</t>
  </si>
  <si>
    <t>MBWAY</t>
  </si>
  <si>
    <t>ID_Receita</t>
  </si>
  <si>
    <t>Cliente</t>
  </si>
  <si>
    <t>Data_Ocorrencia</t>
  </si>
  <si>
    <t>Vencimento_Parcela</t>
  </si>
  <si>
    <t>Recebimento_Parcela</t>
  </si>
  <si>
    <t>Valor_Parcela</t>
  </si>
  <si>
    <t>Doc_NF</t>
  </si>
  <si>
    <t>Categoria_Class</t>
  </si>
  <si>
    <t>Alexandra Seixas</t>
  </si>
  <si>
    <t>b - Locação de Espaço - Eventos</t>
  </si>
  <si>
    <t>Evento Social Monica Martins</t>
  </si>
  <si>
    <t>TICKET SERVICO SA</t>
  </si>
  <si>
    <t>ALELO</t>
  </si>
  <si>
    <t>TOTAL ACESSO</t>
  </si>
  <si>
    <t>c - Repassse Artistico - Total Acesso</t>
  </si>
  <si>
    <t>Global Key Family Network</t>
  </si>
  <si>
    <t>PLUXEE BENEFICIOS BRASIL S.A. (SODEXO)</t>
  </si>
  <si>
    <t>IFOOD - PLATAFORMA DELIVERY</t>
  </si>
  <si>
    <t>d - A&amp;B - Ifood e Rappi</t>
  </si>
  <si>
    <t>LIRIUM RECICLAGEM</t>
  </si>
  <si>
    <t xml:space="preserve"> BRUNO GARAVELLI</t>
  </si>
  <si>
    <t>JOAO VITOR REIA</t>
  </si>
  <si>
    <t>Gustavo Passos</t>
  </si>
  <si>
    <t>ID_Despesa</t>
  </si>
  <si>
    <t>Fornecedor_Razao_Social</t>
  </si>
  <si>
    <t>Data_Vencimento</t>
  </si>
  <si>
    <t>Previsao_Pgto</t>
  </si>
  <si>
    <t>Realizacao_Pgto</t>
  </si>
  <si>
    <t>Data_Competencia</t>
  </si>
  <si>
    <t>Data_Lancamento</t>
  </si>
  <si>
    <t>Forma_Pagamento</t>
  </si>
  <si>
    <t>Class_Cont_1</t>
  </si>
  <si>
    <t>Class_Cont_2</t>
  </si>
  <si>
    <t>Status_Conf_Document</t>
  </si>
  <si>
    <t>Status_Aprov_Diret</t>
  </si>
  <si>
    <t>Status_Aprov_Caixa</t>
  </si>
  <si>
    <t>Status_Pgto</t>
  </si>
  <si>
    <t>Conta_Bancaria</t>
  </si>
  <si>
    <t>CNPJ_Loja</t>
  </si>
  <si>
    <t>ESTAFF SOLUCOES TECNOLOGICAS DE AGENCIAMENTO LTDA</t>
  </si>
  <si>
    <t>Boleto Bancário</t>
  </si>
  <si>
    <t>MAO DE OBRA FIXA/ TEMPORARIOS</t>
  </si>
  <si>
    <t>MÃO DE OBRA EXTRA</t>
  </si>
  <si>
    <t>05012025</t>
  </si>
  <si>
    <t>Documentação Aprovada</t>
  </si>
  <si>
    <t>Aprovado Diretoria</t>
  </si>
  <si>
    <t>Aprovado Caixa</t>
  </si>
  <si>
    <t>Pago</t>
  </si>
  <si>
    <t>Bar Brahma - Ypiranga Matriz - Bradesco</t>
  </si>
  <si>
    <t>NIVALDO ALVES (SIMBAS)</t>
  </si>
  <si>
    <t>Transferência Bancária ou Pix</t>
  </si>
  <si>
    <t>CUSTO ARTISTICO</t>
  </si>
  <si>
    <t xml:space="preserve"> TECNICO DE SOM/ LUZ</t>
  </si>
  <si>
    <t>122024</t>
  </si>
  <si>
    <t>Bar Brahma - Ypiranga Matriz - Kamino</t>
  </si>
  <si>
    <t>MARCOS SILVA DO NASCIMENTO</t>
  </si>
  <si>
    <t>195</t>
  </si>
  <si>
    <t>KING COMERCIO E IMPORTACAO DE BEBIDAS LT</t>
  </si>
  <si>
    <t>114440</t>
  </si>
  <si>
    <t>NOTRE DAME INTERMEDICA SAUDE S.A.</t>
  </si>
  <si>
    <t>ASSISTÊNCIA MÉDICA</t>
  </si>
  <si>
    <t>0</t>
  </si>
  <si>
    <t>DIO MIO COMERCIO DE SORVETES LTDA</t>
  </si>
  <si>
    <t>18067</t>
  </si>
  <si>
    <t>ELIZABETH BISPO 17087401807</t>
  </si>
  <si>
    <t>ADIANTAMENTO A FORNECEDORES</t>
  </si>
  <si>
    <t>A VISTA 21012025</t>
  </si>
  <si>
    <t>DENISE ETON</t>
  </si>
  <si>
    <t>CUSTOS DE EVENTOS</t>
  </si>
  <si>
    <t>CACHE DE PRODUTOR</t>
  </si>
  <si>
    <t>1</t>
  </si>
  <si>
    <t xml:space="preserve">EMPORIO MEL </t>
  </si>
  <si>
    <t>435318</t>
  </si>
  <si>
    <t xml:space="preserve">HORTIFRUTI DO CHEF LTDA </t>
  </si>
  <si>
    <t>INSUMOS</t>
  </si>
  <si>
    <t>ALIMENTOS</t>
  </si>
  <si>
    <t>25556</t>
  </si>
  <si>
    <t>DTK COMERCIO DE ALIMENTOS LTDA</t>
  </si>
  <si>
    <t>20575</t>
  </si>
  <si>
    <t>LUARA AOAS</t>
  </si>
  <si>
    <t>UTILIDADES</t>
  </si>
  <si>
    <t xml:space="preserve"> VIAGENS/ HOSPEDAGENS/ TRANSPORTE</t>
  </si>
  <si>
    <t xml:space="preserve">RCS COMERCIO DE ALIMENTOS LTDA </t>
  </si>
  <si>
    <t>8685</t>
  </si>
  <si>
    <t xml:space="preserve">FORTE ALIMENTOS COM IMPORTACAO LTDA </t>
  </si>
  <si>
    <t>292234</t>
  </si>
  <si>
    <t>MARIO PEDRO FELICIANO HORTIFRUTI EPP</t>
  </si>
  <si>
    <t>425580</t>
  </si>
  <si>
    <t>CECILIA TSUYACO ARAKI SILVA LTDA</t>
  </si>
  <si>
    <t>363685</t>
  </si>
  <si>
    <t>12012025</t>
  </si>
  <si>
    <t>MACHINE SERVICE LTDA</t>
  </si>
  <si>
    <t>SERVICOS DE TERCEIROS</t>
  </si>
  <si>
    <t>SERVICO DE SEGURANCA</t>
  </si>
  <si>
    <t>ESHOWS PROMOCOES ARTISTICAS LTDA</t>
  </si>
  <si>
    <t>CACHE MUSICOS E ARTISTAS</t>
  </si>
  <si>
    <t>22122024</t>
  </si>
  <si>
    <t>J A DOS SANTOS HORTIFRUTI</t>
  </si>
  <si>
    <t>35916</t>
  </si>
  <si>
    <t xml:space="preserve">MAR DIRETO POC COMERCIO DE PEIXE EIRELI - ME </t>
  </si>
  <si>
    <t>90703</t>
  </si>
  <si>
    <t>NA PEREIRA FRUTOS DO MAR</t>
  </si>
  <si>
    <t>4554</t>
  </si>
  <si>
    <t>20386</t>
  </si>
  <si>
    <t xml:space="preserve">LATICINIOS CATUPIRY LTDA </t>
  </si>
  <si>
    <t>1595903</t>
  </si>
  <si>
    <t>35921</t>
  </si>
  <si>
    <t>AMBEV S.A FILIAL GUARULHOS</t>
  </si>
  <si>
    <t>19450</t>
  </si>
  <si>
    <t>19451</t>
  </si>
  <si>
    <t>NESTLE BRASIL LTDA</t>
  </si>
  <si>
    <t>5158291</t>
  </si>
  <si>
    <t>HORTICLEAN DISTRIBUIDORA</t>
  </si>
  <si>
    <t>25546</t>
  </si>
  <si>
    <t>PDO ALIMENTOS E COMERCIO LTDA</t>
  </si>
  <si>
    <t>33718</t>
  </si>
  <si>
    <t>CASA DE CARNES P.J.J. LTDA - ME</t>
  </si>
  <si>
    <t>41685</t>
  </si>
  <si>
    <t>INSS</t>
  </si>
  <si>
    <t>TUTUM 0</t>
  </si>
  <si>
    <t>Bar Brahma - Tutum Matriz - Kamino</t>
  </si>
  <si>
    <t>IRRF</t>
  </si>
  <si>
    <t>IMPOSTOS/ TRIBUTOS</t>
  </si>
  <si>
    <t>FGTS</t>
  </si>
  <si>
    <t>SOUSA QUIMICA PRODUTOS E MANUTENCAO DE L LOCAÇÃO</t>
  </si>
  <si>
    <t>5964</t>
  </si>
  <si>
    <t>BB DISTRIBUIDORA DE CARNES LTDA</t>
  </si>
  <si>
    <t>383897</t>
  </si>
  <si>
    <t>363627</t>
  </si>
  <si>
    <t>425401</t>
  </si>
  <si>
    <t>MURILLO S- DUARTE COMERCIAL LTDA</t>
  </si>
  <si>
    <t>1621</t>
  </si>
  <si>
    <t>MAYARA NUNES FERNANDES</t>
  </si>
  <si>
    <t>CUSTOS COM MARKETING</t>
  </si>
  <si>
    <t xml:space="preserve"> MATERIAIS INSTITUCIONAIS</t>
  </si>
  <si>
    <t>30</t>
  </si>
  <si>
    <t>GELOMAQ COM E IND LTDA</t>
  </si>
  <si>
    <t>LOCACOES</t>
  </si>
  <si>
    <t>LOCACAO DE EQUIPAMENTOS</t>
  </si>
  <si>
    <t>2821-138/1</t>
  </si>
  <si>
    <t>AURORA ALVORADA ESTACIONAMENTO E LANCHON</t>
  </si>
  <si>
    <t>125</t>
  </si>
  <si>
    <t>BEATRIZ ROCHA APELIAN DE OLIVEIRA</t>
  </si>
  <si>
    <t>SALARIOS</t>
  </si>
  <si>
    <t xml:space="preserve">BRUNA BONFIM DE SOUZA </t>
  </si>
  <si>
    <t>VANESSA MACEDO DA SILVA</t>
  </si>
  <si>
    <t>0125</t>
  </si>
  <si>
    <t>1633</t>
  </si>
  <si>
    <t>1636</t>
  </si>
  <si>
    <t>1634</t>
  </si>
  <si>
    <t xml:space="preserve">AMILTON JOSE GONÇALVES DOS SANTOS </t>
  </si>
  <si>
    <t>ENDIVIDAMENTO</t>
  </si>
  <si>
    <t>ACOES TRABALHISTAS</t>
  </si>
  <si>
    <t>.</t>
  </si>
  <si>
    <t>Tempus - Kamino</t>
  </si>
  <si>
    <t>JAIR FELIX DOS SANTOS ARAUJO</t>
  </si>
  <si>
    <t>STAR COPIAS COMERCIO E SERVICOS LTDA</t>
  </si>
  <si>
    <t>3556</t>
  </si>
  <si>
    <t>Orfeu - Ypiranga Bar FB Filial - Bradesco</t>
  </si>
  <si>
    <t>ALEX MARTINS DE FREITAS</t>
  </si>
  <si>
    <t>DESPESAS GERAIS</t>
  </si>
  <si>
    <t>MANUTENCAO EM GERAL</t>
  </si>
  <si>
    <t>012025</t>
  </si>
  <si>
    <t>20481</t>
  </si>
  <si>
    <t>RESTAURANTE GOMES - SAMPAIOS LTDA</t>
  </si>
  <si>
    <t>ALIMENTACAO DE FUNCIONARIO</t>
  </si>
  <si>
    <t>20250113</t>
  </si>
  <si>
    <t>SALARIOS FUNCIONARIOS EXTRA</t>
  </si>
  <si>
    <t>01012025</t>
  </si>
  <si>
    <t xml:space="preserve">ABRASEL SAO PAULO </t>
  </si>
  <si>
    <t>ASSESSORIA GERAL</t>
  </si>
  <si>
    <t>AMBEV S.A.</t>
  </si>
  <si>
    <t>19449</t>
  </si>
  <si>
    <t>CG FOODS DISTRIB. DE ALIMENTOS LTDA</t>
  </si>
  <si>
    <t>138013</t>
  </si>
  <si>
    <t>226126</t>
  </si>
  <si>
    <t>BEBIDAS</t>
  </si>
  <si>
    <t>228884</t>
  </si>
  <si>
    <t>228885</t>
  </si>
  <si>
    <t>19452</t>
  </si>
  <si>
    <t>PROCESSO TRABALHISTA</t>
  </si>
  <si>
    <t>DEZ2024</t>
  </si>
  <si>
    <t>ICMS</t>
  </si>
  <si>
    <t>IMPOSTOS SOBRE VENDA</t>
  </si>
  <si>
    <t>ICMS S/ VENDAS</t>
  </si>
  <si>
    <t>AROMIZY LOCACAO E DISTRIBUICAO LTDA.</t>
  </si>
  <si>
    <t>28084</t>
  </si>
  <si>
    <t>HEADCHEF SEGURANCA DOS ALIM E GARANTIA D</t>
  </si>
  <si>
    <t>1060</t>
  </si>
  <si>
    <t>SOCIEDADE AGRICOLA CACHOEIRA LIMITADA</t>
  </si>
  <si>
    <t>CUSTO DE OCUPACAO</t>
  </si>
  <si>
    <t>ALUGUEL DE IMOVEIS</t>
  </si>
  <si>
    <t>19283</t>
  </si>
  <si>
    <t>19286</t>
  </si>
  <si>
    <t>19284</t>
  </si>
  <si>
    <t>19288</t>
  </si>
  <si>
    <t>19285</t>
  </si>
  <si>
    <t>5150791</t>
  </si>
  <si>
    <t>Officina Do Vidro Arte E Artesanato Ltda</t>
  </si>
  <si>
    <t>UTENSILIOS</t>
  </si>
  <si>
    <t>5867</t>
  </si>
  <si>
    <t>CRYSTALMIXX-GAS COMERCIO E MANUTENCAO DE EQUIPAMENTOS DE GAS LTDA</t>
  </si>
  <si>
    <t>23934</t>
  </si>
  <si>
    <t>435029</t>
  </si>
  <si>
    <t>434957</t>
  </si>
  <si>
    <t>BELLA IPIRANGA CAFE E RESTAURANTE LTDA</t>
  </si>
  <si>
    <t>20250102</t>
  </si>
  <si>
    <t>EDJANE DANTAS DE ALMEIDA SOUSA  - DESENTUPIDORA</t>
  </si>
  <si>
    <t>SERVICOS DE LIMPEZA</t>
  </si>
  <si>
    <t>75</t>
  </si>
  <si>
    <t>25540</t>
  </si>
  <si>
    <t>25535</t>
  </si>
  <si>
    <t>MULTIFRANGOS COMERCIO DE ALIMENTOS LTDA</t>
  </si>
  <si>
    <t>866264</t>
  </si>
  <si>
    <t>363453</t>
  </si>
  <si>
    <t>35903</t>
  </si>
  <si>
    <t>PLASTICOS SEGANTINI EIRELI</t>
  </si>
  <si>
    <t>52916</t>
  </si>
  <si>
    <t>223457</t>
  </si>
  <si>
    <t>190</t>
  </si>
  <si>
    <t>425113</t>
  </si>
  <si>
    <t>LATICINIOS PIRAMIDE LTDA</t>
  </si>
  <si>
    <t>74820</t>
  </si>
  <si>
    <t>CEPEL COMERCIO DE PAPEIS E EMBALAGENS EIRELI</t>
  </si>
  <si>
    <t>232115</t>
  </si>
  <si>
    <t>193</t>
  </si>
  <si>
    <t>PSS - CENTRAL DA LIMPEZA LTDA</t>
  </si>
  <si>
    <t>931</t>
  </si>
  <si>
    <t>363504</t>
  </si>
  <si>
    <t>363533</t>
  </si>
  <si>
    <t>FG7 COMERCIO E DISTRIBUICAO DE BEBIDAS -</t>
  </si>
  <si>
    <t>553812</t>
  </si>
  <si>
    <t>25542</t>
  </si>
  <si>
    <t>8661</t>
  </si>
  <si>
    <t>383803</t>
  </si>
  <si>
    <t>383795</t>
  </si>
  <si>
    <t>ICE4</t>
  </si>
  <si>
    <t>72339</t>
  </si>
  <si>
    <t>19287</t>
  </si>
  <si>
    <t>223458</t>
  </si>
  <si>
    <t>223456</t>
  </si>
  <si>
    <t>223459</t>
  </si>
  <si>
    <t>19289</t>
  </si>
  <si>
    <t>LATEM COMERCIO DE MATERIAIS PARA CONSTRUCAO LTDA</t>
  </si>
  <si>
    <t>83145</t>
  </si>
  <si>
    <t xml:space="preserve">TARIFAS BANCARIAS </t>
  </si>
  <si>
    <t xml:space="preserve">Debito Automático </t>
  </si>
  <si>
    <t>DESPESAS BANCARIAS</t>
  </si>
  <si>
    <t>TARIFAS BANCARIAS</t>
  </si>
  <si>
    <t>TARIFA</t>
  </si>
  <si>
    <t>ERVAS FINAS HORTICULTURA LTDA</t>
  </si>
  <si>
    <t>357090</t>
  </si>
  <si>
    <t>5143126</t>
  </si>
  <si>
    <t>TELEFONICA BRASIL S/A</t>
  </si>
  <si>
    <t>SISTEMAS/ T.I</t>
  </si>
  <si>
    <t>INTERNET</t>
  </si>
  <si>
    <t>NFFST: 388236325-SP</t>
  </si>
  <si>
    <t>GET IN TECNOLOGIA S.A.</t>
  </si>
  <si>
    <t>SISTEMAS</t>
  </si>
  <si>
    <t>54911</t>
  </si>
  <si>
    <t>PSS – CENTRAL DA LIMPEZA LTDA</t>
  </si>
  <si>
    <t>928</t>
  </si>
  <si>
    <t>MACRO CONTABILIDADE E CONSULTORIA LTDA</t>
  </si>
  <si>
    <t>ASSESSORIA CONTABIL</t>
  </si>
  <si>
    <t>000006753</t>
  </si>
  <si>
    <t>15122024</t>
  </si>
  <si>
    <t>ELETROPAULO METROPOLITANA ELETRICIDADE DE SAO PAULO SA</t>
  </si>
  <si>
    <t>ENERGIA ELETRICA</t>
  </si>
  <si>
    <t>NOTA FISCAL Nº 670157850</t>
  </si>
  <si>
    <t>NOTA FISCAL Nº 670157848</t>
  </si>
  <si>
    <t>PJ 48836502000183</t>
  </si>
  <si>
    <t>SALARIO PJ</t>
  </si>
  <si>
    <t>PJ 55834644000177</t>
  </si>
  <si>
    <t>DISTRIBUIDORA CANTAROS DO BRASIL EIRELI</t>
  </si>
  <si>
    <t>2174</t>
  </si>
  <si>
    <t xml:space="preserve">QUALIMAIS </t>
  </si>
  <si>
    <t>16447</t>
  </si>
  <si>
    <t>EAU DISTRIB. DE AGUA MINERAL EIRELI - EP</t>
  </si>
  <si>
    <t>227515</t>
  </si>
  <si>
    <t xml:space="preserve">PASTICIFIO F MARTINS INDUSTRIA E COMERCIO LTDA </t>
  </si>
  <si>
    <t>A VISTA 14012025</t>
  </si>
  <si>
    <t>ZAHIL IMPORTADORA LTDA</t>
  </si>
  <si>
    <t>239431</t>
  </si>
  <si>
    <t>74804</t>
  </si>
  <si>
    <t>STEMME TELECOMUNICACOES DO BRASIL LTDA</t>
  </si>
  <si>
    <t>7294</t>
  </si>
  <si>
    <t xml:space="preserve">Nota Bonificada </t>
  </si>
  <si>
    <t>BONIFICAÇÃO 363642</t>
  </si>
  <si>
    <t>55.077.450 MONICA FERREIRA DE JESUS</t>
  </si>
  <si>
    <t>25</t>
  </si>
  <si>
    <t>PJ 33065651000119</t>
  </si>
  <si>
    <t xml:space="preserve">DUO COMUNICA LTDA </t>
  </si>
  <si>
    <t>ASS DE IMPRENSA/ MIDIA/ PATROC</t>
  </si>
  <si>
    <t>414</t>
  </si>
  <si>
    <t xml:space="preserve"> GELO/ GAS CO2/ CARVAO</t>
  </si>
  <si>
    <t>2</t>
  </si>
  <si>
    <t>MATERIAL DE ESCRITORIO</t>
  </si>
  <si>
    <t>3</t>
  </si>
  <si>
    <t>113825</t>
  </si>
  <si>
    <t>20099</t>
  </si>
  <si>
    <t>20250107</t>
  </si>
  <si>
    <t>209636</t>
  </si>
  <si>
    <t>C.C BARRETO MORGAN AGENCIA DE VIAGENS LTDA</t>
  </si>
  <si>
    <t>20104</t>
  </si>
  <si>
    <t>212627</t>
  </si>
  <si>
    <t>209637</t>
  </si>
  <si>
    <t>212628</t>
  </si>
  <si>
    <t>26</t>
  </si>
  <si>
    <t>74785</t>
  </si>
  <si>
    <t>25529</t>
  </si>
  <si>
    <t>25525</t>
  </si>
  <si>
    <t>35895</t>
  </si>
  <si>
    <t>20250</t>
  </si>
  <si>
    <t>35896</t>
  </si>
  <si>
    <t>35893</t>
  </si>
  <si>
    <t>JK COMERCIO DE GENEROS ALIMENTICIOS LTDA</t>
  </si>
  <si>
    <t>7792</t>
  </si>
  <si>
    <t xml:space="preserve">MD POC DELIVERY </t>
  </si>
  <si>
    <t>89060</t>
  </si>
  <si>
    <t>291159</t>
  </si>
  <si>
    <t>7818</t>
  </si>
  <si>
    <t>291298</t>
  </si>
  <si>
    <t>20217</t>
  </si>
  <si>
    <t>25536</t>
  </si>
  <si>
    <t>RUBENS OLIVEIRA ANDRADE DA SILVA</t>
  </si>
  <si>
    <t xml:space="preserve"> AGENCIA DE PROPAGANDA</t>
  </si>
  <si>
    <t>21</t>
  </si>
  <si>
    <t>PRESHH ALUGUEL DE MAQUINAS LTDA</t>
  </si>
  <si>
    <t>483484195</t>
  </si>
  <si>
    <t>434902</t>
  </si>
  <si>
    <t>363321</t>
  </si>
  <si>
    <t>865761</t>
  </si>
  <si>
    <t>363353</t>
  </si>
  <si>
    <t>189</t>
  </si>
  <si>
    <t>188</t>
  </si>
  <si>
    <t>434562</t>
  </si>
  <si>
    <t>33572</t>
  </si>
  <si>
    <t>25522</t>
  </si>
  <si>
    <t>865762</t>
  </si>
  <si>
    <t>35885</t>
  </si>
  <si>
    <t>2821-137/1</t>
  </si>
  <si>
    <t>207217</t>
  </si>
  <si>
    <t>433789</t>
  </si>
  <si>
    <t>23771</t>
  </si>
  <si>
    <t>TARIFA10012025</t>
  </si>
  <si>
    <t xml:space="preserve"> ENDIVIDAMENTO</t>
  </si>
  <si>
    <t>18858</t>
  </si>
  <si>
    <t>204702</t>
  </si>
  <si>
    <t>18861</t>
  </si>
  <si>
    <t>18860</t>
  </si>
  <si>
    <t>18859</t>
  </si>
  <si>
    <t>PJ 26502601000196</t>
  </si>
  <si>
    <t>PJ 57753555000121</t>
  </si>
  <si>
    <t xml:space="preserve">RECEITA FEDERAL </t>
  </si>
  <si>
    <t>MAED</t>
  </si>
  <si>
    <t>290633</t>
  </si>
  <si>
    <t>1591418</t>
  </si>
  <si>
    <t>865555</t>
  </si>
  <si>
    <t>363273</t>
  </si>
  <si>
    <t>90454</t>
  </si>
  <si>
    <t>4521</t>
  </si>
  <si>
    <t>BASILICATA LAURENTI LTDA</t>
  </si>
  <si>
    <t>308012</t>
  </si>
  <si>
    <t>424407</t>
  </si>
  <si>
    <t>424519</t>
  </si>
  <si>
    <t>918</t>
  </si>
  <si>
    <t>226490</t>
  </si>
  <si>
    <t>16378</t>
  </si>
  <si>
    <t>5123370</t>
  </si>
  <si>
    <t>1590084</t>
  </si>
  <si>
    <t>906</t>
  </si>
  <si>
    <t xml:space="preserve">IGOR FELIPE DA CRUZ SILVA </t>
  </si>
  <si>
    <t>7</t>
  </si>
  <si>
    <t>18784</t>
  </si>
  <si>
    <t>18786</t>
  </si>
  <si>
    <t>18785</t>
  </si>
  <si>
    <t>18787</t>
  </si>
  <si>
    <t>137183</t>
  </si>
  <si>
    <t>867425</t>
  </si>
  <si>
    <t>434492</t>
  </si>
  <si>
    <t>231843</t>
  </si>
  <si>
    <t>ANDREIA SANTOS FREITAS DUARTE</t>
  </si>
  <si>
    <t>1767</t>
  </si>
  <si>
    <t>A VISTA 07012025</t>
  </si>
  <si>
    <t>MERCADOLIVRE.COM ATIVIDADES DE INTERNET LTDA</t>
  </si>
  <si>
    <t>CAREZZATO PROMO LTDA</t>
  </si>
  <si>
    <t>JURANDI DA SILVA</t>
  </si>
  <si>
    <t>433850</t>
  </si>
  <si>
    <t>19751</t>
  </si>
  <si>
    <t>231428</t>
  </si>
  <si>
    <t>225335</t>
  </si>
  <si>
    <t>2162</t>
  </si>
  <si>
    <t>194481</t>
  </si>
  <si>
    <t>193478</t>
  </si>
  <si>
    <t>193480</t>
  </si>
  <si>
    <t>18718</t>
  </si>
  <si>
    <t>198806</t>
  </si>
  <si>
    <t>18646</t>
  </si>
  <si>
    <t>23604</t>
  </si>
  <si>
    <t>AMBEV S. A. - CDD SAO PAULO</t>
  </si>
  <si>
    <t>193479</t>
  </si>
  <si>
    <t>18716</t>
  </si>
  <si>
    <t>18717</t>
  </si>
  <si>
    <t>18730</t>
  </si>
  <si>
    <t>18729</t>
  </si>
  <si>
    <t>18647</t>
  </si>
  <si>
    <t>BRH SAUDE OCUPACIONAL LTDA</t>
  </si>
  <si>
    <t>EXAMES PERIODICOS</t>
  </si>
  <si>
    <t>TUTUM 73780</t>
  </si>
  <si>
    <t>NOTA FISCAL Nº 670157852</t>
  </si>
  <si>
    <t>PORTE ENGENHARIA SERVICO E LOCACAO LTDA</t>
  </si>
  <si>
    <t>10510</t>
  </si>
  <si>
    <t>SKY SERVICOS DE BANDA LARGA LTDA</t>
  </si>
  <si>
    <t>TV ASSINATURA/MUSICA AMBIENTE</t>
  </si>
  <si>
    <t>402199391857</t>
  </si>
  <si>
    <t>20241219</t>
  </si>
  <si>
    <t>CLUB TRAVEL AGENCIA DE VIAGENS LTDA</t>
  </si>
  <si>
    <t>1033,00</t>
  </si>
  <si>
    <t>AMIL ASSISTENCIA MEDICA INTERNACIONAL SA</t>
  </si>
  <si>
    <t>56849787</t>
  </si>
  <si>
    <t>Tempus - Bradesco</t>
  </si>
  <si>
    <t>363161</t>
  </si>
  <si>
    <t>25511</t>
  </si>
  <si>
    <t>74706</t>
  </si>
  <si>
    <t>35857</t>
  </si>
  <si>
    <t>1758</t>
  </si>
  <si>
    <t>424164</t>
  </si>
  <si>
    <t>PARAMU COMERCIO E REPRESENTACAO DE PRODUTOS ALIMENTICIOS</t>
  </si>
  <si>
    <t>12055</t>
  </si>
  <si>
    <t>383377</t>
  </si>
  <si>
    <t>WIDE STOCK COMERCIO E REPRESENTACAO LTDA</t>
  </si>
  <si>
    <t>391517</t>
  </si>
  <si>
    <t>424128</t>
  </si>
  <si>
    <t>35861</t>
  </si>
  <si>
    <t>1760</t>
  </si>
  <si>
    <t>25507</t>
  </si>
  <si>
    <t>183</t>
  </si>
  <si>
    <t>RIACHUELO 75 MATERIAIS HIDRAULICOS E ELETRICOS</t>
  </si>
  <si>
    <t>5233</t>
  </si>
  <si>
    <t>FACEBOOK SERVICOS ONLINE DO BRASIL LTDA.</t>
  </si>
  <si>
    <t>Cartão de Crédito</t>
  </si>
  <si>
    <t xml:space="preserve"> MAT DE PROPAGANDA/ FER DE MKT</t>
  </si>
  <si>
    <t>264159</t>
  </si>
  <si>
    <t xml:space="preserve">SPOTIFY </t>
  </si>
  <si>
    <t>00219000</t>
  </si>
  <si>
    <t>ZENDESK BRASIL SOFTWARE CORPORATIVO LTDA.</t>
  </si>
  <si>
    <t>676650</t>
  </si>
  <si>
    <t>TYPEFORM</t>
  </si>
  <si>
    <t>0047949</t>
  </si>
  <si>
    <t>72138</t>
  </si>
  <si>
    <t>18648</t>
  </si>
  <si>
    <t>20241230</t>
  </si>
  <si>
    <t>VALE TRANSPORTE</t>
  </si>
  <si>
    <t>FABIO BENSONE - MARCENARIA PARANA</t>
  </si>
  <si>
    <t>190709</t>
  </si>
  <si>
    <t>190707</t>
  </si>
  <si>
    <t>190708</t>
  </si>
  <si>
    <t>23542</t>
  </si>
  <si>
    <t xml:space="preserve">IMPRESSAO ARTES GRAFICAS LTDA </t>
  </si>
  <si>
    <t>6836</t>
  </si>
  <si>
    <t>290268</t>
  </si>
  <si>
    <t>CEPEL COMERCIO DE PAPEL E EMB. EIRELLI</t>
  </si>
  <si>
    <t>DESCARTAVEIS</t>
  </si>
  <si>
    <t>231695</t>
  </si>
  <si>
    <t>74690</t>
  </si>
  <si>
    <t>182</t>
  </si>
  <si>
    <t>HIGIENE E LIMPEZA</t>
  </si>
  <si>
    <t>894</t>
  </si>
  <si>
    <t>25513</t>
  </si>
  <si>
    <t>363089</t>
  </si>
  <si>
    <t>NOVA COMERCIAL DO PEIXE EIRELI</t>
  </si>
  <si>
    <t>21358</t>
  </si>
  <si>
    <t>35845</t>
  </si>
  <si>
    <t>363121</t>
  </si>
  <si>
    <t>1749</t>
  </si>
  <si>
    <t>1755</t>
  </si>
  <si>
    <t>864902</t>
  </si>
  <si>
    <t>433454</t>
  </si>
  <si>
    <t>6822</t>
  </si>
  <si>
    <t>136923</t>
  </si>
  <si>
    <t>190710</t>
  </si>
  <si>
    <t>25399</t>
  </si>
  <si>
    <t>1586967</t>
  </si>
  <si>
    <t>432900</t>
  </si>
  <si>
    <t>433254</t>
  </si>
  <si>
    <t>DIOGO SCHIAVINATO SAMPAIOA</t>
  </si>
  <si>
    <t>25494</t>
  </si>
  <si>
    <t>423712</t>
  </si>
  <si>
    <t>35836</t>
  </si>
  <si>
    <t>877</t>
  </si>
  <si>
    <t xml:space="preserve">BGC COMERCIO DE UTENSILIOS </t>
  </si>
  <si>
    <t>932</t>
  </si>
  <si>
    <t>176</t>
  </si>
  <si>
    <t>12043</t>
  </si>
  <si>
    <t>383089</t>
  </si>
  <si>
    <t>74655</t>
  </si>
  <si>
    <t>7479</t>
  </si>
  <si>
    <t>25496</t>
  </si>
  <si>
    <t>362897</t>
  </si>
  <si>
    <t>17898</t>
  </si>
  <si>
    <t>363027</t>
  </si>
  <si>
    <t>864028</t>
  </si>
  <si>
    <t>178</t>
  </si>
  <si>
    <t>8614</t>
  </si>
  <si>
    <t>1718</t>
  </si>
  <si>
    <t>545851</t>
  </si>
  <si>
    <t>35820</t>
  </si>
  <si>
    <t>1029</t>
  </si>
  <si>
    <t>25487</t>
  </si>
  <si>
    <t>90106</t>
  </si>
  <si>
    <t>AD ZUPA COMERCIAL EIRELI - ME</t>
  </si>
  <si>
    <t>3471</t>
  </si>
  <si>
    <t>33384</t>
  </si>
  <si>
    <t>41552</t>
  </si>
  <si>
    <t>864385</t>
  </si>
  <si>
    <t>391060</t>
  </si>
  <si>
    <t>362610</t>
  </si>
  <si>
    <t>35830</t>
  </si>
  <si>
    <t>21224</t>
  </si>
  <si>
    <t>5824</t>
  </si>
  <si>
    <t>74601</t>
  </si>
  <si>
    <t>90083</t>
  </si>
  <si>
    <t>88985</t>
  </si>
  <si>
    <t>29122024</t>
  </si>
  <si>
    <t>08122024</t>
  </si>
  <si>
    <t>188104</t>
  </si>
  <si>
    <t>18494</t>
  </si>
  <si>
    <t>18495</t>
  </si>
  <si>
    <t>16269</t>
  </si>
  <si>
    <t>2156</t>
  </si>
  <si>
    <t>18496</t>
  </si>
  <si>
    <t>5099877</t>
  </si>
  <si>
    <t>5099821</t>
  </si>
  <si>
    <t>5782</t>
  </si>
  <si>
    <t>ID_Parcela</t>
  </si>
  <si>
    <t>Parcelamento</t>
  </si>
  <si>
    <t>Qtd_Parcelas</t>
  </si>
  <si>
    <t>Num_Parcela</t>
  </si>
  <si>
    <t>Previsao_Parcela</t>
  </si>
  <si>
    <t>Realiz_Parcela</t>
  </si>
  <si>
    <t>Valor_Original</t>
  </si>
  <si>
    <t>Valor_Liquido</t>
  </si>
  <si>
    <t>True</t>
  </si>
  <si>
    <t>432858</t>
  </si>
  <si>
    <t>Parcela_Paga</t>
  </si>
  <si>
    <t>434836</t>
  </si>
  <si>
    <t>PROCESSO CÍVEL</t>
  </si>
  <si>
    <t xml:space="preserve"> PROCESSO CIVIL</t>
  </si>
  <si>
    <t>866928</t>
  </si>
  <si>
    <t>867481</t>
  </si>
  <si>
    <t>REBAL COMERCIAL LTDA</t>
  </si>
  <si>
    <t>267332</t>
  </si>
  <si>
    <t>INVESTIMENTOS</t>
  </si>
  <si>
    <t>INVESTIMENTO EM EQUIPAMENTO</t>
  </si>
  <si>
    <t>434251</t>
  </si>
  <si>
    <t>865554</t>
  </si>
  <si>
    <t>552660</t>
  </si>
  <si>
    <t>74768</t>
  </si>
  <si>
    <t>866487</t>
  </si>
  <si>
    <t>425086</t>
  </si>
  <si>
    <t>383905</t>
  </si>
  <si>
    <t>74821</t>
  </si>
  <si>
    <t>MULTIFOODS COM DE ALIM E BEBIDAS LTDA</t>
  </si>
  <si>
    <t xml:space="preserve"> PROCESSO JUDICIAL</t>
  </si>
  <si>
    <t>Tesouraria</t>
  </si>
  <si>
    <t>380703</t>
  </si>
  <si>
    <t>PJ 51339692000138</t>
  </si>
  <si>
    <t>PJ 26265817000185</t>
  </si>
  <si>
    <t>PJ 46856962000148</t>
  </si>
  <si>
    <t>PJ 50950043000106</t>
  </si>
  <si>
    <t>PJ 32518871000198</t>
  </si>
  <si>
    <t>PJ 55217142000105</t>
  </si>
  <si>
    <t>PJ 47312234000138</t>
  </si>
  <si>
    <t>PJ 47329355000192</t>
  </si>
  <si>
    <t>PJ 54954004000138</t>
  </si>
  <si>
    <t>PJ 57461967000198</t>
  </si>
  <si>
    <t>PJ 47754702000124</t>
  </si>
  <si>
    <t>SOU FORTE EMBALAGENS</t>
  </si>
  <si>
    <t>NF 3379 - RECIBO A 83.539</t>
  </si>
  <si>
    <t>EMBALAGENS</t>
  </si>
  <si>
    <t>74726</t>
  </si>
  <si>
    <t>RM REVESTIMENTOS MONOLITICOS LTDA</t>
  </si>
  <si>
    <t>INVESTIMENTO EM OBRA/ AMPLIACA</t>
  </si>
  <si>
    <t>ORTEGA E ABADE PISOS INDUSTRIAIS, CONSTRUÇÃO E REFORMA LTDA</t>
  </si>
  <si>
    <t>551805</t>
  </si>
  <si>
    <t>TEM TUDO DE UTENSILIOS PARA BARES E RESTAURANTES LTDA</t>
  </si>
  <si>
    <t>342</t>
  </si>
  <si>
    <t>114306</t>
  </si>
  <si>
    <t>RHEMACON COMERCIO DE SUPRIMENTOS LTDA</t>
  </si>
  <si>
    <t>9204</t>
  </si>
  <si>
    <t>381902</t>
  </si>
  <si>
    <t>382448</t>
  </si>
  <si>
    <t>864384</t>
  </si>
  <si>
    <t>383040</t>
  </si>
  <si>
    <t>74653</t>
  </si>
  <si>
    <t>WILLIAM SILVA DE ARAUJO</t>
  </si>
  <si>
    <t>5</t>
  </si>
  <si>
    <t>380171</t>
  </si>
  <si>
    <t>431883</t>
  </si>
  <si>
    <t>432771</t>
  </si>
  <si>
    <t>114032</t>
  </si>
  <si>
    <t>864027</t>
  </si>
  <si>
    <t>863366</t>
  </si>
  <si>
    <t>429871</t>
  </si>
  <si>
    <t>CALEBE EQUIPAMENTOS INDUSTRIAIS EIRELI</t>
  </si>
  <si>
    <t>8889</t>
  </si>
  <si>
    <t>113778</t>
  </si>
  <si>
    <t>74483</t>
  </si>
  <si>
    <t>ANTOINETE CHOUMAR CALICCHIO</t>
  </si>
  <si>
    <t>ID_Extrato_Bancario</t>
  </si>
  <si>
    <t>ID_Conta_Bancaria</t>
  </si>
  <si>
    <t>Nome_Conta_Bancaria</t>
  </si>
  <si>
    <t>Tipo_Credito_Debito</t>
  </si>
  <si>
    <t>Descricao_Transacao</t>
  </si>
  <si>
    <t>CREDITO</t>
  </si>
  <si>
    <t>TED-TRANSF ELET DISPON REMET.PLUXEE BENEFICIOS BR</t>
  </si>
  <si>
    <t>TRANSF CC PARA CC PJ TEMPUS FUGIT PARTICIPACOES E. LT</t>
  </si>
  <si>
    <t>TRANSFERENCIA PIX REM: TEMPUS FUGIT PARTICIP 16/01</t>
  </si>
  <si>
    <t>DEBITO</t>
  </si>
  <si>
    <t>PAGTO ELETRON  COBRANCA RCS NF 8661</t>
  </si>
  <si>
    <t>PAGTO ELETRON  COBRANCA HORTIFRUT NF 25542</t>
  </si>
  <si>
    <t>PAGTO ELETRON  COBRANCA ICE4 NF 72339</t>
  </si>
  <si>
    <t>PAGTO ELETRON  COBRANCA CECILIA TSUYACO NF 363533</t>
  </si>
  <si>
    <t>PAGTO ELETRON  COBRANCA CEPEL NF 232115</t>
  </si>
  <si>
    <t>PAGTO ELETRON  COBRANCA LATICINIOS PIRAMIDE NF 74820</t>
  </si>
  <si>
    <t>PAGTO ELETRON  COBRANCA CECILIA TSUYACO NF 363453</t>
  </si>
  <si>
    <t>PAGTO ELETRON  COBRANCA NESTLE NF 5150791</t>
  </si>
  <si>
    <t>PAGTO ELETRON  COBRANCA HORTICLEAN NF 25540</t>
  </si>
  <si>
    <t>PAGTO ELETRON  COBRANCA AMBEV NF 223458</t>
  </si>
  <si>
    <t>PAGTO ELETRON  COBRANCA MARIO PEDRO NF 425113</t>
  </si>
  <si>
    <t>PAGTO ELETRON  COBRANCA FG7 NF 553812</t>
  </si>
  <si>
    <t>PAGTO ELETRON  COBRANCA EMPORIO MEL NF 435029</t>
  </si>
  <si>
    <t>PAGTO ELETRON  COBRANCA JA DOS SANTOS NF 35903</t>
  </si>
  <si>
    <t>PAGTO ELETRON  COBRANCA BB CARNES NF 383795</t>
  </si>
  <si>
    <t>PAGTO ELETRON  COBRANCA CRYSTALMIX NF 23934</t>
  </si>
  <si>
    <t>PAGTO ELETRON  COBRANCA EMPORIO MEL NF 434957</t>
  </si>
  <si>
    <t>PAGTO ELETRON  COBRANCA AMBEV NF 19283</t>
  </si>
  <si>
    <t>PAGTO ELETRON  COBRANCA PSS NF 931</t>
  </si>
  <si>
    <t>PAGTO ELETRON  COBRANCA MARCOS NF 193</t>
  </si>
  <si>
    <t>PAGTO ELETRON  COBRANCA BB CARNES NF 383803</t>
  </si>
  <si>
    <t>PAGTO ELETRON  COBRANCA HORTICLEAN NF 25535</t>
  </si>
  <si>
    <t>PAGTO ELETRON  COBRANCA PLASTICOS SEGANTINI NF 52916</t>
  </si>
  <si>
    <t>PAGTO ELETRON  COBRANCA AMBEV NF 223456</t>
  </si>
  <si>
    <t>PAGTO ELETRON  COBRANCA CECILIA TSUYACO NF 363504</t>
  </si>
  <si>
    <t>PAGTO ELETRON  COBRANCA MARCOS SILVA NF 190</t>
  </si>
  <si>
    <t>PAGTO ELETRON  COBRANCA OFFICINA DO VIDRO NF 5867</t>
  </si>
  <si>
    <t>PAGTO ELETRON  COBRANCA AMBEV NF 223457</t>
  </si>
  <si>
    <t>PAGTO ELETRON  COBRANCA MULTIFRANGOS NF 866264</t>
  </si>
  <si>
    <t>PAGTO ELETRON  COBRANCA AMBEV NF 19285</t>
  </si>
  <si>
    <t>PAGTO ELETRON  COBRANCA AMBEV NF 19284</t>
  </si>
  <si>
    <t>PAGTO ELETRON  COBRANCA AMBEV NF 19286</t>
  </si>
  <si>
    <t>PAGTO ELETRON  COBRANCA AMBEV NF 19289</t>
  </si>
  <si>
    <t>PAGTO ELETRON  COBRANCA AMBEV NF 19287</t>
  </si>
  <si>
    <t>PAGTO ELETRON  COBRANCA AMBEV NF 223459</t>
  </si>
  <si>
    <t>PAGTO ELETRON  COBRANCA AMBEV NF 19288</t>
  </si>
  <si>
    <t>PAGTO ELETRON  COBRANCA MARIO PEDRO</t>
  </si>
  <si>
    <t>PAGTO ELETRON  COBRANCA FG7 NF 552660</t>
  </si>
  <si>
    <t>PAGTO ELETRON  COBRANCA LATICINIOS PIRAMIDE NF 74768</t>
  </si>
  <si>
    <t>PAGTO ELETRON  COBRANCA EMPORIO MEL 434251</t>
  </si>
  <si>
    <t>PAGTO ELETRON  COBRANCA MULTIFRANGOS NF 865554</t>
  </si>
  <si>
    <t>PAGTO ELETRON  COBRANCA LATICINIOS PIRAMIDE NF 74821</t>
  </si>
  <si>
    <t>PAGTO ELETRON  COBRANCA MULTIFRANGOS NF 866487</t>
  </si>
  <si>
    <t>PAGTO ELETRON  COBRANCA BB CARNES 38390502</t>
  </si>
  <si>
    <t>PAGTO ELETRON  COBRANCA REBAL NF 267332</t>
  </si>
  <si>
    <t>PAGTO ELETRON  COBRANCA THM NF 1757</t>
  </si>
  <si>
    <t>OPERACAO CAPITAL GIRO CONTR 015474753 PARC 033/057</t>
  </si>
  <si>
    <t>MASTER CREDITO IFOOD.COM AGENCIA DE RESTAURANTE</t>
  </si>
  <si>
    <t>TRANSFERENCIA PIX REM: IFOOD COM AGENCIA DE  15/01</t>
  </si>
  <si>
    <t>PAGTO ELETRON  COBRANCA ERVAS FINAS NF 357090</t>
  </si>
  <si>
    <t>PAGTO ELETRON  COBRANCA LATEM NF 83145</t>
  </si>
  <si>
    <t>PAGTO ELETRON  COBRANCA PSS NF 928</t>
  </si>
  <si>
    <t>PAGTO ELETRON  COBRANCA NESTLE NF 5143126</t>
  </si>
  <si>
    <t>PAGTO ELETRON  COBRANCA MACRO NF 6753</t>
  </si>
  <si>
    <t>PAGTO ELETRON  COBRANCA GET IN</t>
  </si>
  <si>
    <t>TARIFA BANCARIA CestaEmpresarial2</t>
  </si>
  <si>
    <t>CONTA DE TELEFONE INTERNET --TELEFONICA BRASIL S/</t>
  </si>
  <si>
    <t>RECEBIMENTO FORNECEDOR ALELO INSTITUICAO DE PAGAMENTO S</t>
  </si>
  <si>
    <t>PAGTO ELETRON  COBRANCA ZAHIL NF 239431</t>
  </si>
  <si>
    <t>PAGTO ELETRON  COBRANCA DISTR CANTAROS NF 2174</t>
  </si>
  <si>
    <t>PAGTO ELETRON  COBRANCA QUALIMAIS NF 16447</t>
  </si>
  <si>
    <t>PAGTO ELETRON  COBRANCA LATICINIOS PIRAMIDE NF 74804</t>
  </si>
  <si>
    <t>PAGTO ELETRON  COBRANCA EAU NF 227515</t>
  </si>
  <si>
    <t>PAGTO ELETRON  COBRANCA ENEL 05.01.2025</t>
  </si>
  <si>
    <t>PAGTO ELETRON  COBRANCA ENEL 06.01.2025</t>
  </si>
  <si>
    <t>PAGTO ELETRON  COBRANCA ESHOWS 07.01.2025</t>
  </si>
  <si>
    <t>PAGTO ELETRON  COBRANCA EMPORIO MEL NF 432858</t>
  </si>
  <si>
    <t>PAGTO ELETRON  COBRANCA BB CARNES NF 380703</t>
  </si>
  <si>
    <t>PAGTO ELETRON  COBRANCA STEMME 7294</t>
  </si>
  <si>
    <t>TEMPUS FUGIT PARTICIPACOES E EMPREENDIMENTOS LTDA</t>
  </si>
  <si>
    <t>Pastificio F Martins Industia e Comercio</t>
  </si>
  <si>
    <t>Neilton Ferreira de Jesus 01276135521</t>
  </si>
  <si>
    <t>Nivaldo Alves Horas</t>
  </si>
  <si>
    <t>Emporio M &amp; L Comercio de Alimentos e Bebidas Ltda</t>
  </si>
  <si>
    <t>Karina Cristina Goncalves de Souza</t>
  </si>
  <si>
    <t>Juarez Cesar Paim</t>
  </si>
  <si>
    <t>Anderson Costa de Farias</t>
  </si>
  <si>
    <t>Gildo Lima de Souza</t>
  </si>
  <si>
    <t>Israel Pereira da Cunha</t>
  </si>
  <si>
    <t>50.950.043 Ivanildo Sousa dos Santos</t>
  </si>
  <si>
    <t>Robson Moreira Rodrigues</t>
  </si>
  <si>
    <t>Nathalia Santos Cabral</t>
  </si>
  <si>
    <t>James Leonardo Dias da Silva</t>
  </si>
  <si>
    <t>Valdenir Jose de Lima</t>
  </si>
  <si>
    <t>Alex Martins de Freitas</t>
  </si>
  <si>
    <t>Antonio Vitorino Filho</t>
  </si>
  <si>
    <t>Marcio Moraes Leal</t>
  </si>
  <si>
    <t>TED-TRANSF ELET DISPON REMET.LIRIUM INDUSTRIA E C</t>
  </si>
  <si>
    <t>PAGTO ELETRON  COBRANCA DTK NF 20217</t>
  </si>
  <si>
    <t>PAGTO ELETRON  COBRANCA LATICINIOS PIRAMIDE NF 74785</t>
  </si>
  <si>
    <t>PAGTO ELETRON  COBRANCA JK COM NF 7792</t>
  </si>
  <si>
    <t>PAGTO ELETRON  COBRANCA AMBEV NF 209636</t>
  </si>
  <si>
    <t>PAGTO ELETRON  COBRANCA DTK NF 20250</t>
  </si>
  <si>
    <t>PAGTO ELETRON  COBRANCA JK NF 7818</t>
  </si>
  <si>
    <t>PAGTO ELETRON  COBRANCA HORTICLEAN NF 25525</t>
  </si>
  <si>
    <t>PAGTO ELETRON  COBRANCA FORTE ALIMENTOS NF 291298</t>
  </si>
  <si>
    <t>PAGTO ELETRON  COBRANCA J A DOS SANTOS NF 35893</t>
  </si>
  <si>
    <t>PAGTO ELETRON  COBRANCA MD POC NF 89060</t>
  </si>
  <si>
    <t>PAGTO ELETRON  COBRANCA JA DOS SANTOS NF 35895</t>
  </si>
  <si>
    <t>PAGTO ELETRON  COBRANCA JA DOS SANTOS NF 35896</t>
  </si>
  <si>
    <t>PAGTO ELETRON  COBRANCA HORTICLEAN NF 25529</t>
  </si>
  <si>
    <t>PAGTO ELETRON  COBRANCA FORTE NF 291159</t>
  </si>
  <si>
    <t>PAGTO ELETRON  COBRANCA HORTIFRUTI DO CHEF NF 25536</t>
  </si>
  <si>
    <t>PAGTO ELETRON  COBRANCA DTK NF 20104</t>
  </si>
  <si>
    <t>PAGTO ELETRON  COBRANCA AMBEV NF 212627</t>
  </si>
  <si>
    <t>PAGTO ELETRON  COBRANCA GELOMAQ NF 20099</t>
  </si>
  <si>
    <t>PAGTO ELETRON  COBRANCA AMBEV NF 209637</t>
  </si>
  <si>
    <t>PAGTO ELETRON  COBRANCA AMBEV NF 212628</t>
  </si>
  <si>
    <t>PAGTO ELETRON  COBRANCA FORTE NF 3379</t>
  </si>
  <si>
    <t>PAGTO ELETRON  COBRANCA NF 74726</t>
  </si>
  <si>
    <t>PAGTO ELETRON  COBRANCA NF 005133909</t>
  </si>
  <si>
    <t>PAGTO ELETRON  COBRANCA BB CARNES</t>
  </si>
  <si>
    <t>FDB BAR E EVENTOS LTDA</t>
  </si>
  <si>
    <t>Hugo Eneas Salomone</t>
  </si>
  <si>
    <t>Lucio Salomone Jr</t>
  </si>
  <si>
    <t>Duo Comunica Ltda</t>
  </si>
  <si>
    <t>Ortega &amp; Abade Pisos Industriais, Construcao e Reforma Ltda</t>
  </si>
  <si>
    <t>King Comercio e Importacao de Bebidas Ltda</t>
  </si>
  <si>
    <t>Restaurante Gome'S &amp; Sampaio'S Ltda</t>
  </si>
  <si>
    <t>Rm Revestimentos Monoliticos Ltda</t>
  </si>
  <si>
    <t>C.C. Barreto Morgan Agencia de Viagens Ltda</t>
  </si>
  <si>
    <t>BEM MAIS EVENTOS E RESTAURANTE LTDA</t>
  </si>
  <si>
    <t>Erika de Paula Alves Novais</t>
  </si>
  <si>
    <t>Rubens Oliveira Andrade da Silva</t>
  </si>
  <si>
    <t>PAGTO ELETRON  COBRANCA PDO NF 33572</t>
  </si>
  <si>
    <t>PAGTO ELETRON  COBRANCA HORTICLEAN NF 25522</t>
  </si>
  <si>
    <t>PAGTO ELETRON  COBRANCA PRESHH NF 483484195</t>
  </si>
  <si>
    <t>PAGTO ELETRON  COBRANCA CECILIA TSUYACO NF 363321</t>
  </si>
  <si>
    <t>PAGTO ELETRON  COBRANCA EMPORIO MEL NF 43902</t>
  </si>
  <si>
    <t>PAGTO ELETRON  COBRANCA J A DOS SANTOS NF 35885</t>
  </si>
  <si>
    <t>PAGTO ELETRON  COBRANCA NOTREDAME VAL 12.2024</t>
  </si>
  <si>
    <t>PAGTO ELETRON  COBRANCA GELOMAQ 2821-137/1</t>
  </si>
  <si>
    <t>PAGTO ELETRON  COBRANCA CRYSTALMIX NF 23771</t>
  </si>
  <si>
    <t>PAGTO ELETRON  COBRANCA MARCOS SILVA NF 188</t>
  </si>
  <si>
    <t>PAGTO ELETRON  COBRANCA MULTIFRANGOS NF 865762</t>
  </si>
  <si>
    <t>PAGTO ELETRON  COBRANCA MARCOS SILVA NF 189</t>
  </si>
  <si>
    <t>PAGTO ELETRON  COBRANCA CECILIA TSUYACO NF 363353</t>
  </si>
  <si>
    <t>PAGTO ELETRON  COBRANCA MULTIFRANGOS NF 865761</t>
  </si>
  <si>
    <t>PAGTO ELETRON  COBRANCA EMPORIO MEL NF 433789</t>
  </si>
  <si>
    <t>PAGTO ELETRON  COBRANCA AMBEV NF 207217</t>
  </si>
  <si>
    <t>PAGTO ELETRON  COBRANCA EMPORIO MEL NF 434562</t>
  </si>
  <si>
    <t>PAGTO ELETRON  COBRANCA FG7 NF 551805</t>
  </si>
  <si>
    <t>PAGTO ELETRON  COBRANCA EMPORIO MEL NF 434251</t>
  </si>
  <si>
    <t>PAGTO ELETRON  COBRANCA ACORDO SAVOY BRAHMA 727,28</t>
  </si>
  <si>
    <t>PAGTO ELETRON  COBRANCA ACORDO SAVOY BRAHMA 1.500,65</t>
  </si>
  <si>
    <t>PAGTO ELETRON  COBRANCA ACORDO SAVOY BRAHMA 15.082,83</t>
  </si>
  <si>
    <t>PAGTO ELETRON  COBRANCA ACORDO SAVOY BRAHMA 15.485,38</t>
  </si>
  <si>
    <t>GASTOS CARTAO DE CREDITO</t>
  </si>
  <si>
    <t>CARTAO CREDITO ANUIDADE</t>
  </si>
  <si>
    <t>PAGTO ELETRON  COBRANCA PSS NF 918</t>
  </si>
  <si>
    <t>PAGTO ELETRON  COBRANCA LATICINIOS CATUPIRY 1591418</t>
  </si>
  <si>
    <t>PAGTO ELETRON  COBRANCA BASILICATA NF 308012</t>
  </si>
  <si>
    <t>PAGTO ELETRON  COBRANCA CECILIA TSUYACO NF 363273</t>
  </si>
  <si>
    <t>PAGTO ELETRON  COBRANCA FORTE ALIMENTOS NF 290633</t>
  </si>
  <si>
    <t>PAGTO ELETRON  COBRANCA MAR DIRETO NF 90454</t>
  </si>
  <si>
    <t>PAGTO ELETRON  COBRANCA MARIO PEDRO NF 424407</t>
  </si>
  <si>
    <t>PAGTO ELETRON  COBRANCA NA PEREIRA NF 4521</t>
  </si>
  <si>
    <t>PAGTO ELETRON  COBRANCA QUALIMAIS NF 16378</t>
  </si>
  <si>
    <t>PAGTO ELETRON  COBRANCA MARIO PEDRO NF 424519</t>
  </si>
  <si>
    <t>PAGTO ELETRON  COBRANCA AMBEV NF 18858</t>
  </si>
  <si>
    <t>PAGTO ELETRON  COBRANCA AMBEV NF 204702</t>
  </si>
  <si>
    <t>PAGTO ELETRON  COBRANCA AMBEV NF 18860</t>
  </si>
  <si>
    <t>PAGTO ELETRON  COBRANCA MULTIFRANGOS NF 865555</t>
  </si>
  <si>
    <t>PAGTO ELETRON  COBRANCA EAU NF 226490</t>
  </si>
  <si>
    <t>PAGTO ELETRON  COBRANCA AMBEV NF 18859</t>
  </si>
  <si>
    <t>PAGTO ELETRON  COBRANCA AMBEV NF 18861</t>
  </si>
  <si>
    <t>PAGTO ELETRON  COBRANCA RHEMACON NF 9204</t>
  </si>
  <si>
    <t>PAGTO ELETRON  COBRANCA TEM TUDO NF 342</t>
  </si>
  <si>
    <t>PAGTO ELETRON  COBRANCA KING COM NF 114306</t>
  </si>
  <si>
    <t>Amanda Oliveira de Lima Fidelis</t>
  </si>
  <si>
    <t>Aline Silva Pereira</t>
  </si>
  <si>
    <t>Andrea Santana da Silva Moura</t>
  </si>
  <si>
    <t>Andreia Bezerra de Meneses</t>
  </si>
  <si>
    <t>ngela Cristina Fernandes Oliveira</t>
  </si>
  <si>
    <t>Antonia Maria Julio Pereira</t>
  </si>
  <si>
    <t>Aram Juvencio Ribeiro</t>
  </si>
  <si>
    <t>Carlos Augusto Vieira da Cruz</t>
  </si>
  <si>
    <t>Clovis dos Santos Souza</t>
  </si>
  <si>
    <t>Allan Ferreira Borges</t>
  </si>
  <si>
    <t>Emanuela Tavares Barbosa</t>
  </si>
  <si>
    <t>Edson Vitor da Silva</t>
  </si>
  <si>
    <t>Fabiana Aparecida Lopes Brum</t>
  </si>
  <si>
    <t>Francisco Paulo Carneiro Santos</t>
  </si>
  <si>
    <t>Gabriel Henrique de Almeida Conluatuono</t>
  </si>
  <si>
    <t>Gabriel Ribeiro Soares</t>
  </si>
  <si>
    <t>Gabriela Alves Santos</t>
  </si>
  <si>
    <t>Ismael Santos Silva</t>
  </si>
  <si>
    <t>Jessica Juliana do Nascimento Matos</t>
  </si>
  <si>
    <t>Joelson Paulino</t>
  </si>
  <si>
    <t>Jonathan de Mello Martins</t>
  </si>
  <si>
    <t>Jose Marcos Viana</t>
  </si>
  <si>
    <t>Juliana Marques Rodrigues</t>
  </si>
  <si>
    <t>Keven Gabriel de Jesus Ascori</t>
  </si>
  <si>
    <t>Letcia Alves dos Santos</t>
  </si>
  <si>
    <t>Ministerio da Fazenda</t>
  </si>
  <si>
    <t>Manoel Antonio de Oliveira Matos</t>
  </si>
  <si>
    <t>Manoel Luiz da Silva Pereira</t>
  </si>
  <si>
    <t>Marcia Cristina da Costa Piedade</t>
  </si>
  <si>
    <t>Joseane Jesus Figueredo</t>
  </si>
  <si>
    <t>Maria do Carmo Sotero de Souza</t>
  </si>
  <si>
    <t>Paulo Henrique da Silva Luz</t>
  </si>
  <si>
    <t>Ligia Goncalves da Costa</t>
  </si>
  <si>
    <t>Luiza Aparecida Queregatte</t>
  </si>
  <si>
    <t>Raimundo Pedro Oliveira</t>
  </si>
  <si>
    <t>Renaldo Correa Junior</t>
  </si>
  <si>
    <t>Rosilda Alves Bezerra</t>
  </si>
  <si>
    <t>Vinicius dos Santos Pereira</t>
  </si>
  <si>
    <t>Milena Marques Alves</t>
  </si>
  <si>
    <t>Wellington Almeida da Silva</t>
  </si>
  <si>
    <t>Robson dos Santos</t>
  </si>
  <si>
    <t>Carolina Angel de Oliveira Marinho Sampaio</t>
  </si>
  <si>
    <t>Rafael Souza Delfino</t>
  </si>
  <si>
    <t>Nubia Alves Santos</t>
  </si>
  <si>
    <t>Valter Santana Menezes</t>
  </si>
  <si>
    <t>Victor Hugo Rosa Coelho</t>
  </si>
  <si>
    <t>Nilza Vanderley Borges Vicentini 06444183898</t>
  </si>
  <si>
    <t>Walter Adao Freitas Silva</t>
  </si>
  <si>
    <t>Valdenilson de Oliveira Melo</t>
  </si>
  <si>
    <t>Pix Marketplace</t>
  </si>
  <si>
    <t>TRANSFERENCIA PIX REM: IFOOD COM AGENCIA DE  08/01</t>
  </si>
  <si>
    <t>PAGTO ELETRON  COBRANCA AMBEV NF 18787</t>
  </si>
  <si>
    <t>PAGTO ELETRON  COBRANCA NESTLE NF 5123370</t>
  </si>
  <si>
    <t>PAGTO ELETRON  COBRANCA PSS NF 906</t>
  </si>
  <si>
    <t>PAGTO ELETRON  COBRANCA AMBEV NF 18785</t>
  </si>
  <si>
    <t>PAGTO ELETRON  COBRANCA AMBEV NF 18786</t>
  </si>
  <si>
    <t>PAGTO ELETRON  COBRANCA AMBEV NF 18784</t>
  </si>
  <si>
    <t>PAGTO ELETRON  COBRANCA LATICINIOS PIRAMIDE NF 1590084</t>
  </si>
  <si>
    <t>PAGTO ELETRON  COBRANCA LATICINIOS PIRAMIDE NF 74653</t>
  </si>
  <si>
    <t>PAGTO ELETRON  COBRANCA MULTIFRANGOS NF 864384</t>
  </si>
  <si>
    <t>PAGTO ELETRON  COBRANCA BB CARNES NF 381902</t>
  </si>
  <si>
    <t>PAGTO ELETRON  COBRANCA BB CARNES NF 383040</t>
  </si>
  <si>
    <t>PAGTO ELETRON  COBRANCA BB CARNES NF 382448</t>
  </si>
  <si>
    <t>54.679.379 Igor Felipe da Cruz Silva</t>
  </si>
  <si>
    <t>Pix Env No Processado</t>
  </si>
  <si>
    <t>Gabriela Silva Sales de Souza</t>
  </si>
  <si>
    <t>PAGTO ELETRON  COBRANCA EMPORIO MEL NF 433850</t>
  </si>
  <si>
    <t>PAGTO ELETRON  COBRANCA CG FOODS NF 137183</t>
  </si>
  <si>
    <t>PAGTO ELETRON  COBRANCA ANDREIA NF 1767</t>
  </si>
  <si>
    <t>PAGTO ELETRON  COBRANCA EAU NF 225335</t>
  </si>
  <si>
    <t>PAGTO ELETRON  COBRANCA CEPEL NF 231843</t>
  </si>
  <si>
    <t>PAGTO ELETRON  COBRANCA MULTIFRANGOS NF 867425</t>
  </si>
  <si>
    <t>PAGTO ELETRON  COBRANCA EMPORIO MEL NF 434492</t>
  </si>
  <si>
    <t>PAGTO ELETRON  COBRANCA CEPEL NF 231428</t>
  </si>
  <si>
    <t>PAGTO ELETRON  COBRANCA DISTR CANTAROS NF 2162</t>
  </si>
  <si>
    <t>PAGTO ELETRON  COBRANCA DTK NF 19751</t>
  </si>
  <si>
    <t>PAGTO ELETRON  COBRANCA BB CARNES NF 380171</t>
  </si>
  <si>
    <t>PAGTO ELETRON  COBRANCA EMPORO MEL NF 431883</t>
  </si>
  <si>
    <t>PAGTO ELETRON  COBRANCA EMPORIO MEL NF 432771</t>
  </si>
  <si>
    <t>Jurandi da Silva</t>
  </si>
  <si>
    <t>Vanessa Macedo da Silva</t>
  </si>
  <si>
    <t>Beatriz Rocha Apelian de Oliveira</t>
  </si>
  <si>
    <t>Bruna Bomfim de Souza</t>
  </si>
  <si>
    <t>Promo Brindes Control</t>
  </si>
  <si>
    <t>53.812.302 William Silva de Araujo</t>
  </si>
  <si>
    <t>Elizabeth Bispo 17087401807</t>
  </si>
  <si>
    <t>Bartolomeu Martins Fernandes</t>
  </si>
  <si>
    <t>RECEBIMENTO FORNECEDOR TICKET SERVICOS S A</t>
  </si>
  <si>
    <t>TRANSFERENCIA PIX REM: JOAO VITOR REIA DA SI 06/01</t>
  </si>
  <si>
    <t>PAGTO ELETRON  COBRANCA J A DOS SANTOS NF 35861</t>
  </si>
  <si>
    <t>PAGTO ELETRON  COBRANCA PORTE ENGENHARIA NF 10510</t>
  </si>
  <si>
    <t>PAGTO ELETRON  COBRANCA HORTICLEAN NF 25507</t>
  </si>
  <si>
    <t>PAGTO ELETRON  COBRANCA ANDREIA SANTOS NF 1758</t>
  </si>
  <si>
    <t>PAGTO ELETRON  COBRANCA PARAMU NF 12055</t>
  </si>
  <si>
    <t>PAGTO ELETRON  COBRANCA ICE4 NF 72138</t>
  </si>
  <si>
    <t>PAGTO ELETRON  COBRANCA HORTICLEAN NF 25511</t>
  </si>
  <si>
    <t>PAGTO ELETRON  COBRANCA MARIO PEDRO NF 424164</t>
  </si>
  <si>
    <t>PAGTO ELETRON  COBRANCA MARCOS DA SILVA NF 183</t>
  </si>
  <si>
    <t>PAGTO ELETRON  COBRANCA MARIO PEDRO NF 424128</t>
  </si>
  <si>
    <t>PAGTO ELETRON  COBRANCA BB CARNES NF 38377</t>
  </si>
  <si>
    <t>PAGTO ELETRON  COBRANCA RIACHUELO NF 5233</t>
  </si>
  <si>
    <t>PAGTO ELETRON  COBRANCA CRYSTALMIX NF 23604</t>
  </si>
  <si>
    <t>PAGTO ELETRON  COBRANCA J A DOS SANTOS NF 35857</t>
  </si>
  <si>
    <t>PAGTO ELETRON  COBRANCA WIDE STOCK NF 391517</t>
  </si>
  <si>
    <t>PAGTO ELETRON  COBRANCA LATICINIOS PIRAMIDE NF 74706</t>
  </si>
  <si>
    <t>PAGTO ELETRON  COBRANCA AMBEV NF 194481</t>
  </si>
  <si>
    <t>PAGTO ELETRON  COBRANCA AMBEV NF 198806</t>
  </si>
  <si>
    <t>PAGTO ELETRON  COBRANCA AMBEV NF 193479</t>
  </si>
  <si>
    <t>PAGTO ELETRON  COBRANCA AMBEV NF 193480</t>
  </si>
  <si>
    <t>PAGTO ELETRON  COBRANCA CECILIA TSUYACO NF 363161</t>
  </si>
  <si>
    <t>PAGTO ELETRON  COBRANCA ANDREIA SANTOS NF 1760</t>
  </si>
  <si>
    <t>PAGTO ELETRON  COBRANCA AMBEV NF 18647</t>
  </si>
  <si>
    <t>PAGTO ELETRON  COBRANCA AMBEV NF 18718</t>
  </si>
  <si>
    <t>PAGTO ELETRON  COBRANCA AMBEV NF 193478</t>
  </si>
  <si>
    <t>PAGTO ELETRON  COBRANCA AMBEV NF 18729</t>
  </si>
  <si>
    <t>PAGTO ELETRON  COBRANCA AMBEV NF 18716</t>
  </si>
  <si>
    <t>PAGTO ELETRON  COBRANCA AMBEV NF 18648</t>
  </si>
  <si>
    <t>PAGTO ELETRON  COBRANCA AMBEV NF 18730</t>
  </si>
  <si>
    <t>PAGTO ELETRON  COBRANCA AMBEV NF 18717</t>
  </si>
  <si>
    <t>PAGTO ELETRON  COBRANCA AMBEV NF 18646</t>
  </si>
  <si>
    <t>PAGTO ELETRON  COBRANCA MULTIFRANGOS NF 864027</t>
  </si>
  <si>
    <t>PAGTO ELETRON  COBRANCA LATICINIOS PIRAMIDE NF 74726</t>
  </si>
  <si>
    <t>PAGTO ELETRON  COBRANCA KING COMERCIO NF 114032</t>
  </si>
  <si>
    <t>PAGTO ELETRON  COBRANCA CLUB TRAVEL</t>
  </si>
  <si>
    <t>PAGTO ELETRON  COBRANCA RITZ NF 290187</t>
  </si>
  <si>
    <t>PAGTO ELETRON  COBRANCA RITZ NF 103477</t>
  </si>
  <si>
    <t>PAGTO ELETRON  COBRANCA TMH NF 2154</t>
  </si>
  <si>
    <t>CONTA DE TELEFONE INTERNET --SKY BANDA LARGA</t>
  </si>
  <si>
    <t>Catia Geroncio Silvestre</t>
  </si>
  <si>
    <t>Brh Saude Ocupacional Ltda</t>
  </si>
  <si>
    <t>Gabriel Bispo</t>
  </si>
  <si>
    <t>Fabio Bensone</t>
  </si>
  <si>
    <t>Bella Ipiranga Cafe e Restaurante Ltda</t>
  </si>
  <si>
    <t>KAMINO INSTITUICAO DE PAGAMENTO LTDA</t>
  </si>
  <si>
    <t>Remunerao-Cta Pgto</t>
  </si>
  <si>
    <t>PAGTO ELETRON  COBRANCA NF 1749</t>
  </si>
  <si>
    <t>PAGTO ELETRON  COBRANCA NF 136923</t>
  </si>
  <si>
    <t>PAGTO ELETRON  COBRANCA NF 25513</t>
  </si>
  <si>
    <t>PAGTO ELETRON  COBRANCA NF 21358</t>
  </si>
  <si>
    <t>PAGTO ELETRON  COBRANCA NF 74690</t>
  </si>
  <si>
    <t>PAGTO ELETRON  COBRANCA NF 363121</t>
  </si>
  <si>
    <t>PAGTO ELETRON  COBRANCA NF 290268</t>
  </si>
  <si>
    <t>PAGTO ELETRON  COBRANCA NF 433254</t>
  </si>
  <si>
    <t>PAGTO ELETRON  COBRANCA NF 1755</t>
  </si>
  <si>
    <t>PAGTO ELETRON  COBRANCA NF 23542</t>
  </si>
  <si>
    <t>PAGTO ELETRON  COBRANCA NF 231695</t>
  </si>
  <si>
    <t>PAGTO ELETRON  COBRANCA NF 432900</t>
  </si>
  <si>
    <t>PAGTO ELETRON  COBRANCA NF 363089</t>
  </si>
  <si>
    <t>PAGTO ELETRON  COBRANCA NF 433454</t>
  </si>
  <si>
    <t>PAGTO ELETRON  COBRANCA NF 35845</t>
  </si>
  <si>
    <t>PAGTO ELETRON  COBRANCA NF 894</t>
  </si>
  <si>
    <t>PAGTO ELETRON  COBRANCA NF 190707</t>
  </si>
  <si>
    <t>PAGTO ELETRON  COBRANCA NF 182</t>
  </si>
  <si>
    <t>PAGTO ELETRON  COBRANCA NF 190709</t>
  </si>
  <si>
    <t>PAGTO ELETRON  COBRANCA NF 190708</t>
  </si>
  <si>
    <t>PAGTO ELETRON  COBRANCA NF 864902</t>
  </si>
  <si>
    <t>PAGTO ELETRON  COBRANCA NF 1586967</t>
  </si>
  <si>
    <t>PAGTO ELETRON  COBRANCA NF 190710</t>
  </si>
  <si>
    <t>PAGTO ELETRON  COBRANCA NF 864384</t>
  </si>
  <si>
    <t>PAGTO ELETRON  COBRANCA NF 863366</t>
  </si>
  <si>
    <t>Impressao Artes Graficas Ltda</t>
  </si>
  <si>
    <t>Horta Nova Distribuidora H. -. Eireli</t>
  </si>
  <si>
    <t>MASTER DEBITO IFOOD.COM AGENCIA DE RESTAURANTE</t>
  </si>
  <si>
    <t>TRANSFERENCIA PIX REM: IFOOD COM AGENCIA DE  02/01</t>
  </si>
  <si>
    <t>PAGTO ELETRON  COBRANCA NF 25496</t>
  </si>
  <si>
    <t>PAGTO ELETRON  COBRANCA NF 7479</t>
  </si>
  <si>
    <t>PAGTO ELETRON  COBRANCA NF 8614</t>
  </si>
  <si>
    <t>PAGTO ELETRON  COBRANCA NF 25487</t>
  </si>
  <si>
    <t>PAGTO ELETRON  COBRANCA NF 12043</t>
  </si>
  <si>
    <t>PAGTO ELETRON  COBRANCA NF 391060</t>
  </si>
  <si>
    <t>PAGTO ELETRON  COBRANCA NF 1718</t>
  </si>
  <si>
    <t>PAGTO ELETRON  COBRANCA J A DOS SANTOS NF 35820</t>
  </si>
  <si>
    <t>PAGTO ELETRON  COBRANCA NF 33384</t>
  </si>
  <si>
    <t>PAGTO ELETRON  COBRANCA NF 41552</t>
  </si>
  <si>
    <t>PAGTO ELETRON  COBRANCA NF 5099877</t>
  </si>
  <si>
    <t>PAGTO ELETRON  COBRANCA NF 90083</t>
  </si>
  <si>
    <t>PAGTO ELETRON  COBRANCA NF 17898</t>
  </si>
  <si>
    <t>PAGTO ELETRON  COBRANCA NF 25494</t>
  </si>
  <si>
    <t>PAGTO ELETRON  COBRANCA NF 35836</t>
  </si>
  <si>
    <t>PAGTO ELETRON  COBRANCA NF 74655</t>
  </si>
  <si>
    <t>PAGTO ELETRON  COBRANCA NF 383089</t>
  </si>
  <si>
    <t>PAGTO ELETRON  COBRANCA NF 5782</t>
  </si>
  <si>
    <t>PAGTO ELETRON  COBRANCA NF 21224</t>
  </si>
  <si>
    <t>PAGTO ELETRON  COBRANCA NF 35830</t>
  </si>
  <si>
    <t>PAGTO ELETRON  COBRANCA NF 178</t>
  </si>
  <si>
    <t>PAGTO ELETRON  COBRANCA NF 362610</t>
  </si>
  <si>
    <t>PAGTO ELETRON  COBRANCA NF 188104</t>
  </si>
  <si>
    <t>PAGTO ELETRON  COBRANCA NF 423712</t>
  </si>
  <si>
    <t>PAGTO ELETRON  COBRANCA NF 90106</t>
  </si>
  <si>
    <t>PAGTO ELETRON  COBRANCA NF 864385</t>
  </si>
  <si>
    <t>PAGTO ELETRON  COBRANCA NF 18496</t>
  </si>
  <si>
    <t>PAGTO ELETRON  COBRANCA NF 88985</t>
  </si>
  <si>
    <t>PAGTO ELETRON  COBRANCA NF 16269</t>
  </si>
  <si>
    <t>PAGTO ELETRON  COBRANCA NF 2156</t>
  </si>
  <si>
    <t>PAGTO ELETRON  COBRANCA CECILIA TSUYACO NF 363027</t>
  </si>
  <si>
    <t>PAGTO ELETRON  COBRANCA NF 1029</t>
  </si>
  <si>
    <t>PAGTO ELETRON  COBRANCA NF 176</t>
  </si>
  <si>
    <t>PAGTO ELETRON  COBRANCA NF 3471</t>
  </si>
  <si>
    <t>PAGTO ELETRON  COBRANCA NF 18495</t>
  </si>
  <si>
    <t>PAGTO ELETRON  COBRANCA NF 18494</t>
  </si>
  <si>
    <t>PAGTO ELETRON  COBRANCA NF 74601</t>
  </si>
  <si>
    <t>PAGTO ELETRON  COBRANCA NF 545851</t>
  </si>
  <si>
    <t>PAGTO ELETRON  COBRANCA NF 5824</t>
  </si>
  <si>
    <t>PAGTO ELETRON  COBRANCA NF 864028</t>
  </si>
  <si>
    <t>PAGTO ELETRON  COBRANCA NF 877</t>
  </si>
  <si>
    <t>PAGTO ELETRON  COBRANCA NF 5099821</t>
  </si>
  <si>
    <t>PAGTO ELETRON  COBRANCA ESTAFF</t>
  </si>
  <si>
    <t>PAGTO ELETRON  COBRANCA ESHOWS</t>
  </si>
  <si>
    <t>PAGTO ELETRON  COBRANCA NF 4321771</t>
  </si>
  <si>
    <t>PAGTO ELETRON  COBRANCA NF 342</t>
  </si>
  <si>
    <t>PAGTO ELETRON  COBRANCA NF 113778</t>
  </si>
  <si>
    <t>PAGTO ELETRON  COBRANCA NF 74653</t>
  </si>
  <si>
    <t>PAGTO ELETRON  COBRANCA NF 431883</t>
  </si>
  <si>
    <t>PAGTO ELETRON  COBRANCA NF 432858</t>
  </si>
  <si>
    <t>PAGTO ELETRON  COBRANCA NF 381902</t>
  </si>
  <si>
    <t>PAGTO ELETRON  COBRANCA NF 429871</t>
  </si>
  <si>
    <t>PAGTO ELETRON  COBRANCA NF 383040</t>
  </si>
  <si>
    <t>PAGTO ELETRON  COBRANCA NF 382448</t>
  </si>
  <si>
    <t>PAGTO ELETRON  COBRANCA NF 380171</t>
  </si>
  <si>
    <t>PAGTO ELETRON  COBRANCA NF 74483</t>
  </si>
  <si>
    <t>PAGTO ELETRON  COBRANCA NF 267332</t>
  </si>
  <si>
    <t>PAGTO ELETRON  COBRANCA NF 8889</t>
  </si>
  <si>
    <t>Antoinete Choumar</t>
  </si>
  <si>
    <t>Diogo Schiavinato Sampaio 33048839836</t>
  </si>
  <si>
    <t>Bgc Comercio de Utensilios Para Bares e Restaurantes Ltda</t>
  </si>
  <si>
    <t>Cecilia Tsuyaco Araki Silva</t>
  </si>
  <si>
    <t>Mutuo_ID</t>
  </si>
  <si>
    <t>Data_Mutuo</t>
  </si>
  <si>
    <t>ID_Casa_Saida</t>
  </si>
  <si>
    <t>Casa_Saida</t>
  </si>
  <si>
    <t>ID_Casa_Entrada</t>
  </si>
  <si>
    <t>Casa_Entrada</t>
  </si>
  <si>
    <t>Tag_Faturam_Zig</t>
  </si>
  <si>
    <t>Observacoes</t>
  </si>
  <si>
    <t>Valor_Entrada</t>
  </si>
  <si>
    <t>Valor_Saida</t>
  </si>
  <si>
    <t xml:space="preserve">Tempus Fugit  Ltda </t>
  </si>
  <si>
    <t>Riviera Bar</t>
  </si>
  <si>
    <t>Orfeu</t>
  </si>
  <si>
    <t xml:space="preserve">Girondino </t>
  </si>
  <si>
    <t>Priceless</t>
  </si>
  <si>
    <t>tes_ID</t>
  </si>
  <si>
    <t>Data_Ajuste</t>
  </si>
  <si>
    <t>Descrição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</si>
</sst>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4" fontId="0" fillId="7" borderId="0" xfId="0" applyNumberFormat="1" applyFill="1" applyAlignment="1">
      <alignment horizontal="center"/>
    </xf>
    <xf numFmtId="4" fontId="0" fillId="9" borderId="0" xfId="0" applyNumberFormat="1" applyFill="1" applyAlignment="1">
      <alignment horizontal="center"/>
    </xf>
    <xf numFmtId="14" fontId="0" fillId="6" borderId="1" xfId="0" applyNumberFormat="1" applyFill="1" applyBorder="1" applyAlignment="1">
      <alignment horizontal="center"/>
    </xf>
    <xf numFmtId="4" fontId="0" fillId="7" borderId="1" xfId="0" applyNumberFormat="1" applyFill="1" applyBorder="1" applyAlignment="1">
      <alignment horizontal="center"/>
    </xf>
    <xf numFmtId="4" fontId="0" fillId="6" borderId="1" xfId="0" applyNumberFormat="1" applyFill="1" applyBorder="1" applyAlignment="1">
      <alignment horizontal="center"/>
    </xf>
    <xf numFmtId="4" fontId="0" fillId="9" borderId="1" xfId="0" applyNumberFormat="1" applyFill="1" applyBorder="1" applyAlignment="1">
      <alignment horizontal="center"/>
    </xf>
    <xf numFmtId="4" fontId="0" fillId="8" borderId="2" xfId="0" applyNumberFormat="1" applyFill="1" applyBorder="1" applyAlignment="1">
      <alignment horizontal="center"/>
    </xf>
    <xf numFmtId="4" fontId="0" fillId="6" borderId="4" xfId="0" applyNumberFormat="1" applyFill="1" applyBorder="1" applyAlignment="1">
      <alignment horizontal="center"/>
    </xf>
    <xf numFmtId="4" fontId="0" fillId="8" borderId="3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4" fontId="1" fillId="3" borderId="0" xfId="0" applyNumberFormat="1" applyFont="1" applyFill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4" fontId="1" fillId="4" borderId="2" xfId="0" applyNumberFormat="1" applyFont="1" applyFill="1" applyBorder="1" applyAlignment="1">
      <alignment horizontal="center" vertical="center" wrapText="1"/>
    </xf>
    <xf numFmtId="4" fontId="1" fillId="5" borderId="0" xfId="0" applyNumberFormat="1" applyFont="1" applyFill="1" applyAlignment="1">
      <alignment horizontal="center" vertical="center" wrapText="1"/>
    </xf>
    <xf numFmtId="4" fontId="1" fillId="5" borderId="1" xfId="0" applyNumberFormat="1" applyFont="1" applyFill="1" applyBorder="1" applyAlignment="1">
      <alignment horizontal="center" vertical="center" wrapText="1"/>
    </xf>
    <xf numFmtId="4" fontId="1" fillId="4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0" fontId="1" fillId="10" borderId="5" xfId="0" applyFont="1" applyFill="1" applyBorder="1" applyAlignment="1">
      <alignment horizontal="center" vertical="center" wrapText="1"/>
    </xf>
    <xf numFmtId="4" fontId="0" fillId="6" borderId="6" xfId="0" applyNumberForma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" fontId="0" fillId="11" borderId="2" xfId="0" applyNumberFormat="1" applyFill="1" applyBorder="1" applyAlignment="1">
      <alignment horizontal="center"/>
    </xf>
    <xf numFmtId="4" fontId="1" fillId="12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366"/>
  <sheetViews>
    <sheetView tabSelected="1" workbookViewId="0">
      <pane ySplit="1" topLeftCell="A2" activePane="bottomLeft" state="frozen"/>
      <selection pane="bottomLeft" activeCell="D10" sqref="D10"/>
    </sheetView>
  </sheetViews>
  <sheetFormatPr defaultRowHeight="14.4" x14ac:dyDescent="0.3"/>
  <cols>
    <col min="1" max="1" width="20.21875" style="1" customWidth="1"/>
    <col min="2" max="3" width="20.21875" style="2" customWidth="1"/>
    <col min="4" max="4" width="17.109375" style="2" customWidth="1"/>
    <col min="5" max="5" width="19.88671875" style="2" customWidth="1"/>
    <col min="6" max="6" width="19.33203125" style="2" bestFit="1" customWidth="1"/>
    <col min="7" max="7" width="22.77734375" style="2" bestFit="1" customWidth="1"/>
    <col min="8" max="9" width="20.21875" style="2" customWidth="1"/>
    <col min="10" max="10" width="17.77734375" style="2" bestFit="1" customWidth="1"/>
    <col min="11" max="11" width="19.33203125" style="2" bestFit="1" customWidth="1"/>
    <col min="12" max="12" width="22.77734375" style="2" bestFit="1" customWidth="1"/>
    <col min="13" max="13" width="22.77734375" style="2" customWidth="1"/>
    <col min="14" max="14" width="18.77734375" style="1" customWidth="1"/>
    <col min="54" max="56" width="18.109375" bestFit="1" customWidth="1"/>
  </cols>
  <sheetData>
    <row r="1" spans="1:56" s="19" customFormat="1" ht="28.95" customHeight="1" x14ac:dyDescent="0.3">
      <c r="A1" s="12" t="s">
        <v>0</v>
      </c>
      <c r="B1" s="13" t="s">
        <v>1</v>
      </c>
      <c r="C1" s="13" t="s">
        <v>2</v>
      </c>
      <c r="D1" s="13" t="s">
        <v>3</v>
      </c>
      <c r="E1" s="14" t="s">
        <v>4</v>
      </c>
      <c r="F1" s="12" t="s">
        <v>5</v>
      </c>
      <c r="G1" s="15" t="s">
        <v>6</v>
      </c>
      <c r="H1" s="16" t="s">
        <v>7</v>
      </c>
      <c r="I1" s="16" t="s">
        <v>8</v>
      </c>
      <c r="J1" s="17" t="s">
        <v>9</v>
      </c>
      <c r="K1" s="12" t="s">
        <v>10</v>
      </c>
      <c r="L1" s="18" t="s">
        <v>11</v>
      </c>
      <c r="M1" s="26" t="s">
        <v>12</v>
      </c>
      <c r="N1" s="21" t="s">
        <v>13</v>
      </c>
      <c r="Z1" s="23"/>
      <c r="BB1" s="24" t="s">
        <v>14</v>
      </c>
      <c r="BC1" s="24" t="s">
        <v>15</v>
      </c>
      <c r="BD1" s="24" t="s">
        <v>16</v>
      </c>
    </row>
    <row r="2" spans="1:56" x14ac:dyDescent="0.3">
      <c r="A2" s="5">
        <v>45658</v>
      </c>
      <c r="B2" s="3">
        <f>-SUMIFS(df_extrato_zig!G:G,df_extrato_zig!E:E,Conciliacao!A2,df_extrato_zig!D:D,"Saque")-SUMIFS(df_extrato_zig!G:G,df_extrato_zig!E:E,Conciliacao!A2,df_extrato_zig!D:D,"Antecipação")</f>
        <v>0</v>
      </c>
      <c r="C2" s="3">
        <f>SUMIFS(df_extrato_zig!E:E,df_extrato_zig!L:L,Conciliacao!A2,df_extrato_zig!F:F,"DINHEIRO")</f>
        <v>0</v>
      </c>
      <c r="D2" s="3">
        <f>SUMIFS(view_parc_agrup!H:H,view_parc_agrup!G:G,Conciliacao!A2)</f>
        <v>0</v>
      </c>
      <c r="E2" s="6">
        <f>SUMIFS(df_mutuos!I:I,df_mutuos!B:B,Conciliacao!A2)</f>
        <v>0</v>
      </c>
      <c r="F2" s="7">
        <f>SUMIFS(df_extratos!I:I,df_extratos!F:F,Conciliacao!BB2,df_extratos!G:G,"CREDITO")+SUMIFS(df_extratos!I:I,df_extratos!F:F,Conciliacao!A2,df_extratos!G:G,"CREDITO")+SUMIFS(df_extratos!I:I,df_extratos!F:F,Conciliacao!BC2,df_extratos!G:G,"CREDITO")+SUMIFS(df_extratos!I:I,df_extratos!F:F,Conciliacao!BD2,df_extratos!G:G,"CREDITO")</f>
        <v>0.01</v>
      </c>
      <c r="G2" s="9">
        <f t="shared" ref="G2:G33" si="0">F2-SUM(B2:E2)</f>
        <v>0.01</v>
      </c>
      <c r="H2" s="4">
        <f>SUMIFS(df_blueme_sem_parcelamento!E:E,df_blueme_sem_parcelamento!H:H,Conciliacao!A2)*(-1)</f>
        <v>0</v>
      </c>
      <c r="I2" s="4">
        <f>SUMIFS(df_blueme_com_parcelamento!J:J,df_blueme_com_parcelamento!M:M,Conciliacao!A2)*(-1)</f>
        <v>0</v>
      </c>
      <c r="J2" s="8">
        <f>SUMIFS(df_mutuos!J:J,df_mutuos!B:B,Conciliacao!A2)*(-1)</f>
        <v>0</v>
      </c>
      <c r="K2" s="10">
        <f>SUMIFS(df_extratos!I:I,df_extratos!F:F,Conciliacao!BB2,df_extratos!G:G,"DEBITO")+SUMIFS(df_extratos!I:I,df_extratos!F:F,Conciliacao!A2,df_extratos!G:G,"DEBITO")+SUMIFS(df_extratos!I:I,df_extratos!F:F,Conciliacao!BC2,df_extratos!G:G,"DEBITO")</f>
        <v>0</v>
      </c>
      <c r="L2" s="11">
        <f t="shared" ref="L2:L33" si="1">K2-SUM(H2:J2)</f>
        <v>0</v>
      </c>
      <c r="M2" s="25">
        <f>SUMIFS(df_ajustes_conciliaco!D:D,df_ajustes_conciliaco!C:C,Conciliacao!A2)</f>
        <v>0</v>
      </c>
      <c r="N2" s="22">
        <f t="shared" ref="N2:N33" si="2">L2+G2-M2</f>
        <v>0.01</v>
      </c>
      <c r="BB2" s="20">
        <v>45658.5</v>
      </c>
      <c r="BC2" s="20">
        <v>45658.125</v>
      </c>
      <c r="BD2" s="20">
        <v>45658.541666666657</v>
      </c>
    </row>
    <row r="3" spans="1:56" x14ac:dyDescent="0.3">
      <c r="A3" s="5">
        <f t="shared" ref="A3:A34" si="3">A2+1</f>
        <v>45659</v>
      </c>
      <c r="B3" s="3">
        <f>-SUMIFS(df_extrato_zig!G:G,df_extrato_zig!E:E,Conciliacao!A3,df_extrato_zig!D:D,"Saque")-SUMIFS(df_extrato_zig!G:G,df_extrato_zig!E:E,Conciliacao!A3,df_extrato_zig!D:D,"Antecipação")</f>
        <v>50615.32</v>
      </c>
      <c r="C3" s="3">
        <f>SUMIFS(df_extrato_zig!E:E,df_extrato_zig!L:L,Conciliacao!A3,df_extrato_zig!F:F,"DINHEIRO")</f>
        <v>0</v>
      </c>
      <c r="D3" s="3">
        <f>SUMIFS(view_parc_agrup!H:H,view_parc_agrup!G:G,Conciliacao!A3)</f>
        <v>4611.95</v>
      </c>
      <c r="E3" s="6">
        <f>SUMIFS(df_mutuos!I:I,df_mutuos!B:B,Conciliacao!A3)</f>
        <v>217800</v>
      </c>
      <c r="F3" s="7">
        <f>SUMIFS(df_extratos!I:I,df_extratos!F:F,Conciliacao!BB3,df_extratos!G:G,"CREDITO")+SUMIFS(df_extratos!I:I,df_extratos!F:F,Conciliacao!A3,df_extratos!G:G,"CREDITO")+SUMIFS(df_extratos!I:I,df_extratos!F:F,Conciliacao!BC3,df_extratos!G:G,"CREDITO")+SUMIFS(df_extratos!I:I,df_extratos!F:F,Conciliacao!BD3,df_extratos!G:G,"CREDITO")</f>
        <v>220551.95</v>
      </c>
      <c r="G3" s="9">
        <f t="shared" si="0"/>
        <v>-52475.320000000007</v>
      </c>
      <c r="H3" s="4">
        <f>SUMIFS(df_blueme_sem_parcelamento!E:E,df_blueme_sem_parcelamento!H:H,Conciliacao!A3)*(-1)</f>
        <v>-152452.01</v>
      </c>
      <c r="I3" s="4">
        <f>SUMIFS(df_blueme_com_parcelamento!J:J,df_blueme_com_parcelamento!M:M,Conciliacao!A3)*(-1)</f>
        <v>-92157.500000000015</v>
      </c>
      <c r="J3" s="8">
        <f>SUMIFS(df_mutuos!J:J,df_mutuos!B:B,Conciliacao!A3)*(-1)</f>
        <v>-50615.32</v>
      </c>
      <c r="K3" s="10">
        <f>SUMIFS(df_extratos!I:I,df_extratos!F:F,Conciliacao!BB3,df_extratos!G:G,"DEBITO")+SUMIFS(df_extratos!I:I,df_extratos!F:F,Conciliacao!A3,df_extratos!G:G,"DEBITO")+SUMIFS(df_extratos!I:I,df_extratos!F:F,Conciliacao!BC3,df_extratos!G:G,"DEBITO")</f>
        <v>-234974.47</v>
      </c>
      <c r="L3" s="11">
        <f t="shared" si="1"/>
        <v>60250.360000000015</v>
      </c>
      <c r="M3" s="25">
        <f>SUMIFS(df_ajustes_conciliaco!D:D,df_ajustes_conciliaco!C:C,Conciliacao!A3)</f>
        <v>0</v>
      </c>
      <c r="N3" s="22">
        <f t="shared" si="2"/>
        <v>7775.0400000000081</v>
      </c>
      <c r="BB3" s="20">
        <v>45659.5</v>
      </c>
      <c r="BC3" s="20">
        <v>45659.125</v>
      </c>
      <c r="BD3" s="20">
        <v>45659.541666666657</v>
      </c>
    </row>
    <row r="4" spans="1:56" x14ac:dyDescent="0.3">
      <c r="A4" s="5">
        <f t="shared" si="3"/>
        <v>45660</v>
      </c>
      <c r="B4" s="3">
        <f>-SUMIFS(df_extrato_zig!G:G,df_extrato_zig!E:E,Conciliacao!A4,df_extrato_zig!D:D,"Saque")-SUMIFS(df_extrato_zig!G:G,df_extrato_zig!E:E,Conciliacao!A4,df_extrato_zig!D:D,"Antecipação")</f>
        <v>44497.23</v>
      </c>
      <c r="C4" s="3">
        <f>SUMIFS(df_extrato_zig!E:E,df_extrato_zig!L:L,Conciliacao!A4,df_extrato_zig!F:F,"DINHEIRO")</f>
        <v>0</v>
      </c>
      <c r="D4" s="3">
        <f>SUMIFS(view_parc_agrup!H:H,view_parc_agrup!G:G,Conciliacao!A4)</f>
        <v>105.44</v>
      </c>
      <c r="E4" s="6">
        <f>SUMIFS(df_mutuos!I:I,df_mutuos!B:B,Conciliacao!A4)</f>
        <v>62200</v>
      </c>
      <c r="F4" s="7">
        <f>SUMIFS(df_extratos!I:I,df_extratos!F:F,Conciliacao!BB4,df_extratos!G:G,"CREDITO")+SUMIFS(df_extratos!I:I,df_extratos!F:F,Conciliacao!A4,df_extratos!G:G,"CREDITO")+SUMIFS(df_extratos!I:I,df_extratos!F:F,Conciliacao!BC4,df_extratos!G:G,"CREDITO")+SUMIFS(df_extratos!I:I,df_extratos!F:F,Conciliacao!BD4,df_extratos!G:G,"CREDITO")</f>
        <v>62305.440000000002</v>
      </c>
      <c r="G4" s="9">
        <f t="shared" si="0"/>
        <v>-44497.23000000001</v>
      </c>
      <c r="H4" s="4">
        <f>SUMIFS(df_blueme_sem_parcelamento!E:E,df_blueme_sem_parcelamento!H:H,Conciliacao!A4)*(-1)</f>
        <v>-48809.87000000001</v>
      </c>
      <c r="I4" s="4">
        <f>SUMIFS(df_blueme_com_parcelamento!J:J,df_blueme_com_parcelamento!M:M,Conciliacao!A4)*(-1)</f>
        <v>-9352.7999999999993</v>
      </c>
      <c r="J4" s="8">
        <f>SUMIFS(df_mutuos!J:J,df_mutuos!B:B,Conciliacao!A4)*(-1)</f>
        <v>-44497.23</v>
      </c>
      <c r="K4" s="10">
        <f>SUMIFS(df_extratos!I:I,df_extratos!F:F,Conciliacao!BB4,df_extratos!G:G,"DEBITO")+SUMIFS(df_extratos!I:I,df_extratos!F:F,Conciliacao!A4,df_extratos!G:G,"DEBITO")+SUMIFS(df_extratos!I:I,df_extratos!F:F,Conciliacao!BC4,df_extratos!G:G,"DEBITO")</f>
        <v>-58162.67</v>
      </c>
      <c r="L4" s="11">
        <f t="shared" si="1"/>
        <v>44497.230000000025</v>
      </c>
      <c r="M4" s="25">
        <f>SUMIFS(df_ajustes_conciliaco!D:D,df_ajustes_conciliaco!C:C,Conciliacao!A4)</f>
        <v>0</v>
      </c>
      <c r="N4" s="22">
        <f t="shared" si="2"/>
        <v>1.4551915228366852E-11</v>
      </c>
      <c r="BB4" s="20">
        <v>45660.5</v>
      </c>
      <c r="BC4" s="20">
        <v>45660.125</v>
      </c>
      <c r="BD4" s="20">
        <v>45660.541666666657</v>
      </c>
    </row>
    <row r="5" spans="1:56" x14ac:dyDescent="0.3">
      <c r="A5" s="5">
        <f t="shared" si="3"/>
        <v>45661</v>
      </c>
      <c r="B5" s="3">
        <f>-SUMIFS(df_extrato_zig!G:G,df_extrato_zig!E:E,Conciliacao!A5,df_extrato_zig!D:D,"Saque")-SUMIFS(df_extrato_zig!G:G,df_extrato_zig!E:E,Conciliacao!A5,df_extrato_zig!D:D,"Antecipação")</f>
        <v>0</v>
      </c>
      <c r="C5" s="3">
        <f>SUMIFS(df_extrato_zig!E:E,df_extrato_zig!L:L,Conciliacao!A5,df_extrato_zig!F:F,"DINHEIRO")</f>
        <v>0</v>
      </c>
      <c r="D5" s="3">
        <f>SUMIFS(view_parc_agrup!H:H,view_parc_agrup!G:G,Conciliacao!A5)</f>
        <v>0</v>
      </c>
      <c r="E5" s="6">
        <f>SUMIFS(df_mutuos!I:I,df_mutuos!B:B,Conciliacao!A5)</f>
        <v>0</v>
      </c>
      <c r="F5" s="7">
        <f>SUMIFS(df_extratos!I:I,df_extratos!F:F,Conciliacao!BB5,df_extratos!G:G,"CREDITO")+SUMIFS(df_extratos!I:I,df_extratos!F:F,Conciliacao!A5,df_extratos!G:G,"CREDITO")+SUMIFS(df_extratos!I:I,df_extratos!F:F,Conciliacao!BC5,df_extratos!G:G,"CREDITO")+SUMIFS(df_extratos!I:I,df_extratos!F:F,Conciliacao!BD5,df_extratos!G:G,"CREDITO")</f>
        <v>0.01</v>
      </c>
      <c r="G5" s="9">
        <f t="shared" si="0"/>
        <v>0.01</v>
      </c>
      <c r="H5" s="4">
        <f>SUMIFS(df_blueme_sem_parcelamento!E:E,df_blueme_sem_parcelamento!H:H,Conciliacao!A5)*(-1)</f>
        <v>0</v>
      </c>
      <c r="I5" s="4">
        <f>SUMIFS(df_blueme_com_parcelamento!J:J,df_blueme_com_parcelamento!M:M,Conciliacao!A5)*(-1)</f>
        <v>0</v>
      </c>
      <c r="J5" s="8">
        <f>SUMIFS(df_mutuos!J:J,df_mutuos!B:B,Conciliacao!A5)*(-1)</f>
        <v>0</v>
      </c>
      <c r="K5" s="10">
        <f>SUMIFS(df_extratos!I:I,df_extratos!F:F,Conciliacao!BB5,df_extratos!G:G,"DEBITO")+SUMIFS(df_extratos!I:I,df_extratos!F:F,Conciliacao!A5,df_extratos!G:G,"DEBITO")+SUMIFS(df_extratos!I:I,df_extratos!F:F,Conciliacao!BC5,df_extratos!G:G,"DEBITO")</f>
        <v>0</v>
      </c>
      <c r="L5" s="11">
        <f t="shared" si="1"/>
        <v>0</v>
      </c>
      <c r="M5" s="25">
        <f>SUMIFS(df_ajustes_conciliaco!D:D,df_ajustes_conciliaco!C:C,Conciliacao!A5)</f>
        <v>0</v>
      </c>
      <c r="N5" s="22">
        <f t="shared" si="2"/>
        <v>0.01</v>
      </c>
      <c r="BB5" s="20">
        <v>45661.5</v>
      </c>
      <c r="BC5" s="20">
        <v>45661.125</v>
      </c>
      <c r="BD5" s="20">
        <v>45661.541666666657</v>
      </c>
    </row>
    <row r="6" spans="1:56" x14ac:dyDescent="0.3">
      <c r="A6" s="5">
        <f t="shared" si="3"/>
        <v>45662</v>
      </c>
      <c r="B6" s="3">
        <f>-SUMIFS(df_extrato_zig!G:G,df_extrato_zig!E:E,Conciliacao!A6,df_extrato_zig!D:D,"Saque")-SUMIFS(df_extrato_zig!G:G,df_extrato_zig!E:E,Conciliacao!A6,df_extrato_zig!D:D,"Antecipação")</f>
        <v>0</v>
      </c>
      <c r="C6" s="3">
        <f>SUMIFS(df_extrato_zig!E:E,df_extrato_zig!L:L,Conciliacao!A6,df_extrato_zig!F:F,"DINHEIRO")</f>
        <v>0</v>
      </c>
      <c r="D6" s="3">
        <f>SUMIFS(view_parc_agrup!H:H,view_parc_agrup!G:G,Conciliacao!A6)</f>
        <v>0</v>
      </c>
      <c r="E6" s="6">
        <f>SUMIFS(df_mutuos!I:I,df_mutuos!B:B,Conciliacao!A6)</f>
        <v>0</v>
      </c>
      <c r="F6" s="7">
        <f>SUMIFS(df_extratos!I:I,df_extratos!F:F,Conciliacao!BB6,df_extratos!G:G,"CREDITO")+SUMIFS(df_extratos!I:I,df_extratos!F:F,Conciliacao!A6,df_extratos!G:G,"CREDITO")+SUMIFS(df_extratos!I:I,df_extratos!F:F,Conciliacao!BC6,df_extratos!G:G,"CREDITO")+SUMIFS(df_extratos!I:I,df_extratos!F:F,Conciliacao!BD6,df_extratos!G:G,"CREDITO")</f>
        <v>0</v>
      </c>
      <c r="G6" s="9">
        <f t="shared" si="0"/>
        <v>0</v>
      </c>
      <c r="H6" s="4">
        <f>SUMIFS(df_blueme_sem_parcelamento!E:E,df_blueme_sem_parcelamento!H:H,Conciliacao!A6)*(-1)</f>
        <v>0</v>
      </c>
      <c r="I6" s="4">
        <f>SUMIFS(df_blueme_com_parcelamento!J:J,df_blueme_com_parcelamento!M:M,Conciliacao!A6)*(-1)</f>
        <v>0</v>
      </c>
      <c r="J6" s="8">
        <f>SUMIFS(df_mutuos!J:J,df_mutuos!B:B,Conciliacao!A6)*(-1)</f>
        <v>0</v>
      </c>
      <c r="K6" s="10">
        <f>SUMIFS(df_extratos!I:I,df_extratos!F:F,Conciliacao!BB6,df_extratos!G:G,"DEBITO")+SUMIFS(df_extratos!I:I,df_extratos!F:F,Conciliacao!A6,df_extratos!G:G,"DEBITO")+SUMIFS(df_extratos!I:I,df_extratos!F:F,Conciliacao!BC6,df_extratos!G:G,"DEBITO")</f>
        <v>0</v>
      </c>
      <c r="L6" s="11">
        <f t="shared" si="1"/>
        <v>0</v>
      </c>
      <c r="M6" s="25">
        <f>SUMIFS(df_ajustes_conciliaco!D:D,df_ajustes_conciliaco!C:C,Conciliacao!A6)</f>
        <v>0</v>
      </c>
      <c r="N6" s="22">
        <f t="shared" si="2"/>
        <v>0</v>
      </c>
      <c r="BB6" s="20">
        <v>45662.5</v>
      </c>
      <c r="BC6" s="20">
        <v>45662.125</v>
      </c>
      <c r="BD6" s="20">
        <v>45662.541666666657</v>
      </c>
    </row>
    <row r="7" spans="1:56" x14ac:dyDescent="0.3">
      <c r="A7" s="5">
        <f t="shared" si="3"/>
        <v>45663</v>
      </c>
      <c r="B7" s="3">
        <f>-SUMIFS(df_extrato_zig!G:G,df_extrato_zig!E:E,Conciliacao!A7,df_extrato_zig!D:D,"Saque")-SUMIFS(df_extrato_zig!G:G,df_extrato_zig!E:E,Conciliacao!A7,df_extrato_zig!D:D,"Antecipação")</f>
        <v>224792.62</v>
      </c>
      <c r="C7" s="3">
        <f>SUMIFS(df_extrato_zig!E:E,df_extrato_zig!L:L,Conciliacao!A7,df_extrato_zig!F:F,"DINHEIRO")</f>
        <v>0</v>
      </c>
      <c r="D7" s="3">
        <f>SUMIFS(view_parc_agrup!H:H,view_parc_agrup!G:G,Conciliacao!A7)</f>
        <v>2684.3700000000003</v>
      </c>
      <c r="E7" s="6">
        <f>SUMIFS(df_mutuos!I:I,df_mutuos!B:B,Conciliacao!A7)</f>
        <v>88763</v>
      </c>
      <c r="F7" s="7">
        <f>SUMIFS(df_extratos!I:I,df_extratos!F:F,Conciliacao!BB7,df_extratos!G:G,"CREDITO")+SUMIFS(df_extratos!I:I,df_extratos!F:F,Conciliacao!A7,df_extratos!G:G,"CREDITO")+SUMIFS(df_extratos!I:I,df_extratos!F:F,Conciliacao!BC7,df_extratos!G:G,"CREDITO")+SUMIFS(df_extratos!I:I,df_extratos!F:F,Conciliacao!BD7,df_extratos!G:G,"CREDITO")</f>
        <v>91447.37000000001</v>
      </c>
      <c r="G7" s="9">
        <f t="shared" si="0"/>
        <v>-224792.62</v>
      </c>
      <c r="H7" s="4">
        <f>SUMIFS(df_blueme_sem_parcelamento!E:E,df_blueme_sem_parcelamento!H:H,Conciliacao!A7)*(-1)</f>
        <v>-70231.81</v>
      </c>
      <c r="I7" s="4">
        <f>SUMIFS(df_blueme_com_parcelamento!J:J,df_blueme_com_parcelamento!M:M,Conciliacao!A7)*(-1)</f>
        <v>-26699.05</v>
      </c>
      <c r="J7" s="8">
        <f>SUMIFS(df_mutuos!J:J,df_mutuos!B:B,Conciliacao!A7)*(-1)</f>
        <v>-240992.62</v>
      </c>
      <c r="K7" s="10">
        <f>SUMIFS(df_extratos!I:I,df_extratos!F:F,Conciliacao!BB7,df_extratos!G:G,"DEBITO")+SUMIFS(df_extratos!I:I,df_extratos!F:F,Conciliacao!A7,df_extratos!G:G,"DEBITO")+SUMIFS(df_extratos!I:I,df_extratos!F:F,Conciliacao!BC7,df_extratos!G:G,"DEBITO")</f>
        <v>-98095.329999999987</v>
      </c>
      <c r="L7" s="11">
        <f t="shared" si="1"/>
        <v>239828.15</v>
      </c>
      <c r="M7" s="25">
        <f>SUMIFS(df_ajustes_conciliaco!D:D,df_ajustes_conciliaco!C:C,Conciliacao!A7)</f>
        <v>0</v>
      </c>
      <c r="N7" s="22">
        <f t="shared" si="2"/>
        <v>15035.529999999999</v>
      </c>
      <c r="BB7" s="20">
        <v>45663.5</v>
      </c>
      <c r="BC7" s="20">
        <v>45663.125</v>
      </c>
      <c r="BD7" s="20">
        <v>45663.541666666657</v>
      </c>
    </row>
    <row r="8" spans="1:56" x14ac:dyDescent="0.3">
      <c r="A8" s="5">
        <f t="shared" si="3"/>
        <v>45664</v>
      </c>
      <c r="B8" s="3">
        <f>-SUMIFS(df_extrato_zig!G:G,df_extrato_zig!E:E,Conciliacao!A8,df_extrato_zig!D:D,"Saque")-SUMIFS(df_extrato_zig!G:G,df_extrato_zig!E:E,Conciliacao!A8,df_extrato_zig!D:D,"Antecipação")</f>
        <v>23251.56</v>
      </c>
      <c r="C8" s="3">
        <f>SUMIFS(df_extrato_zig!E:E,df_extrato_zig!L:L,Conciliacao!A8,df_extrato_zig!F:F,"DINHEIRO")</f>
        <v>0</v>
      </c>
      <c r="D8" s="3">
        <f>SUMIFS(view_parc_agrup!H:H,view_parc_agrup!G:G,Conciliacao!A8)</f>
        <v>0</v>
      </c>
      <c r="E8" s="6">
        <f>SUMIFS(df_mutuos!I:I,df_mutuos!B:B,Conciliacao!A8)</f>
        <v>60345</v>
      </c>
      <c r="F8" s="7">
        <f>SUMIFS(df_extratos!I:I,df_extratos!F:F,Conciliacao!BB8,df_extratos!G:G,"CREDITO")+SUMIFS(df_extratos!I:I,df_extratos!F:F,Conciliacao!A8,df_extratos!G:G,"CREDITO")+SUMIFS(df_extratos!I:I,df_extratos!F:F,Conciliacao!BC8,df_extratos!G:G,"CREDITO")+SUMIFS(df_extratos!I:I,df_extratos!F:F,Conciliacao!BD8,df_extratos!G:G,"CREDITO")</f>
        <v>60999.9</v>
      </c>
      <c r="G8" s="9">
        <f t="shared" si="0"/>
        <v>-22596.659999999996</v>
      </c>
      <c r="H8" s="4">
        <f>SUMIFS(df_blueme_sem_parcelamento!E:E,df_blueme_sem_parcelamento!H:H,Conciliacao!A8)*(-1)</f>
        <v>-34247.599999999999</v>
      </c>
      <c r="I8" s="4">
        <f>SUMIFS(df_blueme_com_parcelamento!J:J,df_blueme_com_parcelamento!M:M,Conciliacao!A8)*(-1)</f>
        <v>-25986.420000000002</v>
      </c>
      <c r="J8" s="8">
        <f>SUMIFS(df_mutuos!J:J,df_mutuos!B:B,Conciliacao!A8)*(-1)</f>
        <v>-23251.56</v>
      </c>
      <c r="K8" s="10">
        <f>SUMIFS(df_extratos!I:I,df_extratos!F:F,Conciliacao!BB8,df_extratos!G:G,"DEBITO")+SUMIFS(df_extratos!I:I,df_extratos!F:F,Conciliacao!A8,df_extratos!G:G,"DEBITO")+SUMIFS(df_extratos!I:I,df_extratos!F:F,Conciliacao!BC8,df_extratos!G:G,"DEBITO")</f>
        <v>-60888.92</v>
      </c>
      <c r="L8" s="11">
        <f t="shared" si="1"/>
        <v>22596.660000000003</v>
      </c>
      <c r="M8" s="25">
        <f>SUMIFS(df_ajustes_conciliaco!D:D,df_ajustes_conciliaco!C:C,Conciliacao!A8)</f>
        <v>0</v>
      </c>
      <c r="N8" s="22">
        <f t="shared" si="2"/>
        <v>7.2759576141834259E-12</v>
      </c>
      <c r="BB8" s="20">
        <v>45664.5</v>
      </c>
      <c r="BC8" s="20">
        <v>45664.125</v>
      </c>
      <c r="BD8" s="20">
        <v>45664.541666666657</v>
      </c>
    </row>
    <row r="9" spans="1:56" x14ac:dyDescent="0.3">
      <c r="A9" s="5">
        <f t="shared" si="3"/>
        <v>45665</v>
      </c>
      <c r="B9" s="3">
        <f>-SUMIFS(df_extrato_zig!G:G,df_extrato_zig!E:E,Conciliacao!A9,df_extrato_zig!D:D,"Saque")-SUMIFS(df_extrato_zig!G:G,df_extrato_zig!E:E,Conciliacao!A9,df_extrato_zig!D:D,"Antecipação")</f>
        <v>28292.74</v>
      </c>
      <c r="C9" s="3">
        <f>SUMIFS(df_extrato_zig!E:E,df_extrato_zig!L:L,Conciliacao!A9,df_extrato_zig!F:F,"DINHEIRO")</f>
        <v>0</v>
      </c>
      <c r="D9" s="3">
        <f>SUMIFS(view_parc_agrup!H:H,view_parc_agrup!G:G,Conciliacao!A9)</f>
        <v>973.09</v>
      </c>
      <c r="E9" s="6">
        <f>SUMIFS(df_mutuos!I:I,df_mutuos!B:B,Conciliacao!A9)</f>
        <v>40900</v>
      </c>
      <c r="F9" s="7">
        <f>SUMIFS(df_extratos!I:I,df_extratos!F:F,Conciliacao!BB9,df_extratos!G:G,"CREDITO")+SUMIFS(df_extratos!I:I,df_extratos!F:F,Conciliacao!A9,df_extratos!G:G,"CREDITO")+SUMIFS(df_extratos!I:I,df_extratos!F:F,Conciliacao!BC9,df_extratos!G:G,"CREDITO")+SUMIFS(df_extratos!I:I,df_extratos!F:F,Conciliacao!BD9,df_extratos!G:G,"CREDITO")</f>
        <v>42573.090000000004</v>
      </c>
      <c r="G9" s="9">
        <f t="shared" si="0"/>
        <v>-27592.739999999998</v>
      </c>
      <c r="H9" s="4">
        <f>SUMIFS(df_blueme_sem_parcelamento!E:E,df_blueme_sem_parcelamento!H:H,Conciliacao!A9)*(-1)</f>
        <v>-20622.79</v>
      </c>
      <c r="I9" s="4">
        <f>SUMIFS(df_blueme_com_parcelamento!J:J,df_blueme_com_parcelamento!M:M,Conciliacao!A9)*(-1)</f>
        <v>-29491.17</v>
      </c>
      <c r="J9" s="8">
        <f>SUMIFS(df_mutuos!J:J,df_mutuos!B:B,Conciliacao!A9)*(-1)</f>
        <v>-28292.74</v>
      </c>
      <c r="K9" s="10">
        <f>SUMIFS(df_extratos!I:I,df_extratos!F:F,Conciliacao!BB9,df_extratos!G:G,"DEBITO")+SUMIFS(df_extratos!I:I,df_extratos!F:F,Conciliacao!A9,df_extratos!G:G,"DEBITO")+SUMIFS(df_extratos!I:I,df_extratos!F:F,Conciliacao!BC9,df_extratos!G:G,"DEBITO")</f>
        <v>-41713.96</v>
      </c>
      <c r="L9" s="11">
        <f t="shared" si="1"/>
        <v>36692.74</v>
      </c>
      <c r="M9" s="25">
        <f>SUMIFS(df_ajustes_conciliaco!D:D,df_ajustes_conciliaco!C:C,Conciliacao!A9)</f>
        <v>0</v>
      </c>
      <c r="N9" s="22">
        <f t="shared" si="2"/>
        <v>9100</v>
      </c>
      <c r="BB9" s="20">
        <v>45665.5</v>
      </c>
      <c r="BC9" s="20">
        <v>45665.125</v>
      </c>
      <c r="BD9" s="20">
        <v>45665.541666666657</v>
      </c>
    </row>
    <row r="10" spans="1:56" x14ac:dyDescent="0.3">
      <c r="A10" s="5">
        <f t="shared" si="3"/>
        <v>45666</v>
      </c>
      <c r="B10" s="3">
        <f>-SUMIFS(df_extrato_zig!G:G,df_extrato_zig!E:E,Conciliacao!A10,df_extrato_zig!D:D,"Saque")-SUMIFS(df_extrato_zig!G:G,df_extrato_zig!E:E,Conciliacao!A10,df_extrato_zig!D:D,"Antecipação")</f>
        <v>40880.46</v>
      </c>
      <c r="C10" s="3">
        <f>SUMIFS(df_extrato_zig!E:E,df_extrato_zig!L:L,Conciliacao!A10,df_extrato_zig!F:F,"DINHEIRO")</f>
        <v>0</v>
      </c>
      <c r="D10" s="3">
        <f>SUMIFS(view_parc_agrup!H:H,view_parc_agrup!G:G,Conciliacao!A10)</f>
        <v>4084.29</v>
      </c>
      <c r="E10" s="6">
        <f>SUMIFS(df_mutuos!I:I,df_mutuos!B:B,Conciliacao!A10)</f>
        <v>97400</v>
      </c>
      <c r="F10" s="7">
        <f>SUMIFS(df_extratos!I:I,df_extratos!F:F,Conciliacao!BB10,df_extratos!G:G,"CREDITO")+SUMIFS(df_extratos!I:I,df_extratos!F:F,Conciliacao!A10,df_extratos!G:G,"CREDITO")+SUMIFS(df_extratos!I:I,df_extratos!F:F,Conciliacao!BC10,df_extratos!G:G,"CREDITO")+SUMIFS(df_extratos!I:I,df_extratos!F:F,Conciliacao!BD10,df_extratos!G:G,"CREDITO")</f>
        <v>99134.09</v>
      </c>
      <c r="G10" s="9">
        <f t="shared" si="0"/>
        <v>-43230.66</v>
      </c>
      <c r="H10" s="4">
        <f>SUMIFS(df_blueme_sem_parcelamento!E:E,df_blueme_sem_parcelamento!H:H,Conciliacao!A10)*(-1)</f>
        <v>-81148.679999999993</v>
      </c>
      <c r="I10" s="4">
        <f>SUMIFS(df_blueme_com_parcelamento!J:J,df_blueme_com_parcelamento!M:M,Conciliacao!A10)*(-1)</f>
        <v>-15390.630000000001</v>
      </c>
      <c r="J10" s="8">
        <f>SUMIFS(df_mutuos!J:J,df_mutuos!B:B,Conciliacao!A10)*(-1)</f>
        <v>-44380.46</v>
      </c>
      <c r="K10" s="10">
        <f>SUMIFS(df_extratos!I:I,df_extratos!F:F,Conciliacao!BB10,df_extratos!G:G,"DEBITO")+SUMIFS(df_extratos!I:I,df_extratos!F:F,Conciliacao!A10,df_extratos!G:G,"DEBITO")+SUMIFS(df_extratos!I:I,df_extratos!F:F,Conciliacao!BC10,df_extratos!G:G,"DEBITO")</f>
        <v>-100039.32</v>
      </c>
      <c r="L10" s="11">
        <f t="shared" si="1"/>
        <v>40880.449999999983</v>
      </c>
      <c r="M10" s="25">
        <f>SUMIFS(df_ajustes_conciliaco!D:D,df_ajustes_conciliaco!C:C,Conciliacao!A10)</f>
        <v>0</v>
      </c>
      <c r="N10" s="22">
        <f t="shared" si="2"/>
        <v>-2350.210000000021</v>
      </c>
      <c r="BB10" s="20">
        <v>45666.5</v>
      </c>
      <c r="BC10" s="20">
        <v>45666.125</v>
      </c>
      <c r="BD10" s="20">
        <v>45666.541666666657</v>
      </c>
    </row>
    <row r="11" spans="1:56" x14ac:dyDescent="0.3">
      <c r="A11" s="5">
        <f t="shared" si="3"/>
        <v>45667</v>
      </c>
      <c r="B11" s="3">
        <f>-SUMIFS(df_extrato_zig!G:G,df_extrato_zig!E:E,Conciliacao!A11,df_extrato_zig!D:D,"Saque")-SUMIFS(df_extrato_zig!G:G,df_extrato_zig!E:E,Conciliacao!A11,df_extrato_zig!D:D,"Antecipação")</f>
        <v>44826.02</v>
      </c>
      <c r="C11" s="3">
        <f>SUMIFS(df_extrato_zig!E:E,df_extrato_zig!L:L,Conciliacao!A11,df_extrato_zig!F:F,"DINHEIRO")</f>
        <v>0</v>
      </c>
      <c r="D11" s="3">
        <f>SUMIFS(view_parc_agrup!H:H,view_parc_agrup!G:G,Conciliacao!A11)</f>
        <v>25196.43</v>
      </c>
      <c r="E11" s="6">
        <f>SUMIFS(df_mutuos!I:I,df_mutuos!B:B,Conciliacao!A11)</f>
        <v>67200</v>
      </c>
      <c r="F11" s="7">
        <f>SUMIFS(df_extratos!I:I,df_extratos!F:F,Conciliacao!BB11,df_extratos!G:G,"CREDITO")+SUMIFS(df_extratos!I:I,df_extratos!F:F,Conciliacao!A11,df_extratos!G:G,"CREDITO")+SUMIFS(df_extratos!I:I,df_extratos!F:F,Conciliacao!BC11,df_extratos!G:G,"CREDITO")+SUMIFS(df_extratos!I:I,df_extratos!F:F,Conciliacao!BD11,df_extratos!G:G,"CREDITO")</f>
        <v>67200</v>
      </c>
      <c r="G11" s="9">
        <f t="shared" si="0"/>
        <v>-70022.450000000012</v>
      </c>
      <c r="H11" s="4">
        <f>SUMIFS(df_blueme_sem_parcelamento!E:E,df_blueme_sem_parcelamento!H:H,Conciliacao!A11)*(-1)</f>
        <v>-56799.040000000001</v>
      </c>
      <c r="I11" s="4">
        <f>SUMIFS(df_blueme_com_parcelamento!J:J,df_blueme_com_parcelamento!M:M,Conciliacao!A11)*(-1)</f>
        <v>-10015.33</v>
      </c>
      <c r="J11" s="8">
        <f>SUMIFS(df_mutuos!J:J,df_mutuos!B:B,Conciliacao!A11)*(-1)</f>
        <v>0</v>
      </c>
      <c r="K11" s="10">
        <f>SUMIFS(df_extratos!I:I,df_extratos!F:F,Conciliacao!BB11,df_extratos!G:G,"DEBITO")+SUMIFS(df_extratos!I:I,df_extratos!F:F,Conciliacao!A11,df_extratos!G:G,"DEBITO")+SUMIFS(df_extratos!I:I,df_extratos!F:F,Conciliacao!BC11,df_extratos!G:G,"DEBITO")</f>
        <v>-66814.37000000001</v>
      </c>
      <c r="L11" s="11">
        <f t="shared" si="1"/>
        <v>0</v>
      </c>
      <c r="M11" s="25">
        <f>SUMIFS(df_ajustes_conciliaco!D:D,df_ajustes_conciliaco!C:C,Conciliacao!A11)</f>
        <v>0</v>
      </c>
      <c r="N11" s="22">
        <f t="shared" si="2"/>
        <v>-70022.450000000012</v>
      </c>
      <c r="BB11" s="20">
        <v>45667.5</v>
      </c>
      <c r="BC11" s="20">
        <v>45667.125</v>
      </c>
      <c r="BD11" s="20">
        <v>45667.541666666657</v>
      </c>
    </row>
    <row r="12" spans="1:56" x14ac:dyDescent="0.3">
      <c r="A12" s="5">
        <f t="shared" si="3"/>
        <v>45668</v>
      </c>
      <c r="B12" s="3">
        <f>-SUMIFS(df_extrato_zig!G:G,df_extrato_zig!E:E,Conciliacao!A12,df_extrato_zig!D:D,"Saque")-SUMIFS(df_extrato_zig!G:G,df_extrato_zig!E:E,Conciliacao!A12,df_extrato_zig!D:D,"Antecipação")</f>
        <v>0</v>
      </c>
      <c r="C12" s="3">
        <f>SUMIFS(df_extrato_zig!E:E,df_extrato_zig!L:L,Conciliacao!A12,df_extrato_zig!F:F,"DINHEIRO")</f>
        <v>0</v>
      </c>
      <c r="D12" s="3">
        <f>SUMIFS(view_parc_agrup!H:H,view_parc_agrup!G:G,Conciliacao!A12)</f>
        <v>0</v>
      </c>
      <c r="E12" s="6">
        <f>SUMIFS(df_mutuos!I:I,df_mutuos!B:B,Conciliacao!A12)</f>
        <v>0</v>
      </c>
      <c r="F12" s="7">
        <f>SUMIFS(df_extratos!I:I,df_extratos!F:F,Conciliacao!BB12,df_extratos!G:G,"CREDITO")+SUMIFS(df_extratos!I:I,df_extratos!F:F,Conciliacao!A12,df_extratos!G:G,"CREDITO")+SUMIFS(df_extratos!I:I,df_extratos!F:F,Conciliacao!BC12,df_extratos!G:G,"CREDITO")+SUMIFS(df_extratos!I:I,df_extratos!F:F,Conciliacao!BD12,df_extratos!G:G,"CREDITO")</f>
        <v>0</v>
      </c>
      <c r="G12" s="9">
        <f t="shared" si="0"/>
        <v>0</v>
      </c>
      <c r="H12" s="4">
        <f>SUMIFS(df_blueme_sem_parcelamento!E:E,df_blueme_sem_parcelamento!H:H,Conciliacao!A12)*(-1)</f>
        <v>0</v>
      </c>
      <c r="I12" s="4">
        <f>SUMIFS(df_blueme_com_parcelamento!J:J,df_blueme_com_parcelamento!M:M,Conciliacao!A12)*(-1)</f>
        <v>0</v>
      </c>
      <c r="J12" s="8">
        <f>SUMIFS(df_mutuos!J:J,df_mutuos!B:B,Conciliacao!A12)*(-1)</f>
        <v>0</v>
      </c>
      <c r="K12" s="10">
        <f>SUMIFS(df_extratos!I:I,df_extratos!F:F,Conciliacao!BB12,df_extratos!G:G,"DEBITO")+SUMIFS(df_extratos!I:I,df_extratos!F:F,Conciliacao!A12,df_extratos!G:G,"DEBITO")+SUMIFS(df_extratos!I:I,df_extratos!F:F,Conciliacao!BC12,df_extratos!G:G,"DEBITO")</f>
        <v>0</v>
      </c>
      <c r="L12" s="11">
        <f t="shared" si="1"/>
        <v>0</v>
      </c>
      <c r="M12" s="25">
        <f>SUMIFS(df_ajustes_conciliaco!D:D,df_ajustes_conciliaco!C:C,Conciliacao!A12)</f>
        <v>0</v>
      </c>
      <c r="N12" s="22">
        <f t="shared" si="2"/>
        <v>0</v>
      </c>
      <c r="BB12" s="20">
        <v>45668.5</v>
      </c>
      <c r="BC12" s="20">
        <v>45668.125</v>
      </c>
      <c r="BD12" s="20">
        <v>45668.541666666657</v>
      </c>
    </row>
    <row r="13" spans="1:56" x14ac:dyDescent="0.3">
      <c r="A13" s="5">
        <f t="shared" si="3"/>
        <v>45669</v>
      </c>
      <c r="B13" s="3">
        <f>-SUMIFS(df_extrato_zig!G:G,df_extrato_zig!E:E,Conciliacao!A13,df_extrato_zig!D:D,"Saque")-SUMIFS(df_extrato_zig!G:G,df_extrato_zig!E:E,Conciliacao!A13,df_extrato_zig!D:D,"Antecipação")</f>
        <v>0</v>
      </c>
      <c r="C13" s="3">
        <f>SUMIFS(df_extrato_zig!E:E,df_extrato_zig!L:L,Conciliacao!A13,df_extrato_zig!F:F,"DINHEIRO")</f>
        <v>0</v>
      </c>
      <c r="D13" s="3">
        <f>SUMIFS(view_parc_agrup!H:H,view_parc_agrup!G:G,Conciliacao!A13)</f>
        <v>0</v>
      </c>
      <c r="E13" s="6">
        <f>SUMIFS(df_mutuos!I:I,df_mutuos!B:B,Conciliacao!A13)</f>
        <v>0</v>
      </c>
      <c r="F13" s="7">
        <f>SUMIFS(df_extratos!I:I,df_extratos!F:F,Conciliacao!BB13,df_extratos!G:G,"CREDITO")+SUMIFS(df_extratos!I:I,df_extratos!F:F,Conciliacao!A13,df_extratos!G:G,"CREDITO")+SUMIFS(df_extratos!I:I,df_extratos!F:F,Conciliacao!BC13,df_extratos!G:G,"CREDITO")+SUMIFS(df_extratos!I:I,df_extratos!F:F,Conciliacao!BD13,df_extratos!G:G,"CREDITO")</f>
        <v>0</v>
      </c>
      <c r="G13" s="9">
        <f t="shared" si="0"/>
        <v>0</v>
      </c>
      <c r="H13" s="4">
        <f>SUMIFS(df_blueme_sem_parcelamento!E:E,df_blueme_sem_parcelamento!H:H,Conciliacao!A13)*(-1)</f>
        <v>0</v>
      </c>
      <c r="I13" s="4">
        <f>SUMIFS(df_blueme_com_parcelamento!J:J,df_blueme_com_parcelamento!M:M,Conciliacao!A13)*(-1)</f>
        <v>0</v>
      </c>
      <c r="J13" s="8">
        <f>SUMIFS(df_mutuos!J:J,df_mutuos!B:B,Conciliacao!A13)*(-1)</f>
        <v>0</v>
      </c>
      <c r="K13" s="10">
        <f>SUMIFS(df_extratos!I:I,df_extratos!F:F,Conciliacao!BB13,df_extratos!G:G,"DEBITO")+SUMIFS(df_extratos!I:I,df_extratos!F:F,Conciliacao!A13,df_extratos!G:G,"DEBITO")+SUMIFS(df_extratos!I:I,df_extratos!F:F,Conciliacao!BC13,df_extratos!G:G,"DEBITO")</f>
        <v>0</v>
      </c>
      <c r="L13" s="11">
        <f t="shared" si="1"/>
        <v>0</v>
      </c>
      <c r="M13" s="25">
        <f>SUMIFS(df_ajustes_conciliaco!D:D,df_ajustes_conciliaco!C:C,Conciliacao!A13)</f>
        <v>0</v>
      </c>
      <c r="N13" s="22">
        <f t="shared" si="2"/>
        <v>0</v>
      </c>
      <c r="BB13" s="20">
        <v>45669.5</v>
      </c>
      <c r="BC13" s="20">
        <v>45669.125</v>
      </c>
      <c r="BD13" s="20">
        <v>45669.541666666657</v>
      </c>
    </row>
    <row r="14" spans="1:56" x14ac:dyDescent="0.3">
      <c r="A14" s="5">
        <f t="shared" si="3"/>
        <v>45670</v>
      </c>
      <c r="B14" s="3">
        <f>-SUMIFS(df_extrato_zig!G:G,df_extrato_zig!E:E,Conciliacao!A14,df_extrato_zig!D:D,"Saque")-SUMIFS(df_extrato_zig!G:G,df_extrato_zig!E:E,Conciliacao!A14,df_extrato_zig!D:D,"Antecipação")</f>
        <v>267393.42</v>
      </c>
      <c r="C14" s="3">
        <f>SUMIFS(df_extrato_zig!E:E,df_extrato_zig!L:L,Conciliacao!A14,df_extrato_zig!F:F,"DINHEIRO")</f>
        <v>0</v>
      </c>
      <c r="D14" s="3">
        <f>SUMIFS(view_parc_agrup!H:H,view_parc_agrup!G:G,Conciliacao!A14)</f>
        <v>1094.24</v>
      </c>
      <c r="E14" s="6">
        <f>SUMIFS(df_mutuos!I:I,df_mutuos!B:B,Conciliacao!A14)</f>
        <v>137425</v>
      </c>
      <c r="F14" s="7">
        <f>SUMIFS(df_extratos!I:I,df_extratos!F:F,Conciliacao!BB14,df_extratos!G:G,"CREDITO")+SUMIFS(df_extratos!I:I,df_extratos!F:F,Conciliacao!A14,df_extratos!G:G,"CREDITO")+SUMIFS(df_extratos!I:I,df_extratos!F:F,Conciliacao!BC14,df_extratos!G:G,"CREDITO")+SUMIFS(df_extratos!I:I,df_extratos!F:F,Conciliacao!BD14,df_extratos!G:G,"CREDITO")</f>
        <v>138519.24</v>
      </c>
      <c r="G14" s="9">
        <f t="shared" si="0"/>
        <v>-267393.42</v>
      </c>
      <c r="H14" s="4">
        <f>SUMIFS(df_blueme_sem_parcelamento!E:E,df_blueme_sem_parcelamento!H:H,Conciliacao!A14)*(-1)</f>
        <v>-109312.43000000002</v>
      </c>
      <c r="I14" s="4">
        <f>SUMIFS(df_blueme_com_parcelamento!J:J,df_blueme_com_parcelamento!M:M,Conciliacao!A14)*(-1)</f>
        <v>-37432.589999999997</v>
      </c>
      <c r="J14" s="8">
        <f>SUMIFS(df_mutuos!J:J,df_mutuos!B:B,Conciliacao!A14)*(-1)</f>
        <v>-267393.42</v>
      </c>
      <c r="K14" s="10">
        <f>SUMIFS(df_extratos!I:I,df_extratos!F:F,Conciliacao!BB14,df_extratos!G:G,"DEBITO")+SUMIFS(df_extratos!I:I,df_extratos!F:F,Conciliacao!A14,df_extratos!G:G,"DEBITO")+SUMIFS(df_extratos!I:I,df_extratos!F:F,Conciliacao!BC14,df_extratos!G:G,"DEBITO")</f>
        <v>-140745.02000000002</v>
      </c>
      <c r="L14" s="11">
        <f t="shared" si="1"/>
        <v>273393.42</v>
      </c>
      <c r="M14" s="25">
        <f>SUMIFS(df_ajustes_conciliaco!D:D,df_ajustes_conciliaco!C:C,Conciliacao!A14)</f>
        <v>0</v>
      </c>
      <c r="N14" s="22">
        <f t="shared" si="2"/>
        <v>6000</v>
      </c>
      <c r="BB14" s="20">
        <v>45670.5</v>
      </c>
      <c r="BC14" s="20">
        <v>45670.125</v>
      </c>
      <c r="BD14" s="20">
        <v>45670.541666666657</v>
      </c>
    </row>
    <row r="15" spans="1:56" x14ac:dyDescent="0.3">
      <c r="A15" s="5">
        <f t="shared" si="3"/>
        <v>45671</v>
      </c>
      <c r="B15" s="3">
        <f>-SUMIFS(df_extrato_zig!G:G,df_extrato_zig!E:E,Conciliacao!A15,df_extrato_zig!D:D,"Saque")-SUMIFS(df_extrato_zig!G:G,df_extrato_zig!E:E,Conciliacao!A15,df_extrato_zig!D:D,"Antecipação")</f>
        <v>26925.18</v>
      </c>
      <c r="C15" s="3">
        <f>SUMIFS(df_extrato_zig!E:E,df_extrato_zig!L:L,Conciliacao!A15,df_extrato_zig!F:F,"DINHEIRO")</f>
        <v>0</v>
      </c>
      <c r="D15" s="3">
        <f>SUMIFS(view_parc_agrup!H:H,view_parc_agrup!G:G,Conciliacao!A15)</f>
        <v>417.26</v>
      </c>
      <c r="E15" s="6">
        <f>SUMIFS(df_mutuos!I:I,df_mutuos!B:B,Conciliacao!A15)</f>
        <v>169615</v>
      </c>
      <c r="F15" s="7">
        <f>SUMIFS(df_extratos!I:I,df_extratos!F:F,Conciliacao!BB15,df_extratos!G:G,"CREDITO")+SUMIFS(df_extratos!I:I,df_extratos!F:F,Conciliacao!A15,df_extratos!G:G,"CREDITO")+SUMIFS(df_extratos!I:I,df_extratos!F:F,Conciliacao!BC15,df_extratos!G:G,"CREDITO")+SUMIFS(df_extratos!I:I,df_extratos!F:F,Conciliacao!BD15,df_extratos!G:G,"CREDITO")</f>
        <v>170032.26</v>
      </c>
      <c r="G15" s="9">
        <f t="shared" si="0"/>
        <v>-26925.179999999993</v>
      </c>
      <c r="H15" s="4">
        <f>SUMIFS(df_blueme_sem_parcelamento!E:E,df_blueme_sem_parcelamento!H:H,Conciliacao!A15)*(-1)</f>
        <v>-130755.77</v>
      </c>
      <c r="I15" s="4">
        <f>SUMIFS(df_blueme_com_parcelamento!J:J,df_blueme_com_parcelamento!M:M,Conciliacao!A15)*(-1)</f>
        <v>-39027.39</v>
      </c>
      <c r="J15" s="8">
        <f>SUMIFS(df_mutuos!J:J,df_mutuos!B:B,Conciliacao!A15)*(-1)</f>
        <v>0</v>
      </c>
      <c r="K15" s="10">
        <f>SUMIFS(df_extratos!I:I,df_extratos!F:F,Conciliacao!BB15,df_extratos!G:G,"DEBITO")+SUMIFS(df_extratos!I:I,df_extratos!F:F,Conciliacao!A15,df_extratos!G:G,"DEBITO")+SUMIFS(df_extratos!I:I,df_extratos!F:F,Conciliacao!BC15,df_extratos!G:G,"DEBITO")</f>
        <v>-169783.15999999997</v>
      </c>
      <c r="L15" s="11">
        <f t="shared" si="1"/>
        <v>0</v>
      </c>
      <c r="M15" s="25">
        <f>SUMIFS(df_ajustes_conciliaco!D:D,df_ajustes_conciliaco!C:C,Conciliacao!A15)</f>
        <v>0</v>
      </c>
      <c r="N15" s="22">
        <f t="shared" si="2"/>
        <v>-26925.179999999993</v>
      </c>
      <c r="BB15" s="20">
        <v>45671.5</v>
      </c>
      <c r="BC15" s="20">
        <v>45671.125</v>
      </c>
      <c r="BD15" s="20">
        <v>45671.541666666657</v>
      </c>
    </row>
    <row r="16" spans="1:56" x14ac:dyDescent="0.3">
      <c r="A16" s="5">
        <f t="shared" si="3"/>
        <v>45672</v>
      </c>
      <c r="B16" s="3">
        <f>-SUMIFS(df_extrato_zig!G:G,df_extrato_zig!E:E,Conciliacao!A16,df_extrato_zig!D:D,"Saque")-SUMIFS(df_extrato_zig!G:G,df_extrato_zig!E:E,Conciliacao!A16,df_extrato_zig!D:D,"Antecipação")</f>
        <v>37926.269999999997</v>
      </c>
      <c r="C16" s="3">
        <f>SUMIFS(df_extrato_zig!E:E,df_extrato_zig!L:L,Conciliacao!A16,df_extrato_zig!F:F,"DINHEIRO")</f>
        <v>0</v>
      </c>
      <c r="D16" s="3">
        <f>SUMIFS(view_parc_agrup!H:H,view_parc_agrup!G:G,Conciliacao!A16)</f>
        <v>1047.77</v>
      </c>
      <c r="E16" s="6">
        <f>SUMIFS(df_mutuos!I:I,df_mutuos!B:B,Conciliacao!A16)</f>
        <v>3700</v>
      </c>
      <c r="F16" s="7">
        <f>SUMIFS(df_extratos!I:I,df_extratos!F:F,Conciliacao!BB16,df_extratos!G:G,"CREDITO")+SUMIFS(df_extratos!I:I,df_extratos!F:F,Conciliacao!A16,df_extratos!G:G,"CREDITO")+SUMIFS(df_extratos!I:I,df_extratos!F:F,Conciliacao!BC16,df_extratos!G:G,"CREDITO")+SUMIFS(df_extratos!I:I,df_extratos!F:F,Conciliacao!BD16,df_extratos!G:G,"CREDITO")</f>
        <v>4747.7699999999995</v>
      </c>
      <c r="G16" s="9">
        <f t="shared" si="0"/>
        <v>-37926.269999999997</v>
      </c>
      <c r="H16" s="4">
        <f>SUMIFS(df_blueme_sem_parcelamento!E:E,df_blueme_sem_parcelamento!H:H,Conciliacao!A16)*(-1)</f>
        <v>-5093.6900000000005</v>
      </c>
      <c r="I16" s="4">
        <f>SUMIFS(df_blueme_com_parcelamento!J:J,df_blueme_com_parcelamento!M:M,Conciliacao!A16)*(-1)</f>
        <v>-17715.38</v>
      </c>
      <c r="J16" s="8">
        <f>SUMIFS(df_mutuos!J:J,df_mutuos!B:B,Conciliacao!A16)*(-1)</f>
        <v>0</v>
      </c>
      <c r="K16" s="10">
        <f>SUMIFS(df_extratos!I:I,df_extratos!F:F,Conciliacao!BB16,df_extratos!G:G,"DEBITO")+SUMIFS(df_extratos!I:I,df_extratos!F:F,Conciliacao!A16,df_extratos!G:G,"DEBITO")+SUMIFS(df_extratos!I:I,df_extratos!F:F,Conciliacao!BC16,df_extratos!G:G,"DEBITO")</f>
        <v>-5093.6899999999996</v>
      </c>
      <c r="L16" s="11">
        <f t="shared" si="1"/>
        <v>17715.38</v>
      </c>
      <c r="M16" s="25">
        <f>SUMIFS(df_ajustes_conciliaco!D:D,df_ajustes_conciliaco!C:C,Conciliacao!A16)</f>
        <v>0</v>
      </c>
      <c r="N16" s="22">
        <f t="shared" si="2"/>
        <v>-20210.889999999996</v>
      </c>
      <c r="BB16" s="20">
        <v>45672.5</v>
      </c>
      <c r="BC16" s="20">
        <v>45672.125</v>
      </c>
      <c r="BD16" s="20">
        <v>45672.541666666657</v>
      </c>
    </row>
    <row r="17" spans="1:56" x14ac:dyDescent="0.3">
      <c r="A17" s="5">
        <f t="shared" si="3"/>
        <v>45673</v>
      </c>
      <c r="B17" s="3">
        <f>-SUMIFS(df_extrato_zig!G:G,df_extrato_zig!E:E,Conciliacao!A17,df_extrato_zig!D:D,"Saque")-SUMIFS(df_extrato_zig!G:G,df_extrato_zig!E:E,Conciliacao!A17,df_extrato_zig!D:D,"Antecipação")</f>
        <v>55159.5</v>
      </c>
      <c r="C17" s="3">
        <f>SUMIFS(df_extrato_zig!E:E,df_extrato_zig!L:L,Conciliacao!A17,df_extrato_zig!F:F,"DINHEIRO")</f>
        <v>0</v>
      </c>
      <c r="D17" s="3">
        <f>SUMIFS(view_parc_agrup!H:H,view_parc_agrup!G:G,Conciliacao!A17)</f>
        <v>12471.31</v>
      </c>
      <c r="E17" s="6">
        <f>SUMIFS(df_mutuos!I:I,df_mutuos!B:B,Conciliacao!A17)</f>
        <v>148635.43</v>
      </c>
      <c r="F17" s="7">
        <f>SUMIFS(df_extratos!I:I,df_extratos!F:F,Conciliacao!BB17,df_extratos!G:G,"CREDITO")+SUMIFS(df_extratos!I:I,df_extratos!F:F,Conciliacao!A17,df_extratos!G:G,"CREDITO")+SUMIFS(df_extratos!I:I,df_extratos!F:F,Conciliacao!BC17,df_extratos!G:G,"CREDITO")+SUMIFS(df_extratos!I:I,df_extratos!F:F,Conciliacao!BD17,df_extratos!G:G,"CREDITO")</f>
        <v>123332.37</v>
      </c>
      <c r="G17" s="9">
        <f t="shared" si="0"/>
        <v>-92933.87</v>
      </c>
      <c r="H17" s="4">
        <f>SUMIFS(df_blueme_sem_parcelamento!E:E,df_blueme_sem_parcelamento!H:H,Conciliacao!A17)*(-1)</f>
        <v>-80056.080000000016</v>
      </c>
      <c r="I17" s="4">
        <f>SUMIFS(df_blueme_com_parcelamento!J:J,df_blueme_com_parcelamento!M:M,Conciliacao!A17)*(-1)</f>
        <v>-30399</v>
      </c>
      <c r="J17" s="8">
        <f>SUMIFS(df_mutuos!J:J,df_mutuos!B:B,Conciliacao!A17)*(-1)</f>
        <v>-55159.5</v>
      </c>
      <c r="K17" s="10">
        <f>SUMIFS(df_extratos!I:I,df_extratos!F:F,Conciliacao!BB17,df_extratos!G:G,"DEBITO")+SUMIFS(df_extratos!I:I,df_extratos!F:F,Conciliacao!A17,df_extratos!G:G,"DEBITO")+SUMIFS(df_extratos!I:I,df_extratos!F:F,Conciliacao!BC17,df_extratos!G:G,"DEBITO")</f>
        <v>-123282.39000000001</v>
      </c>
      <c r="L17" s="11">
        <f t="shared" si="1"/>
        <v>42332.19</v>
      </c>
      <c r="M17" s="25">
        <f>SUMIFS(df_ajustes_conciliaco!D:D,df_ajustes_conciliaco!C:C,Conciliacao!A17)</f>
        <v>0</v>
      </c>
      <c r="N17" s="22">
        <f t="shared" si="2"/>
        <v>-50601.679999999993</v>
      </c>
      <c r="BB17" s="20">
        <v>45673.5</v>
      </c>
      <c r="BC17" s="20">
        <v>45673.125</v>
      </c>
      <c r="BD17" s="20">
        <v>45673.541666666657</v>
      </c>
    </row>
    <row r="18" spans="1:56" x14ac:dyDescent="0.3">
      <c r="A18" s="5">
        <f t="shared" si="3"/>
        <v>45674</v>
      </c>
      <c r="B18" s="3">
        <f>-SUMIFS(df_extrato_zig!G:G,df_extrato_zig!E:E,Conciliacao!A18,df_extrato_zig!D:D,"Saque")-SUMIFS(df_extrato_zig!G:G,df_extrato_zig!E:E,Conciliacao!A18,df_extrato_zig!D:D,"Antecipação")</f>
        <v>48797.87</v>
      </c>
      <c r="C18" s="3">
        <f>SUMIFS(df_extrato_zig!E:E,df_extrato_zig!L:L,Conciliacao!A18,df_extrato_zig!F:F,"DINHEIRO")</f>
        <v>0</v>
      </c>
      <c r="D18" s="3">
        <f>SUMIFS(view_parc_agrup!H:H,view_parc_agrup!G:G,Conciliacao!A18)</f>
        <v>17436.45</v>
      </c>
      <c r="E18" s="6">
        <f>SUMIFS(df_mutuos!I:I,df_mutuos!B:B,Conciliacao!A18)</f>
        <v>0</v>
      </c>
      <c r="F18" s="7">
        <f>SUMIFS(df_extratos!I:I,df_extratos!F:F,Conciliacao!BB18,df_extratos!G:G,"CREDITO")+SUMIFS(df_extratos!I:I,df_extratos!F:F,Conciliacao!A18,df_extratos!G:G,"CREDITO")+SUMIFS(df_extratos!I:I,df_extratos!F:F,Conciliacao!BC18,df_extratos!G:G,"CREDITO")+SUMIFS(df_extratos!I:I,df_extratos!F:F,Conciliacao!BD18,df_extratos!G:G,"CREDITO")</f>
        <v>0</v>
      </c>
      <c r="G18" s="9">
        <f t="shared" si="0"/>
        <v>-66234.320000000007</v>
      </c>
      <c r="H18" s="4">
        <f>SUMIFS(df_blueme_sem_parcelamento!E:E,df_blueme_sem_parcelamento!H:H,Conciliacao!A18)*(-1)</f>
        <v>0</v>
      </c>
      <c r="I18" s="4">
        <f>SUMIFS(df_blueme_com_parcelamento!J:J,df_blueme_com_parcelamento!M:M,Conciliacao!A18)*(-1)</f>
        <v>0</v>
      </c>
      <c r="J18" s="8">
        <f>SUMIFS(df_mutuos!J:J,df_mutuos!B:B,Conciliacao!A18)*(-1)</f>
        <v>-48797.87</v>
      </c>
      <c r="K18" s="10">
        <f>SUMIFS(df_extratos!I:I,df_extratos!F:F,Conciliacao!BB18,df_extratos!G:G,"DEBITO")+SUMIFS(df_extratos!I:I,df_extratos!F:F,Conciliacao!A18,df_extratos!G:G,"DEBITO")+SUMIFS(df_extratos!I:I,df_extratos!F:F,Conciliacao!BC18,df_extratos!G:G,"DEBITO")</f>
        <v>0</v>
      </c>
      <c r="L18" s="11">
        <f t="shared" si="1"/>
        <v>48797.87</v>
      </c>
      <c r="M18" s="25">
        <f>SUMIFS(df_ajustes_conciliaco!D:D,df_ajustes_conciliaco!C:C,Conciliacao!A18)</f>
        <v>0</v>
      </c>
      <c r="N18" s="22">
        <f t="shared" si="2"/>
        <v>-17436.450000000004</v>
      </c>
      <c r="BB18" s="20">
        <v>45674.5</v>
      </c>
      <c r="BC18" s="20">
        <v>45674.125</v>
      </c>
      <c r="BD18" s="20">
        <v>45674.541666666657</v>
      </c>
    </row>
    <row r="19" spans="1:56" x14ac:dyDescent="0.3">
      <c r="A19" s="5">
        <f t="shared" si="3"/>
        <v>45675</v>
      </c>
      <c r="B19" s="3">
        <f>-SUMIFS(df_extrato_zig!G:G,df_extrato_zig!E:E,Conciliacao!A19,df_extrato_zig!D:D,"Saque")-SUMIFS(df_extrato_zig!G:G,df_extrato_zig!E:E,Conciliacao!A19,df_extrato_zig!D:D,"Antecipação")</f>
        <v>0</v>
      </c>
      <c r="C19" s="3">
        <f>SUMIFS(df_extrato_zig!E:E,df_extrato_zig!L:L,Conciliacao!A19,df_extrato_zig!F:F,"DINHEIRO")</f>
        <v>0</v>
      </c>
      <c r="D19" s="3">
        <f>SUMIFS(view_parc_agrup!H:H,view_parc_agrup!G:G,Conciliacao!A19)</f>
        <v>0</v>
      </c>
      <c r="E19" s="6">
        <f>SUMIFS(df_mutuos!I:I,df_mutuos!B:B,Conciliacao!A19)</f>
        <v>0</v>
      </c>
      <c r="F19" s="7">
        <f>SUMIFS(df_extratos!I:I,df_extratos!F:F,Conciliacao!BB19,df_extratos!G:G,"CREDITO")+SUMIFS(df_extratos!I:I,df_extratos!F:F,Conciliacao!A19,df_extratos!G:G,"CREDITO")+SUMIFS(df_extratos!I:I,df_extratos!F:F,Conciliacao!BC19,df_extratos!G:G,"CREDITO")+SUMIFS(df_extratos!I:I,df_extratos!F:F,Conciliacao!BD19,df_extratos!G:G,"CREDITO")</f>
        <v>0</v>
      </c>
      <c r="G19" s="9">
        <f t="shared" si="0"/>
        <v>0</v>
      </c>
      <c r="H19" s="4">
        <f>SUMIFS(df_blueme_sem_parcelamento!E:E,df_blueme_sem_parcelamento!H:H,Conciliacao!A19)*(-1)</f>
        <v>0</v>
      </c>
      <c r="I19" s="4">
        <f>SUMIFS(df_blueme_com_parcelamento!J:J,df_blueme_com_parcelamento!M:M,Conciliacao!A19)*(-1)</f>
        <v>0</v>
      </c>
      <c r="J19" s="8">
        <f>SUMIFS(df_mutuos!J:J,df_mutuos!B:B,Conciliacao!A19)*(-1)</f>
        <v>0</v>
      </c>
      <c r="K19" s="10">
        <f>SUMIFS(df_extratos!I:I,df_extratos!F:F,Conciliacao!BB19,df_extratos!G:G,"DEBITO")+SUMIFS(df_extratos!I:I,df_extratos!F:F,Conciliacao!A19,df_extratos!G:G,"DEBITO")+SUMIFS(df_extratos!I:I,df_extratos!F:F,Conciliacao!BC19,df_extratos!G:G,"DEBITO")</f>
        <v>0</v>
      </c>
      <c r="L19" s="11">
        <f t="shared" si="1"/>
        <v>0</v>
      </c>
      <c r="M19" s="25">
        <f>SUMIFS(df_ajustes_conciliaco!D:D,df_ajustes_conciliaco!C:C,Conciliacao!A19)</f>
        <v>0</v>
      </c>
      <c r="N19" s="22">
        <f t="shared" si="2"/>
        <v>0</v>
      </c>
      <c r="BB19" s="20">
        <v>45675.5</v>
      </c>
      <c r="BC19" s="20">
        <v>45675.125</v>
      </c>
      <c r="BD19" s="20">
        <v>45675.541666666657</v>
      </c>
    </row>
    <row r="20" spans="1:56" x14ac:dyDescent="0.3">
      <c r="A20" s="5">
        <f t="shared" si="3"/>
        <v>45676</v>
      </c>
      <c r="B20" s="3">
        <f>-SUMIFS(df_extrato_zig!G:G,df_extrato_zig!E:E,Conciliacao!A20,df_extrato_zig!D:D,"Saque")-SUMIFS(df_extrato_zig!G:G,df_extrato_zig!E:E,Conciliacao!A20,df_extrato_zig!D:D,"Antecipação")</f>
        <v>0</v>
      </c>
      <c r="C20" s="3">
        <f>SUMIFS(df_extrato_zig!E:E,df_extrato_zig!L:L,Conciliacao!A20,df_extrato_zig!F:F,"DINHEIRO")</f>
        <v>0</v>
      </c>
      <c r="D20" s="3">
        <f>SUMIFS(view_parc_agrup!H:H,view_parc_agrup!G:G,Conciliacao!A20)</f>
        <v>0</v>
      </c>
      <c r="E20" s="6">
        <f>SUMIFS(df_mutuos!I:I,df_mutuos!B:B,Conciliacao!A20)</f>
        <v>0</v>
      </c>
      <c r="F20" s="7">
        <f>SUMIFS(df_extratos!I:I,df_extratos!F:F,Conciliacao!BB20,df_extratos!G:G,"CREDITO")+SUMIFS(df_extratos!I:I,df_extratos!F:F,Conciliacao!A20,df_extratos!G:G,"CREDITO")+SUMIFS(df_extratos!I:I,df_extratos!F:F,Conciliacao!BC20,df_extratos!G:G,"CREDITO")+SUMIFS(df_extratos!I:I,df_extratos!F:F,Conciliacao!BD20,df_extratos!G:G,"CREDITO")</f>
        <v>0</v>
      </c>
      <c r="G20" s="9">
        <f t="shared" si="0"/>
        <v>0</v>
      </c>
      <c r="H20" s="4">
        <f>SUMIFS(df_blueme_sem_parcelamento!E:E,df_blueme_sem_parcelamento!H:H,Conciliacao!A20)*(-1)</f>
        <v>0</v>
      </c>
      <c r="I20" s="4">
        <f>SUMIFS(df_blueme_com_parcelamento!J:J,df_blueme_com_parcelamento!M:M,Conciliacao!A20)*(-1)</f>
        <v>0</v>
      </c>
      <c r="J20" s="8">
        <f>SUMIFS(df_mutuos!J:J,df_mutuos!B:B,Conciliacao!A20)*(-1)</f>
        <v>0</v>
      </c>
      <c r="K20" s="10">
        <f>SUMIFS(df_extratos!I:I,df_extratos!F:F,Conciliacao!BB20,df_extratos!G:G,"DEBITO")+SUMIFS(df_extratos!I:I,df_extratos!F:F,Conciliacao!A20,df_extratos!G:G,"DEBITO")+SUMIFS(df_extratos!I:I,df_extratos!F:F,Conciliacao!BC20,df_extratos!G:G,"DEBITO")</f>
        <v>0</v>
      </c>
      <c r="L20" s="11">
        <f t="shared" si="1"/>
        <v>0</v>
      </c>
      <c r="M20" s="25">
        <f>SUMIFS(df_ajustes_conciliaco!D:D,df_ajustes_conciliaco!C:C,Conciliacao!A20)</f>
        <v>0</v>
      </c>
      <c r="N20" s="22">
        <f t="shared" si="2"/>
        <v>0</v>
      </c>
      <c r="BB20" s="20">
        <v>45676.5</v>
      </c>
      <c r="BC20" s="20">
        <v>45676.125</v>
      </c>
      <c r="BD20" s="20">
        <v>45676.541666666657</v>
      </c>
    </row>
    <row r="21" spans="1:56" x14ac:dyDescent="0.3">
      <c r="A21" s="5">
        <f t="shared" si="3"/>
        <v>45677</v>
      </c>
      <c r="B21" s="3">
        <f>-SUMIFS(df_extrato_zig!G:G,df_extrato_zig!E:E,Conciliacao!A21,df_extrato_zig!D:D,"Saque")-SUMIFS(df_extrato_zig!G:G,df_extrato_zig!E:E,Conciliacao!A21,df_extrato_zig!D:D,"Antecipação")</f>
        <v>298312.36</v>
      </c>
      <c r="C21" s="3">
        <f>SUMIFS(df_extrato_zig!E:E,df_extrato_zig!L:L,Conciliacao!A21,df_extrato_zig!F:F,"DINHEIRO")</f>
        <v>0</v>
      </c>
      <c r="D21" s="3">
        <f>SUMIFS(view_parc_agrup!H:H,view_parc_agrup!G:G,Conciliacao!A21)</f>
        <v>5750.21</v>
      </c>
      <c r="E21" s="6">
        <f>SUMIFS(df_mutuos!I:I,df_mutuos!B:B,Conciliacao!A21)</f>
        <v>300001</v>
      </c>
      <c r="F21" s="7">
        <f>SUMIFS(df_extratos!I:I,df_extratos!F:F,Conciliacao!BB21,df_extratos!G:G,"CREDITO")+SUMIFS(df_extratos!I:I,df_extratos!F:F,Conciliacao!A21,df_extratos!G:G,"CREDITO")+SUMIFS(df_extratos!I:I,df_extratos!F:F,Conciliacao!BC21,df_extratos!G:G,"CREDITO")+SUMIFS(df_extratos!I:I,df_extratos!F:F,Conciliacao!BD21,df_extratos!G:G,"CREDITO")</f>
        <v>0</v>
      </c>
      <c r="G21" s="9">
        <f t="shared" si="0"/>
        <v>-604063.57000000007</v>
      </c>
      <c r="H21" s="4">
        <f>SUMIFS(df_blueme_sem_parcelamento!E:E,df_blueme_sem_parcelamento!H:H,Conciliacao!A21)*(-1)</f>
        <v>-235375.84000000003</v>
      </c>
      <c r="I21" s="4">
        <f>SUMIFS(df_blueme_com_parcelamento!J:J,df_blueme_com_parcelamento!M:M,Conciliacao!A21)*(-1)</f>
        <v>-32344.880000000001</v>
      </c>
      <c r="J21" s="8">
        <f>SUMIFS(df_mutuos!J:J,df_mutuos!B:B,Conciliacao!A21)*(-1)</f>
        <v>-331012.36</v>
      </c>
      <c r="K21" s="10">
        <f>SUMIFS(df_extratos!I:I,df_extratos!F:F,Conciliacao!BB21,df_extratos!G:G,"DEBITO")+SUMIFS(df_extratos!I:I,df_extratos!F:F,Conciliacao!A21,df_extratos!G:G,"DEBITO")+SUMIFS(df_extratos!I:I,df_extratos!F:F,Conciliacao!BC21,df_extratos!G:G,"DEBITO")</f>
        <v>0</v>
      </c>
      <c r="L21" s="11">
        <f t="shared" si="1"/>
        <v>598733.08000000007</v>
      </c>
      <c r="M21" s="25">
        <f>SUMIFS(df_ajustes_conciliaco!D:D,df_ajustes_conciliaco!C:C,Conciliacao!A21)</f>
        <v>0</v>
      </c>
      <c r="N21" s="22">
        <f t="shared" si="2"/>
        <v>-5330.4899999999907</v>
      </c>
      <c r="BB21" s="20">
        <v>45677.5</v>
      </c>
      <c r="BC21" s="20">
        <v>45677.125</v>
      </c>
      <c r="BD21" s="20">
        <v>45677.541666666657</v>
      </c>
    </row>
    <row r="22" spans="1:56" x14ac:dyDescent="0.3">
      <c r="A22" s="5">
        <f t="shared" si="3"/>
        <v>45678</v>
      </c>
      <c r="B22" s="3">
        <f>-SUMIFS(df_extrato_zig!G:G,df_extrato_zig!E:E,Conciliacao!A22,df_extrato_zig!D:D,"Saque")-SUMIFS(df_extrato_zig!G:G,df_extrato_zig!E:E,Conciliacao!A22,df_extrato_zig!D:D,"Antecipação")</f>
        <v>30018.61</v>
      </c>
      <c r="C22" s="3">
        <f>SUMIFS(df_extrato_zig!E:E,df_extrato_zig!L:L,Conciliacao!A22,df_extrato_zig!F:F,"DINHEIRO")</f>
        <v>0</v>
      </c>
      <c r="D22" s="3">
        <f>SUMIFS(view_parc_agrup!H:H,view_parc_agrup!G:G,Conciliacao!A22)</f>
        <v>1260</v>
      </c>
      <c r="E22" s="6">
        <f>SUMIFS(df_mutuos!I:I,df_mutuos!B:B,Conciliacao!A22)</f>
        <v>136540</v>
      </c>
      <c r="F22" s="7">
        <f>SUMIFS(df_extratos!I:I,df_extratos!F:F,Conciliacao!BB22,df_extratos!G:G,"CREDITO")+SUMIFS(df_extratos!I:I,df_extratos!F:F,Conciliacao!A22,df_extratos!G:G,"CREDITO")+SUMIFS(df_extratos!I:I,df_extratos!F:F,Conciliacao!BC22,df_extratos!G:G,"CREDITO")+SUMIFS(df_extratos!I:I,df_extratos!F:F,Conciliacao!BD22,df_extratos!G:G,"CREDITO")</f>
        <v>0</v>
      </c>
      <c r="G22" s="9">
        <f t="shared" si="0"/>
        <v>-167818.61</v>
      </c>
      <c r="H22" s="4">
        <f>SUMIFS(df_blueme_sem_parcelamento!E:E,df_blueme_sem_parcelamento!H:H,Conciliacao!A22)*(-1)</f>
        <v>-124810.53</v>
      </c>
      <c r="I22" s="4">
        <f>SUMIFS(df_blueme_com_parcelamento!J:J,df_blueme_com_parcelamento!M:M,Conciliacao!A22)*(-1)</f>
        <v>-7492.35</v>
      </c>
      <c r="J22" s="8">
        <f>SUMIFS(df_mutuos!J:J,df_mutuos!B:B,Conciliacao!A22)*(-1)</f>
        <v>-34018.61</v>
      </c>
      <c r="K22" s="10">
        <f>SUMIFS(df_extratos!I:I,df_extratos!F:F,Conciliacao!BB22,df_extratos!G:G,"DEBITO")+SUMIFS(df_extratos!I:I,df_extratos!F:F,Conciliacao!A22,df_extratos!G:G,"DEBITO")+SUMIFS(df_extratos!I:I,df_extratos!F:F,Conciliacao!BC22,df_extratos!G:G,"DEBITO")</f>
        <v>0</v>
      </c>
      <c r="L22" s="11">
        <f t="shared" si="1"/>
        <v>166321.49</v>
      </c>
      <c r="M22" s="25">
        <f>SUMIFS(df_ajustes_conciliaco!D:D,df_ajustes_conciliaco!C:C,Conciliacao!A22)</f>
        <v>0</v>
      </c>
      <c r="N22" s="22">
        <f t="shared" si="2"/>
        <v>-1497.1199999999953</v>
      </c>
      <c r="BB22" s="20">
        <v>45678.5</v>
      </c>
      <c r="BC22" s="20">
        <v>45678.125</v>
      </c>
      <c r="BD22" s="20">
        <v>45678.541666666657</v>
      </c>
    </row>
    <row r="23" spans="1:56" x14ac:dyDescent="0.3">
      <c r="A23" s="5">
        <f t="shared" si="3"/>
        <v>45679</v>
      </c>
      <c r="B23" s="3">
        <f>-SUMIFS(df_extrato_zig!G:G,df_extrato_zig!E:E,Conciliacao!A23,df_extrato_zig!D:D,"Saque")-SUMIFS(df_extrato_zig!G:G,df_extrato_zig!E:E,Conciliacao!A23,df_extrato_zig!D:D,"Antecipação")</f>
        <v>0</v>
      </c>
      <c r="C23" s="3">
        <f>SUMIFS(df_extrato_zig!E:E,df_extrato_zig!L:L,Conciliacao!A23,df_extrato_zig!F:F,"DINHEIRO")</f>
        <v>0</v>
      </c>
      <c r="D23" s="3">
        <f>SUMIFS(view_parc_agrup!H:H,view_parc_agrup!G:G,Conciliacao!A23)</f>
        <v>0</v>
      </c>
      <c r="E23" s="6">
        <f>SUMIFS(df_mutuos!I:I,df_mutuos!B:B,Conciliacao!A23)</f>
        <v>45140</v>
      </c>
      <c r="F23" s="7">
        <f>SUMIFS(df_extratos!I:I,df_extratos!F:F,Conciliacao!BB23,df_extratos!G:G,"CREDITO")+SUMIFS(df_extratos!I:I,df_extratos!F:F,Conciliacao!A23,df_extratos!G:G,"CREDITO")+SUMIFS(df_extratos!I:I,df_extratos!F:F,Conciliacao!BC23,df_extratos!G:G,"CREDITO")+SUMIFS(df_extratos!I:I,df_extratos!F:F,Conciliacao!BD23,df_extratos!G:G,"CREDITO")</f>
        <v>0</v>
      </c>
      <c r="G23" s="9">
        <f t="shared" si="0"/>
        <v>-45140</v>
      </c>
      <c r="H23" s="4">
        <f>SUMIFS(df_blueme_sem_parcelamento!E:E,df_blueme_sem_parcelamento!H:H,Conciliacao!A23)*(-1)</f>
        <v>0</v>
      </c>
      <c r="I23" s="4">
        <f>SUMIFS(df_blueme_com_parcelamento!J:J,df_blueme_com_parcelamento!M:M,Conciliacao!A23)*(-1)</f>
        <v>0</v>
      </c>
      <c r="J23" s="8">
        <f>SUMIFS(df_mutuos!J:J,df_mutuos!B:B,Conciliacao!A23)*(-1)</f>
        <v>-42984.86</v>
      </c>
      <c r="K23" s="10">
        <f>SUMIFS(df_extratos!I:I,df_extratos!F:F,Conciliacao!BB23,df_extratos!G:G,"DEBITO")+SUMIFS(df_extratos!I:I,df_extratos!F:F,Conciliacao!A23,df_extratos!G:G,"DEBITO")+SUMIFS(df_extratos!I:I,df_extratos!F:F,Conciliacao!BC23,df_extratos!G:G,"DEBITO")</f>
        <v>0</v>
      </c>
      <c r="L23" s="11">
        <f t="shared" si="1"/>
        <v>42984.86</v>
      </c>
      <c r="M23" s="25">
        <f>SUMIFS(df_ajustes_conciliaco!D:D,df_ajustes_conciliaco!C:C,Conciliacao!A23)</f>
        <v>0</v>
      </c>
      <c r="N23" s="22">
        <f t="shared" si="2"/>
        <v>-2155.1399999999994</v>
      </c>
      <c r="BB23" s="20">
        <v>45679.5</v>
      </c>
      <c r="BC23" s="20">
        <v>45679.125</v>
      </c>
      <c r="BD23" s="20">
        <v>45679.541666666657</v>
      </c>
    </row>
    <row r="24" spans="1:56" x14ac:dyDescent="0.3">
      <c r="A24" s="5">
        <f t="shared" si="3"/>
        <v>45680</v>
      </c>
      <c r="B24" s="3">
        <f>-SUMIFS(df_extrato_zig!G:G,df_extrato_zig!E:E,Conciliacao!A24,df_extrato_zig!D:D,"Saque")-SUMIFS(df_extrato_zig!G:G,df_extrato_zig!E:E,Conciliacao!A24,df_extrato_zig!D:D,"Antecipação")</f>
        <v>0</v>
      </c>
      <c r="C24" s="3">
        <f>SUMIFS(df_extrato_zig!E:E,df_extrato_zig!L:L,Conciliacao!A24,df_extrato_zig!F:F,"DINHEIRO")</f>
        <v>0</v>
      </c>
      <c r="D24" s="3">
        <f>SUMIFS(view_parc_agrup!H:H,view_parc_agrup!G:G,Conciliacao!A24)</f>
        <v>0</v>
      </c>
      <c r="E24" s="6">
        <f>SUMIFS(df_mutuos!I:I,df_mutuos!B:B,Conciliacao!A24)</f>
        <v>0</v>
      </c>
      <c r="F24" s="7">
        <f>SUMIFS(df_extratos!I:I,df_extratos!F:F,Conciliacao!BB24,df_extratos!G:G,"CREDITO")+SUMIFS(df_extratos!I:I,df_extratos!F:F,Conciliacao!A24,df_extratos!G:G,"CREDITO")+SUMIFS(df_extratos!I:I,df_extratos!F:F,Conciliacao!BC24,df_extratos!G:G,"CREDITO")+SUMIFS(df_extratos!I:I,df_extratos!F:F,Conciliacao!BD24,df_extratos!G:G,"CREDITO")</f>
        <v>0</v>
      </c>
      <c r="G24" s="9">
        <f t="shared" si="0"/>
        <v>0</v>
      </c>
      <c r="H24" s="4">
        <f>SUMIFS(df_blueme_sem_parcelamento!E:E,df_blueme_sem_parcelamento!H:H,Conciliacao!A24)*(-1)</f>
        <v>0</v>
      </c>
      <c r="I24" s="4">
        <f>SUMIFS(df_blueme_com_parcelamento!J:J,df_blueme_com_parcelamento!M:M,Conciliacao!A24)*(-1)</f>
        <v>0</v>
      </c>
      <c r="J24" s="8">
        <f>SUMIFS(df_mutuos!J:J,df_mutuos!B:B,Conciliacao!A24)*(-1)</f>
        <v>0</v>
      </c>
      <c r="K24" s="10">
        <f>SUMIFS(df_extratos!I:I,df_extratos!F:F,Conciliacao!BB24,df_extratos!G:G,"DEBITO")+SUMIFS(df_extratos!I:I,df_extratos!F:F,Conciliacao!A24,df_extratos!G:G,"DEBITO")+SUMIFS(df_extratos!I:I,df_extratos!F:F,Conciliacao!BC24,df_extratos!G:G,"DEBITO")</f>
        <v>0</v>
      </c>
      <c r="L24" s="11">
        <f t="shared" si="1"/>
        <v>0</v>
      </c>
      <c r="M24" s="25">
        <f>SUMIFS(df_ajustes_conciliaco!D:D,df_ajustes_conciliaco!C:C,Conciliacao!A24)</f>
        <v>0</v>
      </c>
      <c r="N24" s="22">
        <f t="shared" si="2"/>
        <v>0</v>
      </c>
      <c r="BB24" s="20">
        <v>45680.5</v>
      </c>
      <c r="BC24" s="20">
        <v>45680.125</v>
      </c>
      <c r="BD24" s="20">
        <v>45680.541666666657</v>
      </c>
    </row>
    <row r="25" spans="1:56" x14ac:dyDescent="0.3">
      <c r="A25" s="5">
        <f t="shared" si="3"/>
        <v>45681</v>
      </c>
      <c r="B25" s="3">
        <f>-SUMIFS(df_extrato_zig!G:G,df_extrato_zig!E:E,Conciliacao!A25,df_extrato_zig!D:D,"Saque")-SUMIFS(df_extrato_zig!G:G,df_extrato_zig!E:E,Conciliacao!A25,df_extrato_zig!D:D,"Antecipação")</f>
        <v>0</v>
      </c>
      <c r="C25" s="3">
        <f>SUMIFS(df_extrato_zig!E:E,df_extrato_zig!L:L,Conciliacao!A25,df_extrato_zig!F:F,"DINHEIRO")</f>
        <v>0</v>
      </c>
      <c r="D25" s="3">
        <f>SUMIFS(view_parc_agrup!H:H,view_parc_agrup!G:G,Conciliacao!A25)</f>
        <v>0</v>
      </c>
      <c r="E25" s="6">
        <f>SUMIFS(df_mutuos!I:I,df_mutuos!B:B,Conciliacao!A25)</f>
        <v>0</v>
      </c>
      <c r="F25" s="7">
        <f>SUMIFS(df_extratos!I:I,df_extratos!F:F,Conciliacao!BB25,df_extratos!G:G,"CREDITO")+SUMIFS(df_extratos!I:I,df_extratos!F:F,Conciliacao!A25,df_extratos!G:G,"CREDITO")+SUMIFS(df_extratos!I:I,df_extratos!F:F,Conciliacao!BC25,df_extratos!G:G,"CREDITO")+SUMIFS(df_extratos!I:I,df_extratos!F:F,Conciliacao!BD25,df_extratos!G:G,"CREDITO")</f>
        <v>0</v>
      </c>
      <c r="G25" s="9">
        <f t="shared" si="0"/>
        <v>0</v>
      </c>
      <c r="H25" s="4">
        <f>SUMIFS(df_blueme_sem_parcelamento!E:E,df_blueme_sem_parcelamento!H:H,Conciliacao!A25)*(-1)</f>
        <v>0</v>
      </c>
      <c r="I25" s="4">
        <f>SUMIFS(df_blueme_com_parcelamento!J:J,df_blueme_com_parcelamento!M:M,Conciliacao!A25)*(-1)</f>
        <v>0</v>
      </c>
      <c r="J25" s="8">
        <f>SUMIFS(df_mutuos!J:J,df_mutuos!B:B,Conciliacao!A25)*(-1)</f>
        <v>0</v>
      </c>
      <c r="K25" s="10">
        <f>SUMIFS(df_extratos!I:I,df_extratos!F:F,Conciliacao!BB25,df_extratos!G:G,"DEBITO")+SUMIFS(df_extratos!I:I,df_extratos!F:F,Conciliacao!A25,df_extratos!G:G,"DEBITO")+SUMIFS(df_extratos!I:I,df_extratos!F:F,Conciliacao!BC25,df_extratos!G:G,"DEBITO")</f>
        <v>0</v>
      </c>
      <c r="L25" s="11">
        <f t="shared" si="1"/>
        <v>0</v>
      </c>
      <c r="M25" s="25">
        <f>SUMIFS(df_ajustes_conciliaco!D:D,df_ajustes_conciliaco!C:C,Conciliacao!A25)</f>
        <v>0</v>
      </c>
      <c r="N25" s="22">
        <f t="shared" si="2"/>
        <v>0</v>
      </c>
      <c r="BB25" s="20">
        <v>45681.5</v>
      </c>
      <c r="BC25" s="20">
        <v>45681.125</v>
      </c>
      <c r="BD25" s="20">
        <v>45681.541666666657</v>
      </c>
    </row>
    <row r="26" spans="1:56" x14ac:dyDescent="0.3">
      <c r="A26" s="5">
        <f t="shared" si="3"/>
        <v>45682</v>
      </c>
      <c r="B26" s="3">
        <f>-SUMIFS(df_extrato_zig!G:G,df_extrato_zig!E:E,Conciliacao!A26,df_extrato_zig!D:D,"Saque")-SUMIFS(df_extrato_zig!G:G,df_extrato_zig!E:E,Conciliacao!A26,df_extrato_zig!D:D,"Antecipação")</f>
        <v>0</v>
      </c>
      <c r="C26" s="3">
        <f>SUMIFS(df_extrato_zig!E:E,df_extrato_zig!L:L,Conciliacao!A26,df_extrato_zig!F:F,"DINHEIRO")</f>
        <v>0</v>
      </c>
      <c r="D26" s="3">
        <f>SUMIFS(view_parc_agrup!H:H,view_parc_agrup!G:G,Conciliacao!A26)</f>
        <v>0</v>
      </c>
      <c r="E26" s="6">
        <f>SUMIFS(df_mutuos!I:I,df_mutuos!B:B,Conciliacao!A26)</f>
        <v>0</v>
      </c>
      <c r="F26" s="7">
        <f>SUMIFS(df_extratos!I:I,df_extratos!F:F,Conciliacao!BB26,df_extratos!G:G,"CREDITO")+SUMIFS(df_extratos!I:I,df_extratos!F:F,Conciliacao!A26,df_extratos!G:G,"CREDITO")+SUMIFS(df_extratos!I:I,df_extratos!F:F,Conciliacao!BC26,df_extratos!G:G,"CREDITO")+SUMIFS(df_extratos!I:I,df_extratos!F:F,Conciliacao!BD26,df_extratos!G:G,"CREDITO")</f>
        <v>0</v>
      </c>
      <c r="G26" s="9">
        <f t="shared" si="0"/>
        <v>0</v>
      </c>
      <c r="H26" s="4">
        <f>SUMIFS(df_blueme_sem_parcelamento!E:E,df_blueme_sem_parcelamento!H:H,Conciliacao!A26)*(-1)</f>
        <v>0</v>
      </c>
      <c r="I26" s="4">
        <f>SUMIFS(df_blueme_com_parcelamento!J:J,df_blueme_com_parcelamento!M:M,Conciliacao!A26)*(-1)</f>
        <v>0</v>
      </c>
      <c r="J26" s="8">
        <f>SUMIFS(df_mutuos!J:J,df_mutuos!B:B,Conciliacao!A26)*(-1)</f>
        <v>0</v>
      </c>
      <c r="K26" s="10">
        <f>SUMIFS(df_extratos!I:I,df_extratos!F:F,Conciliacao!BB26,df_extratos!G:G,"DEBITO")+SUMIFS(df_extratos!I:I,df_extratos!F:F,Conciliacao!A26,df_extratos!G:G,"DEBITO")+SUMIFS(df_extratos!I:I,df_extratos!F:F,Conciliacao!BC26,df_extratos!G:G,"DEBITO")</f>
        <v>0</v>
      </c>
      <c r="L26" s="11">
        <f t="shared" si="1"/>
        <v>0</v>
      </c>
      <c r="M26" s="25">
        <f>SUMIFS(df_ajustes_conciliaco!D:D,df_ajustes_conciliaco!C:C,Conciliacao!A26)</f>
        <v>0</v>
      </c>
      <c r="N26" s="22">
        <f t="shared" si="2"/>
        <v>0</v>
      </c>
      <c r="BB26" s="20">
        <v>45682.5</v>
      </c>
      <c r="BC26" s="20">
        <v>45682.125</v>
      </c>
      <c r="BD26" s="20">
        <v>45682.541666666657</v>
      </c>
    </row>
    <row r="27" spans="1:56" x14ac:dyDescent="0.3">
      <c r="A27" s="5">
        <f t="shared" si="3"/>
        <v>45683</v>
      </c>
      <c r="B27" s="3">
        <f>-SUMIFS(df_extrato_zig!G:G,df_extrato_zig!E:E,Conciliacao!A27,df_extrato_zig!D:D,"Saque")-SUMIFS(df_extrato_zig!G:G,df_extrato_zig!E:E,Conciliacao!A27,df_extrato_zig!D:D,"Antecipação")</f>
        <v>0</v>
      </c>
      <c r="C27" s="3">
        <f>SUMIFS(df_extrato_zig!E:E,df_extrato_zig!L:L,Conciliacao!A27,df_extrato_zig!F:F,"DINHEIRO")</f>
        <v>0</v>
      </c>
      <c r="D27" s="3">
        <f>SUMIFS(view_parc_agrup!H:H,view_parc_agrup!G:G,Conciliacao!A27)</f>
        <v>0</v>
      </c>
      <c r="E27" s="6">
        <f>SUMIFS(df_mutuos!I:I,df_mutuos!B:B,Conciliacao!A27)</f>
        <v>0</v>
      </c>
      <c r="F27" s="7">
        <f>SUMIFS(df_extratos!I:I,df_extratos!F:F,Conciliacao!BB27,df_extratos!G:G,"CREDITO")+SUMIFS(df_extratos!I:I,df_extratos!F:F,Conciliacao!A27,df_extratos!G:G,"CREDITO")+SUMIFS(df_extratos!I:I,df_extratos!F:F,Conciliacao!BC27,df_extratos!G:G,"CREDITO")+SUMIFS(df_extratos!I:I,df_extratos!F:F,Conciliacao!BD27,df_extratos!G:G,"CREDITO")</f>
        <v>0</v>
      </c>
      <c r="G27" s="9">
        <f t="shared" si="0"/>
        <v>0</v>
      </c>
      <c r="H27" s="4">
        <f>SUMIFS(df_blueme_sem_parcelamento!E:E,df_blueme_sem_parcelamento!H:H,Conciliacao!A27)*(-1)</f>
        <v>0</v>
      </c>
      <c r="I27" s="4">
        <f>SUMIFS(df_blueme_com_parcelamento!J:J,df_blueme_com_parcelamento!M:M,Conciliacao!A27)*(-1)</f>
        <v>0</v>
      </c>
      <c r="J27" s="8">
        <f>SUMIFS(df_mutuos!J:J,df_mutuos!B:B,Conciliacao!A27)*(-1)</f>
        <v>0</v>
      </c>
      <c r="K27" s="10">
        <f>SUMIFS(df_extratos!I:I,df_extratos!F:F,Conciliacao!BB27,df_extratos!G:G,"DEBITO")+SUMIFS(df_extratos!I:I,df_extratos!F:F,Conciliacao!A27,df_extratos!G:G,"DEBITO")+SUMIFS(df_extratos!I:I,df_extratos!F:F,Conciliacao!BC27,df_extratos!G:G,"DEBITO")</f>
        <v>0</v>
      </c>
      <c r="L27" s="11">
        <f t="shared" si="1"/>
        <v>0</v>
      </c>
      <c r="M27" s="25">
        <f>SUMIFS(df_ajustes_conciliaco!D:D,df_ajustes_conciliaco!C:C,Conciliacao!A27)</f>
        <v>0</v>
      </c>
      <c r="N27" s="22">
        <f t="shared" si="2"/>
        <v>0</v>
      </c>
      <c r="BB27" s="20">
        <v>45683.5</v>
      </c>
      <c r="BC27" s="20">
        <v>45683.125</v>
      </c>
      <c r="BD27" s="20">
        <v>45683.541666666657</v>
      </c>
    </row>
    <row r="28" spans="1:56" x14ac:dyDescent="0.3">
      <c r="A28" s="5">
        <f t="shared" si="3"/>
        <v>45684</v>
      </c>
      <c r="B28" s="3">
        <f>-SUMIFS(df_extrato_zig!G:G,df_extrato_zig!E:E,Conciliacao!A28,df_extrato_zig!D:D,"Saque")-SUMIFS(df_extrato_zig!G:G,df_extrato_zig!E:E,Conciliacao!A28,df_extrato_zig!D:D,"Antecipação")</f>
        <v>0</v>
      </c>
      <c r="C28" s="3">
        <f>SUMIFS(df_extrato_zig!E:E,df_extrato_zig!L:L,Conciliacao!A28,df_extrato_zig!F:F,"DINHEIRO")</f>
        <v>0</v>
      </c>
      <c r="D28" s="3">
        <f>SUMIFS(view_parc_agrup!H:H,view_parc_agrup!G:G,Conciliacao!A28)</f>
        <v>0</v>
      </c>
      <c r="E28" s="6">
        <f>SUMIFS(df_mutuos!I:I,df_mutuos!B:B,Conciliacao!A28)</f>
        <v>0</v>
      </c>
      <c r="F28" s="7">
        <f>SUMIFS(df_extratos!I:I,df_extratos!F:F,Conciliacao!BB28,df_extratos!G:G,"CREDITO")+SUMIFS(df_extratos!I:I,df_extratos!F:F,Conciliacao!A28,df_extratos!G:G,"CREDITO")+SUMIFS(df_extratos!I:I,df_extratos!F:F,Conciliacao!BC28,df_extratos!G:G,"CREDITO")+SUMIFS(df_extratos!I:I,df_extratos!F:F,Conciliacao!BD28,df_extratos!G:G,"CREDITO")</f>
        <v>0</v>
      </c>
      <c r="G28" s="9">
        <f t="shared" si="0"/>
        <v>0</v>
      </c>
      <c r="H28" s="4">
        <f>SUMIFS(df_blueme_sem_parcelamento!E:E,df_blueme_sem_parcelamento!H:H,Conciliacao!A28)*(-1)</f>
        <v>0</v>
      </c>
      <c r="I28" s="4">
        <f>SUMIFS(df_blueme_com_parcelamento!J:J,df_blueme_com_parcelamento!M:M,Conciliacao!A28)*(-1)</f>
        <v>0</v>
      </c>
      <c r="J28" s="8">
        <f>SUMIFS(df_mutuos!J:J,df_mutuos!B:B,Conciliacao!A28)*(-1)</f>
        <v>0</v>
      </c>
      <c r="K28" s="10">
        <f>SUMIFS(df_extratos!I:I,df_extratos!F:F,Conciliacao!BB28,df_extratos!G:G,"DEBITO")+SUMIFS(df_extratos!I:I,df_extratos!F:F,Conciliacao!A28,df_extratos!G:G,"DEBITO")+SUMIFS(df_extratos!I:I,df_extratos!F:F,Conciliacao!BC28,df_extratos!G:G,"DEBITO")</f>
        <v>0</v>
      </c>
      <c r="L28" s="11">
        <f t="shared" si="1"/>
        <v>0</v>
      </c>
      <c r="M28" s="25">
        <f>SUMIFS(df_ajustes_conciliaco!D:D,df_ajustes_conciliaco!C:C,Conciliacao!A28)</f>
        <v>0</v>
      </c>
      <c r="N28" s="22">
        <f t="shared" si="2"/>
        <v>0</v>
      </c>
      <c r="BB28" s="20">
        <v>45684.5</v>
      </c>
      <c r="BC28" s="20">
        <v>45684.125</v>
      </c>
      <c r="BD28" s="20">
        <v>45684.541666666657</v>
      </c>
    </row>
    <row r="29" spans="1:56" x14ac:dyDescent="0.3">
      <c r="A29" s="5">
        <f t="shared" si="3"/>
        <v>45685</v>
      </c>
      <c r="B29" s="3">
        <f>-SUMIFS(df_extrato_zig!G:G,df_extrato_zig!E:E,Conciliacao!A29,df_extrato_zig!D:D,"Saque")-SUMIFS(df_extrato_zig!G:G,df_extrato_zig!E:E,Conciliacao!A29,df_extrato_zig!D:D,"Antecipação")</f>
        <v>0</v>
      </c>
      <c r="C29" s="3">
        <f>SUMIFS(df_extrato_zig!E:E,df_extrato_zig!L:L,Conciliacao!A29,df_extrato_zig!F:F,"DINHEIRO")</f>
        <v>0</v>
      </c>
      <c r="D29" s="3">
        <f>SUMIFS(view_parc_agrup!H:H,view_parc_agrup!G:G,Conciliacao!A29)</f>
        <v>0</v>
      </c>
      <c r="E29" s="6">
        <f>SUMIFS(df_mutuos!I:I,df_mutuos!B:B,Conciliacao!A29)</f>
        <v>0</v>
      </c>
      <c r="F29" s="7">
        <f>SUMIFS(df_extratos!I:I,df_extratos!F:F,Conciliacao!BB29,df_extratos!G:G,"CREDITO")+SUMIFS(df_extratos!I:I,df_extratos!F:F,Conciliacao!A29,df_extratos!G:G,"CREDITO")+SUMIFS(df_extratos!I:I,df_extratos!F:F,Conciliacao!BC29,df_extratos!G:G,"CREDITO")+SUMIFS(df_extratos!I:I,df_extratos!F:F,Conciliacao!BD29,df_extratos!G:G,"CREDITO")</f>
        <v>0</v>
      </c>
      <c r="G29" s="9">
        <f t="shared" si="0"/>
        <v>0</v>
      </c>
      <c r="H29" s="4">
        <f>SUMIFS(df_blueme_sem_parcelamento!E:E,df_blueme_sem_parcelamento!H:H,Conciliacao!A29)*(-1)</f>
        <v>0</v>
      </c>
      <c r="I29" s="4">
        <f>SUMIFS(df_blueme_com_parcelamento!J:J,df_blueme_com_parcelamento!M:M,Conciliacao!A29)*(-1)</f>
        <v>0</v>
      </c>
      <c r="J29" s="8">
        <f>SUMIFS(df_mutuos!J:J,df_mutuos!B:B,Conciliacao!A29)*(-1)</f>
        <v>0</v>
      </c>
      <c r="K29" s="10">
        <f>SUMIFS(df_extratos!I:I,df_extratos!F:F,Conciliacao!BB29,df_extratos!G:G,"DEBITO")+SUMIFS(df_extratos!I:I,df_extratos!F:F,Conciliacao!A29,df_extratos!G:G,"DEBITO")+SUMIFS(df_extratos!I:I,df_extratos!F:F,Conciliacao!BC29,df_extratos!G:G,"DEBITO")</f>
        <v>0</v>
      </c>
      <c r="L29" s="11">
        <f t="shared" si="1"/>
        <v>0</v>
      </c>
      <c r="M29" s="25">
        <f>SUMIFS(df_ajustes_conciliaco!D:D,df_ajustes_conciliaco!C:C,Conciliacao!A29)</f>
        <v>0</v>
      </c>
      <c r="N29" s="22">
        <f t="shared" si="2"/>
        <v>0</v>
      </c>
      <c r="BB29" s="20">
        <v>45685.5</v>
      </c>
      <c r="BC29" s="20">
        <v>45685.125</v>
      </c>
      <c r="BD29" s="20">
        <v>45685.541666666657</v>
      </c>
    </row>
    <row r="30" spans="1:56" x14ac:dyDescent="0.3">
      <c r="A30" s="5">
        <f t="shared" si="3"/>
        <v>45686</v>
      </c>
      <c r="B30" s="3">
        <f>-SUMIFS(df_extrato_zig!G:G,df_extrato_zig!E:E,Conciliacao!A30,df_extrato_zig!D:D,"Saque")-SUMIFS(df_extrato_zig!G:G,df_extrato_zig!E:E,Conciliacao!A30,df_extrato_zig!D:D,"Antecipação")</f>
        <v>0</v>
      </c>
      <c r="C30" s="3">
        <f>SUMIFS(df_extrato_zig!E:E,df_extrato_zig!L:L,Conciliacao!A30,df_extrato_zig!F:F,"DINHEIRO")</f>
        <v>0</v>
      </c>
      <c r="D30" s="3">
        <f>SUMIFS(view_parc_agrup!H:H,view_parc_agrup!G:G,Conciliacao!A30)</f>
        <v>0</v>
      </c>
      <c r="E30" s="6">
        <f>SUMIFS(df_mutuos!I:I,df_mutuos!B:B,Conciliacao!A30)</f>
        <v>0</v>
      </c>
      <c r="F30" s="7">
        <f>SUMIFS(df_extratos!I:I,df_extratos!F:F,Conciliacao!BB30,df_extratos!G:G,"CREDITO")+SUMIFS(df_extratos!I:I,df_extratos!F:F,Conciliacao!A30,df_extratos!G:G,"CREDITO")+SUMIFS(df_extratos!I:I,df_extratos!F:F,Conciliacao!BC30,df_extratos!G:G,"CREDITO")+SUMIFS(df_extratos!I:I,df_extratos!F:F,Conciliacao!BD30,df_extratos!G:G,"CREDITO")</f>
        <v>0</v>
      </c>
      <c r="G30" s="9">
        <f t="shared" si="0"/>
        <v>0</v>
      </c>
      <c r="H30" s="4">
        <f>SUMIFS(df_blueme_sem_parcelamento!E:E,df_blueme_sem_parcelamento!H:H,Conciliacao!A30)*(-1)</f>
        <v>0</v>
      </c>
      <c r="I30" s="4">
        <f>SUMIFS(df_blueme_com_parcelamento!J:J,df_blueme_com_parcelamento!M:M,Conciliacao!A30)*(-1)</f>
        <v>0</v>
      </c>
      <c r="J30" s="8">
        <f>SUMIFS(df_mutuos!J:J,df_mutuos!B:B,Conciliacao!A30)*(-1)</f>
        <v>0</v>
      </c>
      <c r="K30" s="10">
        <f>SUMIFS(df_extratos!I:I,df_extratos!F:F,Conciliacao!BB30,df_extratos!G:G,"DEBITO")+SUMIFS(df_extratos!I:I,df_extratos!F:F,Conciliacao!A30,df_extratos!G:G,"DEBITO")+SUMIFS(df_extratos!I:I,df_extratos!F:F,Conciliacao!BC30,df_extratos!G:G,"DEBITO")</f>
        <v>0</v>
      </c>
      <c r="L30" s="11">
        <f t="shared" si="1"/>
        <v>0</v>
      </c>
      <c r="M30" s="25">
        <f>SUMIFS(df_ajustes_conciliaco!D:D,df_ajustes_conciliaco!C:C,Conciliacao!A30)</f>
        <v>0</v>
      </c>
      <c r="N30" s="22">
        <f t="shared" si="2"/>
        <v>0</v>
      </c>
      <c r="BB30" s="20">
        <v>45686.5</v>
      </c>
      <c r="BC30" s="20">
        <v>45686.125</v>
      </c>
      <c r="BD30" s="20">
        <v>45686.541666666657</v>
      </c>
    </row>
    <row r="31" spans="1:56" x14ac:dyDescent="0.3">
      <c r="A31" s="5">
        <f t="shared" si="3"/>
        <v>45687</v>
      </c>
      <c r="B31" s="3">
        <f>-SUMIFS(df_extrato_zig!G:G,df_extrato_zig!E:E,Conciliacao!A31,df_extrato_zig!D:D,"Saque")-SUMIFS(df_extrato_zig!G:G,df_extrato_zig!E:E,Conciliacao!A31,df_extrato_zig!D:D,"Antecipação")</f>
        <v>0</v>
      </c>
      <c r="C31" s="3">
        <f>SUMIFS(df_extrato_zig!E:E,df_extrato_zig!L:L,Conciliacao!A31,df_extrato_zig!F:F,"DINHEIRO")</f>
        <v>0</v>
      </c>
      <c r="D31" s="3">
        <f>SUMIFS(view_parc_agrup!H:H,view_parc_agrup!G:G,Conciliacao!A31)</f>
        <v>0</v>
      </c>
      <c r="E31" s="6">
        <f>SUMIFS(df_mutuos!I:I,df_mutuos!B:B,Conciliacao!A31)</f>
        <v>0</v>
      </c>
      <c r="F31" s="7">
        <f>SUMIFS(df_extratos!I:I,df_extratos!F:F,Conciliacao!BB31,df_extratos!G:G,"CREDITO")+SUMIFS(df_extratos!I:I,df_extratos!F:F,Conciliacao!A31,df_extratos!G:G,"CREDITO")+SUMIFS(df_extratos!I:I,df_extratos!F:F,Conciliacao!BC31,df_extratos!G:G,"CREDITO")+SUMIFS(df_extratos!I:I,df_extratos!F:F,Conciliacao!BD31,df_extratos!G:G,"CREDITO")</f>
        <v>0</v>
      </c>
      <c r="G31" s="9">
        <f t="shared" si="0"/>
        <v>0</v>
      </c>
      <c r="H31" s="4">
        <f>SUMIFS(df_blueme_sem_parcelamento!E:E,df_blueme_sem_parcelamento!H:H,Conciliacao!A31)*(-1)</f>
        <v>0</v>
      </c>
      <c r="I31" s="4">
        <f>SUMIFS(df_blueme_com_parcelamento!J:J,df_blueme_com_parcelamento!M:M,Conciliacao!A31)*(-1)</f>
        <v>0</v>
      </c>
      <c r="J31" s="8">
        <f>SUMIFS(df_mutuos!J:J,df_mutuos!B:B,Conciliacao!A31)*(-1)</f>
        <v>0</v>
      </c>
      <c r="K31" s="10">
        <f>SUMIFS(df_extratos!I:I,df_extratos!F:F,Conciliacao!BB31,df_extratos!G:G,"DEBITO")+SUMIFS(df_extratos!I:I,df_extratos!F:F,Conciliacao!A31,df_extratos!G:G,"DEBITO")+SUMIFS(df_extratos!I:I,df_extratos!F:F,Conciliacao!BC31,df_extratos!G:G,"DEBITO")</f>
        <v>0</v>
      </c>
      <c r="L31" s="11">
        <f t="shared" si="1"/>
        <v>0</v>
      </c>
      <c r="M31" s="25">
        <f>SUMIFS(df_ajustes_conciliaco!D:D,df_ajustes_conciliaco!C:C,Conciliacao!A31)</f>
        <v>0</v>
      </c>
      <c r="N31" s="22">
        <f t="shared" si="2"/>
        <v>0</v>
      </c>
      <c r="BB31" s="20">
        <v>45687.5</v>
      </c>
      <c r="BC31" s="20">
        <v>45687.125</v>
      </c>
      <c r="BD31" s="20">
        <v>45687.541666666657</v>
      </c>
    </row>
    <row r="32" spans="1:56" x14ac:dyDescent="0.3">
      <c r="A32" s="5">
        <f t="shared" si="3"/>
        <v>45688</v>
      </c>
      <c r="B32" s="3">
        <f>-SUMIFS(df_extrato_zig!G:G,df_extrato_zig!E:E,Conciliacao!A32,df_extrato_zig!D:D,"Saque")-SUMIFS(df_extrato_zig!G:G,df_extrato_zig!E:E,Conciliacao!A32,df_extrato_zig!D:D,"Antecipação")</f>
        <v>0</v>
      </c>
      <c r="C32" s="3">
        <f>SUMIFS(df_extrato_zig!E:E,df_extrato_zig!L:L,Conciliacao!A32,df_extrato_zig!F:F,"DINHEIRO")</f>
        <v>0</v>
      </c>
      <c r="D32" s="3">
        <f>SUMIFS(view_parc_agrup!H:H,view_parc_agrup!G:G,Conciliacao!A32)</f>
        <v>0</v>
      </c>
      <c r="E32" s="6">
        <f>SUMIFS(df_mutuos!I:I,df_mutuos!B:B,Conciliacao!A32)</f>
        <v>0</v>
      </c>
      <c r="F32" s="7">
        <f>SUMIFS(df_extratos!I:I,df_extratos!F:F,Conciliacao!BB32,df_extratos!G:G,"CREDITO")+SUMIFS(df_extratos!I:I,df_extratos!F:F,Conciliacao!A32,df_extratos!G:G,"CREDITO")+SUMIFS(df_extratos!I:I,df_extratos!F:F,Conciliacao!BC32,df_extratos!G:G,"CREDITO")+SUMIFS(df_extratos!I:I,df_extratos!F:F,Conciliacao!BD32,df_extratos!G:G,"CREDITO")</f>
        <v>0</v>
      </c>
      <c r="G32" s="9">
        <f t="shared" si="0"/>
        <v>0</v>
      </c>
      <c r="H32" s="4">
        <f>SUMIFS(df_blueme_sem_parcelamento!E:E,df_blueme_sem_parcelamento!H:H,Conciliacao!A32)*(-1)</f>
        <v>0</v>
      </c>
      <c r="I32" s="4">
        <f>SUMIFS(df_blueme_com_parcelamento!J:J,df_blueme_com_parcelamento!M:M,Conciliacao!A32)*(-1)</f>
        <v>0</v>
      </c>
      <c r="J32" s="8">
        <f>SUMIFS(df_mutuos!J:J,df_mutuos!B:B,Conciliacao!A32)*(-1)</f>
        <v>0</v>
      </c>
      <c r="K32" s="10">
        <f>SUMIFS(df_extratos!I:I,df_extratos!F:F,Conciliacao!BB32,df_extratos!G:G,"DEBITO")+SUMIFS(df_extratos!I:I,df_extratos!F:F,Conciliacao!A32,df_extratos!G:G,"DEBITO")+SUMIFS(df_extratos!I:I,df_extratos!F:F,Conciliacao!BC32,df_extratos!G:G,"DEBITO")</f>
        <v>0</v>
      </c>
      <c r="L32" s="11">
        <f t="shared" si="1"/>
        <v>0</v>
      </c>
      <c r="M32" s="25">
        <f>SUMIFS(df_ajustes_conciliaco!D:D,df_ajustes_conciliaco!C:C,Conciliacao!A32)</f>
        <v>0</v>
      </c>
      <c r="N32" s="22">
        <f t="shared" si="2"/>
        <v>0</v>
      </c>
      <c r="BB32" s="20">
        <v>45688.5</v>
      </c>
      <c r="BC32" s="20">
        <v>45688.125</v>
      </c>
      <c r="BD32" s="20">
        <v>45688.541666666657</v>
      </c>
    </row>
    <row r="33" spans="1:56" x14ac:dyDescent="0.3">
      <c r="A33" s="5">
        <f t="shared" si="3"/>
        <v>45689</v>
      </c>
      <c r="B33" s="3">
        <f>-SUMIFS(df_extrato_zig!G:G,df_extrato_zig!E:E,Conciliacao!A33,df_extrato_zig!D:D,"Saque")-SUMIFS(df_extrato_zig!G:G,df_extrato_zig!E:E,Conciliacao!A33,df_extrato_zig!D:D,"Antecipação")</f>
        <v>0</v>
      </c>
      <c r="C33" s="3">
        <f>SUMIFS(df_extrato_zig!E:E,df_extrato_zig!L:L,Conciliacao!A33,df_extrato_zig!F:F,"DINHEIRO")</f>
        <v>0</v>
      </c>
      <c r="D33" s="3">
        <f>SUMIFS(view_parc_agrup!H:H,view_parc_agrup!G:G,Conciliacao!A33)</f>
        <v>0</v>
      </c>
      <c r="E33" s="6">
        <f>SUMIFS(df_mutuos!I:I,df_mutuos!B:B,Conciliacao!A33)</f>
        <v>0</v>
      </c>
      <c r="F33" s="7">
        <f>SUMIFS(df_extratos!I:I,df_extratos!F:F,Conciliacao!BB33,df_extratos!G:G,"CREDITO")+SUMIFS(df_extratos!I:I,df_extratos!F:F,Conciliacao!A33,df_extratos!G:G,"CREDITO")+SUMIFS(df_extratos!I:I,df_extratos!F:F,Conciliacao!BC33,df_extratos!G:G,"CREDITO")+SUMIFS(df_extratos!I:I,df_extratos!F:F,Conciliacao!BD33,df_extratos!G:G,"CREDITO")</f>
        <v>0</v>
      </c>
      <c r="G33" s="9">
        <f t="shared" si="0"/>
        <v>0</v>
      </c>
      <c r="H33" s="4">
        <f>SUMIFS(df_blueme_sem_parcelamento!E:E,df_blueme_sem_parcelamento!H:H,Conciliacao!A33)*(-1)</f>
        <v>0</v>
      </c>
      <c r="I33" s="4">
        <f>SUMIFS(df_blueme_com_parcelamento!J:J,df_blueme_com_parcelamento!M:M,Conciliacao!A33)*(-1)</f>
        <v>0</v>
      </c>
      <c r="J33" s="8">
        <f>SUMIFS(df_mutuos!J:J,df_mutuos!B:B,Conciliacao!A33)*(-1)</f>
        <v>0</v>
      </c>
      <c r="K33" s="10">
        <f>SUMIFS(df_extratos!I:I,df_extratos!F:F,Conciliacao!BB33,df_extratos!G:G,"DEBITO")+SUMIFS(df_extratos!I:I,df_extratos!F:F,Conciliacao!A33,df_extratos!G:G,"DEBITO")+SUMIFS(df_extratos!I:I,df_extratos!F:F,Conciliacao!BC33,df_extratos!G:G,"DEBITO")</f>
        <v>0</v>
      </c>
      <c r="L33" s="11">
        <f t="shared" si="1"/>
        <v>0</v>
      </c>
      <c r="M33" s="25">
        <f>SUMIFS(df_ajustes_conciliaco!D:D,df_ajustes_conciliaco!C:C,Conciliacao!A33)</f>
        <v>0</v>
      </c>
      <c r="N33" s="22">
        <f t="shared" si="2"/>
        <v>0</v>
      </c>
      <c r="BB33" s="20">
        <v>45689.5</v>
      </c>
      <c r="BC33" s="20">
        <v>45689.125</v>
      </c>
      <c r="BD33" s="20">
        <v>45689.541666666657</v>
      </c>
    </row>
    <row r="34" spans="1:56" x14ac:dyDescent="0.3">
      <c r="A34" s="5">
        <f t="shared" si="3"/>
        <v>45690</v>
      </c>
      <c r="B34" s="3">
        <f>-SUMIFS(df_extrato_zig!G:G,df_extrato_zig!E:E,Conciliacao!A34,df_extrato_zig!D:D,"Saque")-SUMIFS(df_extrato_zig!G:G,df_extrato_zig!E:E,Conciliacao!A34,df_extrato_zig!D:D,"Antecipação")</f>
        <v>0</v>
      </c>
      <c r="C34" s="3">
        <f>SUMIFS(df_extrato_zig!E:E,df_extrato_zig!L:L,Conciliacao!A34,df_extrato_zig!F:F,"DINHEIRO")</f>
        <v>0</v>
      </c>
      <c r="D34" s="3">
        <f>SUMIFS(view_parc_agrup!H:H,view_parc_agrup!G:G,Conciliacao!A34)</f>
        <v>0</v>
      </c>
      <c r="E34" s="6">
        <f>SUMIFS(df_mutuos!I:I,df_mutuos!B:B,Conciliacao!A34)</f>
        <v>0</v>
      </c>
      <c r="F34" s="7">
        <f>SUMIFS(df_extratos!I:I,df_extratos!F:F,Conciliacao!BB34,df_extratos!G:G,"CREDITO")+SUMIFS(df_extratos!I:I,df_extratos!F:F,Conciliacao!A34,df_extratos!G:G,"CREDITO")+SUMIFS(df_extratos!I:I,df_extratos!F:F,Conciliacao!BC34,df_extratos!G:G,"CREDITO")+SUMIFS(df_extratos!I:I,df_extratos!F:F,Conciliacao!BD34,df_extratos!G:G,"CREDITO")</f>
        <v>0</v>
      </c>
      <c r="G34" s="9">
        <f t="shared" ref="G34:G65" si="4">F34-SUM(B34:E34)</f>
        <v>0</v>
      </c>
      <c r="H34" s="4">
        <f>SUMIFS(df_blueme_sem_parcelamento!E:E,df_blueme_sem_parcelamento!H:H,Conciliacao!A34)*(-1)</f>
        <v>0</v>
      </c>
      <c r="I34" s="4">
        <f>SUMIFS(df_blueme_com_parcelamento!J:J,df_blueme_com_parcelamento!M:M,Conciliacao!A34)*(-1)</f>
        <v>0</v>
      </c>
      <c r="J34" s="8">
        <f>SUMIFS(df_mutuos!J:J,df_mutuos!B:B,Conciliacao!A34)*(-1)</f>
        <v>0</v>
      </c>
      <c r="K34" s="10">
        <f>SUMIFS(df_extratos!I:I,df_extratos!F:F,Conciliacao!BB34,df_extratos!G:G,"DEBITO")+SUMIFS(df_extratos!I:I,df_extratos!F:F,Conciliacao!A34,df_extratos!G:G,"DEBITO")+SUMIFS(df_extratos!I:I,df_extratos!F:F,Conciliacao!BC34,df_extratos!G:G,"DEBITO")</f>
        <v>0</v>
      </c>
      <c r="L34" s="11">
        <f t="shared" ref="L34:L65" si="5">K34-SUM(H34:J34)</f>
        <v>0</v>
      </c>
      <c r="M34" s="25">
        <f>SUMIFS(df_ajustes_conciliaco!D:D,df_ajustes_conciliaco!C:C,Conciliacao!A34)</f>
        <v>0</v>
      </c>
      <c r="N34" s="22">
        <f t="shared" ref="N34:N65" si="6">L34+G34-M34</f>
        <v>0</v>
      </c>
      <c r="BB34" s="20">
        <v>45690.5</v>
      </c>
      <c r="BC34" s="20">
        <v>45690.125</v>
      </c>
      <c r="BD34" s="20">
        <v>45690.541666666657</v>
      </c>
    </row>
    <row r="35" spans="1:56" x14ac:dyDescent="0.3">
      <c r="A35" s="5">
        <f t="shared" ref="A35:A66" si="7">A34+1</f>
        <v>45691</v>
      </c>
      <c r="B35" s="3">
        <f>-SUMIFS(df_extrato_zig!G:G,df_extrato_zig!E:E,Conciliacao!A35,df_extrato_zig!D:D,"Saque")-SUMIFS(df_extrato_zig!G:G,df_extrato_zig!E:E,Conciliacao!A35,df_extrato_zig!D:D,"Antecipação")</f>
        <v>0</v>
      </c>
      <c r="C35" s="3">
        <f>SUMIFS(df_extrato_zig!E:E,df_extrato_zig!L:L,Conciliacao!A35,df_extrato_zig!F:F,"DINHEIRO")</f>
        <v>0</v>
      </c>
      <c r="D35" s="3">
        <f>SUMIFS(view_parc_agrup!H:H,view_parc_agrup!G:G,Conciliacao!A35)</f>
        <v>0</v>
      </c>
      <c r="E35" s="6">
        <f>SUMIFS(df_mutuos!I:I,df_mutuos!B:B,Conciliacao!A35)</f>
        <v>0</v>
      </c>
      <c r="F35" s="7">
        <f>SUMIFS(df_extratos!I:I,df_extratos!F:F,Conciliacao!BB35,df_extratos!G:G,"CREDITO")+SUMIFS(df_extratos!I:I,df_extratos!F:F,Conciliacao!A35,df_extratos!G:G,"CREDITO")+SUMIFS(df_extratos!I:I,df_extratos!F:F,Conciliacao!BC35,df_extratos!G:G,"CREDITO")+SUMIFS(df_extratos!I:I,df_extratos!F:F,Conciliacao!BD35,df_extratos!G:G,"CREDITO")</f>
        <v>0</v>
      </c>
      <c r="G35" s="9">
        <f t="shared" si="4"/>
        <v>0</v>
      </c>
      <c r="H35" s="4">
        <f>SUMIFS(df_blueme_sem_parcelamento!E:E,df_blueme_sem_parcelamento!H:H,Conciliacao!A35)*(-1)</f>
        <v>0</v>
      </c>
      <c r="I35" s="4">
        <f>SUMIFS(df_blueme_com_parcelamento!J:J,df_blueme_com_parcelamento!M:M,Conciliacao!A35)*(-1)</f>
        <v>0</v>
      </c>
      <c r="J35" s="8">
        <f>SUMIFS(df_mutuos!J:J,df_mutuos!B:B,Conciliacao!A35)*(-1)</f>
        <v>0</v>
      </c>
      <c r="K35" s="10">
        <f>SUMIFS(df_extratos!I:I,df_extratos!F:F,Conciliacao!BB35,df_extratos!G:G,"DEBITO")+SUMIFS(df_extratos!I:I,df_extratos!F:F,Conciliacao!A35,df_extratos!G:G,"DEBITO")+SUMIFS(df_extratos!I:I,df_extratos!F:F,Conciliacao!BC35,df_extratos!G:G,"DEBITO")</f>
        <v>0</v>
      </c>
      <c r="L35" s="11">
        <f t="shared" si="5"/>
        <v>0</v>
      </c>
      <c r="M35" s="25">
        <f>SUMIFS(df_ajustes_conciliaco!D:D,df_ajustes_conciliaco!C:C,Conciliacao!A35)</f>
        <v>0</v>
      </c>
      <c r="N35" s="22">
        <f t="shared" si="6"/>
        <v>0</v>
      </c>
      <c r="BB35" s="20">
        <v>45691.5</v>
      </c>
      <c r="BC35" s="20">
        <v>45691.125</v>
      </c>
      <c r="BD35" s="20">
        <v>45691.541666666657</v>
      </c>
    </row>
    <row r="36" spans="1:56" x14ac:dyDescent="0.3">
      <c r="A36" s="5">
        <f t="shared" si="7"/>
        <v>45692</v>
      </c>
      <c r="B36" s="3">
        <f>-SUMIFS(df_extrato_zig!G:G,df_extrato_zig!E:E,Conciliacao!A36,df_extrato_zig!D:D,"Saque")-SUMIFS(df_extrato_zig!G:G,df_extrato_zig!E:E,Conciliacao!A36,df_extrato_zig!D:D,"Antecipação")</f>
        <v>0</v>
      </c>
      <c r="C36" s="3">
        <f>SUMIFS(df_extrato_zig!E:E,df_extrato_zig!L:L,Conciliacao!A36,df_extrato_zig!F:F,"DINHEIRO")</f>
        <v>0</v>
      </c>
      <c r="D36" s="3">
        <f>SUMIFS(view_parc_agrup!H:H,view_parc_agrup!G:G,Conciliacao!A36)</f>
        <v>0</v>
      </c>
      <c r="E36" s="6">
        <f>SUMIFS(df_mutuos!I:I,df_mutuos!B:B,Conciliacao!A36)</f>
        <v>0</v>
      </c>
      <c r="F36" s="7">
        <f>SUMIFS(df_extratos!I:I,df_extratos!F:F,Conciliacao!BB36,df_extratos!G:G,"CREDITO")+SUMIFS(df_extratos!I:I,df_extratos!F:F,Conciliacao!A36,df_extratos!G:G,"CREDITO")+SUMIFS(df_extratos!I:I,df_extratos!F:F,Conciliacao!BC36,df_extratos!G:G,"CREDITO")+SUMIFS(df_extratos!I:I,df_extratos!F:F,Conciliacao!BD36,df_extratos!G:G,"CREDITO")</f>
        <v>0</v>
      </c>
      <c r="G36" s="9">
        <f t="shared" si="4"/>
        <v>0</v>
      </c>
      <c r="H36" s="4">
        <f>SUMIFS(df_blueme_sem_parcelamento!E:E,df_blueme_sem_parcelamento!H:H,Conciliacao!A36)*(-1)</f>
        <v>0</v>
      </c>
      <c r="I36" s="4">
        <f>SUMIFS(df_blueme_com_parcelamento!J:J,df_blueme_com_parcelamento!M:M,Conciliacao!A36)*(-1)</f>
        <v>0</v>
      </c>
      <c r="J36" s="8">
        <f>SUMIFS(df_mutuos!J:J,df_mutuos!B:B,Conciliacao!A36)*(-1)</f>
        <v>0</v>
      </c>
      <c r="K36" s="10">
        <f>SUMIFS(df_extratos!I:I,df_extratos!F:F,Conciliacao!BB36,df_extratos!G:G,"DEBITO")+SUMIFS(df_extratos!I:I,df_extratos!F:F,Conciliacao!A36,df_extratos!G:G,"DEBITO")+SUMIFS(df_extratos!I:I,df_extratos!F:F,Conciliacao!BC36,df_extratos!G:G,"DEBITO")</f>
        <v>0</v>
      </c>
      <c r="L36" s="11">
        <f t="shared" si="5"/>
        <v>0</v>
      </c>
      <c r="M36" s="25">
        <f>SUMIFS(df_ajustes_conciliaco!D:D,df_ajustes_conciliaco!C:C,Conciliacao!A36)</f>
        <v>0</v>
      </c>
      <c r="N36" s="22">
        <f t="shared" si="6"/>
        <v>0</v>
      </c>
      <c r="BB36" s="20">
        <v>45692.5</v>
      </c>
      <c r="BC36" s="20">
        <v>45692.125</v>
      </c>
      <c r="BD36" s="20">
        <v>45692.541666666657</v>
      </c>
    </row>
    <row r="37" spans="1:56" x14ac:dyDescent="0.3">
      <c r="A37" s="5">
        <f t="shared" si="7"/>
        <v>45693</v>
      </c>
      <c r="B37" s="3">
        <f>-SUMIFS(df_extrato_zig!G:G,df_extrato_zig!E:E,Conciliacao!A37,df_extrato_zig!D:D,"Saque")-SUMIFS(df_extrato_zig!G:G,df_extrato_zig!E:E,Conciliacao!A37,df_extrato_zig!D:D,"Antecipação")</f>
        <v>0</v>
      </c>
      <c r="C37" s="3">
        <f>SUMIFS(df_extrato_zig!E:E,df_extrato_zig!L:L,Conciliacao!A37,df_extrato_zig!F:F,"DINHEIRO")</f>
        <v>0</v>
      </c>
      <c r="D37" s="3">
        <f>SUMIFS(view_parc_agrup!H:H,view_parc_agrup!G:G,Conciliacao!A37)</f>
        <v>0</v>
      </c>
      <c r="E37" s="6">
        <f>SUMIFS(df_mutuos!I:I,df_mutuos!B:B,Conciliacao!A37)</f>
        <v>0</v>
      </c>
      <c r="F37" s="7">
        <f>SUMIFS(df_extratos!I:I,df_extratos!F:F,Conciliacao!BB37,df_extratos!G:G,"CREDITO")+SUMIFS(df_extratos!I:I,df_extratos!F:F,Conciliacao!A37,df_extratos!G:G,"CREDITO")+SUMIFS(df_extratos!I:I,df_extratos!F:F,Conciliacao!BC37,df_extratos!G:G,"CREDITO")+SUMIFS(df_extratos!I:I,df_extratos!F:F,Conciliacao!BD37,df_extratos!G:G,"CREDITO")</f>
        <v>0</v>
      </c>
      <c r="G37" s="9">
        <f t="shared" si="4"/>
        <v>0</v>
      </c>
      <c r="H37" s="4">
        <f>SUMIFS(df_blueme_sem_parcelamento!E:E,df_blueme_sem_parcelamento!H:H,Conciliacao!A37)*(-1)</f>
        <v>0</v>
      </c>
      <c r="I37" s="4">
        <f>SUMIFS(df_blueme_com_parcelamento!J:J,df_blueme_com_parcelamento!M:M,Conciliacao!A37)*(-1)</f>
        <v>0</v>
      </c>
      <c r="J37" s="8">
        <f>SUMIFS(df_mutuos!J:J,df_mutuos!B:B,Conciliacao!A37)*(-1)</f>
        <v>0</v>
      </c>
      <c r="K37" s="10">
        <f>SUMIFS(df_extratos!I:I,df_extratos!F:F,Conciliacao!BB37,df_extratos!G:G,"DEBITO")+SUMIFS(df_extratos!I:I,df_extratos!F:F,Conciliacao!A37,df_extratos!G:G,"DEBITO")+SUMIFS(df_extratos!I:I,df_extratos!F:F,Conciliacao!BC37,df_extratos!G:G,"DEBITO")</f>
        <v>0</v>
      </c>
      <c r="L37" s="11">
        <f t="shared" si="5"/>
        <v>0</v>
      </c>
      <c r="M37" s="25">
        <f>SUMIFS(df_ajustes_conciliaco!D:D,df_ajustes_conciliaco!C:C,Conciliacao!A37)</f>
        <v>0</v>
      </c>
      <c r="N37" s="22">
        <f t="shared" si="6"/>
        <v>0</v>
      </c>
      <c r="BB37" s="20">
        <v>45693.5</v>
      </c>
      <c r="BC37" s="20">
        <v>45693.125</v>
      </c>
      <c r="BD37" s="20">
        <v>45693.541666666657</v>
      </c>
    </row>
    <row r="38" spans="1:56" x14ac:dyDescent="0.3">
      <c r="A38" s="5">
        <f t="shared" si="7"/>
        <v>45694</v>
      </c>
      <c r="B38" s="3">
        <f>-SUMIFS(df_extrato_zig!G:G,df_extrato_zig!E:E,Conciliacao!A38,df_extrato_zig!D:D,"Saque")-SUMIFS(df_extrato_zig!G:G,df_extrato_zig!E:E,Conciliacao!A38,df_extrato_zig!D:D,"Antecipação")</f>
        <v>0</v>
      </c>
      <c r="C38" s="3">
        <f>SUMIFS(df_extrato_zig!E:E,df_extrato_zig!L:L,Conciliacao!A38,df_extrato_zig!F:F,"DINHEIRO")</f>
        <v>0</v>
      </c>
      <c r="D38" s="3">
        <f>SUMIFS(view_parc_agrup!H:H,view_parc_agrup!G:G,Conciliacao!A38)</f>
        <v>0</v>
      </c>
      <c r="E38" s="6">
        <f>SUMIFS(df_mutuos!I:I,df_mutuos!B:B,Conciliacao!A38)</f>
        <v>0</v>
      </c>
      <c r="F38" s="7">
        <f>SUMIFS(df_extratos!I:I,df_extratos!F:F,Conciliacao!BB38,df_extratos!G:G,"CREDITO")+SUMIFS(df_extratos!I:I,df_extratos!F:F,Conciliacao!A38,df_extratos!G:G,"CREDITO")+SUMIFS(df_extratos!I:I,df_extratos!F:F,Conciliacao!BC38,df_extratos!G:G,"CREDITO")+SUMIFS(df_extratos!I:I,df_extratos!F:F,Conciliacao!BD38,df_extratos!G:G,"CREDITO")</f>
        <v>0</v>
      </c>
      <c r="G38" s="9">
        <f t="shared" si="4"/>
        <v>0</v>
      </c>
      <c r="H38" s="4">
        <f>SUMIFS(df_blueme_sem_parcelamento!E:E,df_blueme_sem_parcelamento!H:H,Conciliacao!A38)*(-1)</f>
        <v>0</v>
      </c>
      <c r="I38" s="4">
        <f>SUMIFS(df_blueme_com_parcelamento!J:J,df_blueme_com_parcelamento!M:M,Conciliacao!A38)*(-1)</f>
        <v>0</v>
      </c>
      <c r="J38" s="8">
        <f>SUMIFS(df_mutuos!J:J,df_mutuos!B:B,Conciliacao!A38)*(-1)</f>
        <v>0</v>
      </c>
      <c r="K38" s="10">
        <f>SUMIFS(df_extratos!I:I,df_extratos!F:F,Conciliacao!BB38,df_extratos!G:G,"DEBITO")+SUMIFS(df_extratos!I:I,df_extratos!F:F,Conciliacao!A38,df_extratos!G:G,"DEBITO")+SUMIFS(df_extratos!I:I,df_extratos!F:F,Conciliacao!BC38,df_extratos!G:G,"DEBITO")</f>
        <v>0</v>
      </c>
      <c r="L38" s="11">
        <f t="shared" si="5"/>
        <v>0</v>
      </c>
      <c r="M38" s="25">
        <f>SUMIFS(df_ajustes_conciliaco!D:D,df_ajustes_conciliaco!C:C,Conciliacao!A38)</f>
        <v>0</v>
      </c>
      <c r="N38" s="22">
        <f t="shared" si="6"/>
        <v>0</v>
      </c>
      <c r="BB38" s="20">
        <v>45694.5</v>
      </c>
      <c r="BC38" s="20">
        <v>45694.125</v>
      </c>
      <c r="BD38" s="20">
        <v>45694.541666666657</v>
      </c>
    </row>
    <row r="39" spans="1:56" x14ac:dyDescent="0.3">
      <c r="A39" s="5">
        <f t="shared" si="7"/>
        <v>45695</v>
      </c>
      <c r="B39" s="3">
        <f>-SUMIFS(df_extrato_zig!G:G,df_extrato_zig!E:E,Conciliacao!A39,df_extrato_zig!D:D,"Saque")-SUMIFS(df_extrato_zig!G:G,df_extrato_zig!E:E,Conciliacao!A39,df_extrato_zig!D:D,"Antecipação")</f>
        <v>0</v>
      </c>
      <c r="C39" s="3">
        <f>SUMIFS(df_extrato_zig!E:E,df_extrato_zig!L:L,Conciliacao!A39,df_extrato_zig!F:F,"DINHEIRO")</f>
        <v>0</v>
      </c>
      <c r="D39" s="3">
        <f>SUMIFS(view_parc_agrup!H:H,view_parc_agrup!G:G,Conciliacao!A39)</f>
        <v>0</v>
      </c>
      <c r="E39" s="6">
        <f>SUMIFS(df_mutuos!I:I,df_mutuos!B:B,Conciliacao!A39)</f>
        <v>0</v>
      </c>
      <c r="F39" s="7">
        <f>SUMIFS(df_extratos!I:I,df_extratos!F:F,Conciliacao!BB39,df_extratos!G:G,"CREDITO")+SUMIFS(df_extratos!I:I,df_extratos!F:F,Conciliacao!A39,df_extratos!G:G,"CREDITO")+SUMIFS(df_extratos!I:I,df_extratos!F:F,Conciliacao!BC39,df_extratos!G:G,"CREDITO")+SUMIFS(df_extratos!I:I,df_extratos!F:F,Conciliacao!BD39,df_extratos!G:G,"CREDITO")</f>
        <v>0</v>
      </c>
      <c r="G39" s="9">
        <f t="shared" si="4"/>
        <v>0</v>
      </c>
      <c r="H39" s="4">
        <f>SUMIFS(df_blueme_sem_parcelamento!E:E,df_blueme_sem_parcelamento!H:H,Conciliacao!A39)*(-1)</f>
        <v>0</v>
      </c>
      <c r="I39" s="4">
        <f>SUMIFS(df_blueme_com_parcelamento!J:J,df_blueme_com_parcelamento!M:M,Conciliacao!A39)*(-1)</f>
        <v>0</v>
      </c>
      <c r="J39" s="8">
        <f>SUMIFS(df_mutuos!J:J,df_mutuos!B:B,Conciliacao!A39)*(-1)</f>
        <v>0</v>
      </c>
      <c r="K39" s="10">
        <f>SUMIFS(df_extratos!I:I,df_extratos!F:F,Conciliacao!BB39,df_extratos!G:G,"DEBITO")+SUMIFS(df_extratos!I:I,df_extratos!F:F,Conciliacao!A39,df_extratos!G:G,"DEBITO")+SUMIFS(df_extratos!I:I,df_extratos!F:F,Conciliacao!BC39,df_extratos!G:G,"DEBITO")</f>
        <v>0</v>
      </c>
      <c r="L39" s="11">
        <f t="shared" si="5"/>
        <v>0</v>
      </c>
      <c r="M39" s="25">
        <f>SUMIFS(df_ajustes_conciliaco!D:D,df_ajustes_conciliaco!C:C,Conciliacao!A39)</f>
        <v>0</v>
      </c>
      <c r="N39" s="22">
        <f t="shared" si="6"/>
        <v>0</v>
      </c>
      <c r="BB39" s="20">
        <v>45695.5</v>
      </c>
      <c r="BC39" s="20">
        <v>45695.125</v>
      </c>
      <c r="BD39" s="20">
        <v>45695.541666666657</v>
      </c>
    </row>
    <row r="40" spans="1:56" x14ac:dyDescent="0.3">
      <c r="A40" s="5">
        <f t="shared" si="7"/>
        <v>45696</v>
      </c>
      <c r="B40" s="3">
        <f>-SUMIFS(df_extrato_zig!G:G,df_extrato_zig!E:E,Conciliacao!A40,df_extrato_zig!D:D,"Saque")-SUMIFS(df_extrato_zig!G:G,df_extrato_zig!E:E,Conciliacao!A40,df_extrato_zig!D:D,"Antecipação")</f>
        <v>0</v>
      </c>
      <c r="C40" s="3">
        <f>SUMIFS(df_extrato_zig!E:E,df_extrato_zig!L:L,Conciliacao!A40,df_extrato_zig!F:F,"DINHEIRO")</f>
        <v>0</v>
      </c>
      <c r="D40" s="3">
        <f>SUMIFS(view_parc_agrup!H:H,view_parc_agrup!G:G,Conciliacao!A40)</f>
        <v>0</v>
      </c>
      <c r="E40" s="6">
        <f>SUMIFS(df_mutuos!I:I,df_mutuos!B:B,Conciliacao!A40)</f>
        <v>0</v>
      </c>
      <c r="F40" s="7">
        <f>SUMIFS(df_extratos!I:I,df_extratos!F:F,Conciliacao!BB40,df_extratos!G:G,"CREDITO")+SUMIFS(df_extratos!I:I,df_extratos!F:F,Conciliacao!A40,df_extratos!G:G,"CREDITO")+SUMIFS(df_extratos!I:I,df_extratos!F:F,Conciliacao!BC40,df_extratos!G:G,"CREDITO")+SUMIFS(df_extratos!I:I,df_extratos!F:F,Conciliacao!BD40,df_extratos!G:G,"CREDITO")</f>
        <v>0</v>
      </c>
      <c r="G40" s="9">
        <f t="shared" si="4"/>
        <v>0</v>
      </c>
      <c r="H40" s="4">
        <f>SUMIFS(df_blueme_sem_parcelamento!E:E,df_blueme_sem_parcelamento!H:H,Conciliacao!A40)*(-1)</f>
        <v>0</v>
      </c>
      <c r="I40" s="4">
        <f>SUMIFS(df_blueme_com_parcelamento!J:J,df_blueme_com_parcelamento!M:M,Conciliacao!A40)*(-1)</f>
        <v>0</v>
      </c>
      <c r="J40" s="8">
        <f>SUMIFS(df_mutuos!J:J,df_mutuos!B:B,Conciliacao!A40)*(-1)</f>
        <v>0</v>
      </c>
      <c r="K40" s="10">
        <f>SUMIFS(df_extratos!I:I,df_extratos!F:F,Conciliacao!BB40,df_extratos!G:G,"DEBITO")+SUMIFS(df_extratos!I:I,df_extratos!F:F,Conciliacao!A40,df_extratos!G:G,"DEBITO")+SUMIFS(df_extratos!I:I,df_extratos!F:F,Conciliacao!BC40,df_extratos!G:G,"DEBITO")</f>
        <v>0</v>
      </c>
      <c r="L40" s="11">
        <f t="shared" si="5"/>
        <v>0</v>
      </c>
      <c r="M40" s="25">
        <f>SUMIFS(df_ajustes_conciliaco!D:D,df_ajustes_conciliaco!C:C,Conciliacao!A40)</f>
        <v>0</v>
      </c>
      <c r="N40" s="22">
        <f t="shared" si="6"/>
        <v>0</v>
      </c>
      <c r="BB40" s="20">
        <v>45696.5</v>
      </c>
      <c r="BC40" s="20">
        <v>45696.125</v>
      </c>
      <c r="BD40" s="20">
        <v>45696.541666666657</v>
      </c>
    </row>
    <row r="41" spans="1:56" x14ac:dyDescent="0.3">
      <c r="A41" s="5">
        <f t="shared" si="7"/>
        <v>45697</v>
      </c>
      <c r="B41" s="3">
        <f>-SUMIFS(df_extrato_zig!G:G,df_extrato_zig!E:E,Conciliacao!A41,df_extrato_zig!D:D,"Saque")-SUMIFS(df_extrato_zig!G:G,df_extrato_zig!E:E,Conciliacao!A41,df_extrato_zig!D:D,"Antecipação")</f>
        <v>0</v>
      </c>
      <c r="C41" s="3">
        <f>SUMIFS(df_extrato_zig!E:E,df_extrato_zig!L:L,Conciliacao!A41,df_extrato_zig!F:F,"DINHEIRO")</f>
        <v>0</v>
      </c>
      <c r="D41" s="3">
        <f>SUMIFS(view_parc_agrup!H:H,view_parc_agrup!G:G,Conciliacao!A41)</f>
        <v>0</v>
      </c>
      <c r="E41" s="6">
        <f>SUMIFS(df_mutuos!I:I,df_mutuos!B:B,Conciliacao!A41)</f>
        <v>0</v>
      </c>
      <c r="F41" s="7">
        <f>SUMIFS(df_extratos!I:I,df_extratos!F:F,Conciliacao!BB41,df_extratos!G:G,"CREDITO")+SUMIFS(df_extratos!I:I,df_extratos!F:F,Conciliacao!A41,df_extratos!G:G,"CREDITO")+SUMIFS(df_extratos!I:I,df_extratos!F:F,Conciliacao!BC41,df_extratos!G:G,"CREDITO")+SUMIFS(df_extratos!I:I,df_extratos!F:F,Conciliacao!BD41,df_extratos!G:G,"CREDITO")</f>
        <v>0</v>
      </c>
      <c r="G41" s="9">
        <f t="shared" si="4"/>
        <v>0</v>
      </c>
      <c r="H41" s="4">
        <f>SUMIFS(df_blueme_sem_parcelamento!E:E,df_blueme_sem_parcelamento!H:H,Conciliacao!A41)*(-1)</f>
        <v>0</v>
      </c>
      <c r="I41" s="4">
        <f>SUMIFS(df_blueme_com_parcelamento!J:J,df_blueme_com_parcelamento!M:M,Conciliacao!A41)*(-1)</f>
        <v>0</v>
      </c>
      <c r="J41" s="8">
        <f>SUMIFS(df_mutuos!J:J,df_mutuos!B:B,Conciliacao!A41)*(-1)</f>
        <v>0</v>
      </c>
      <c r="K41" s="10">
        <f>SUMIFS(df_extratos!I:I,df_extratos!F:F,Conciliacao!BB41,df_extratos!G:G,"DEBITO")+SUMIFS(df_extratos!I:I,df_extratos!F:F,Conciliacao!A41,df_extratos!G:G,"DEBITO")+SUMIFS(df_extratos!I:I,df_extratos!F:F,Conciliacao!BC41,df_extratos!G:G,"DEBITO")</f>
        <v>0</v>
      </c>
      <c r="L41" s="11">
        <f t="shared" si="5"/>
        <v>0</v>
      </c>
      <c r="M41" s="25">
        <f>SUMIFS(df_ajustes_conciliaco!D:D,df_ajustes_conciliaco!C:C,Conciliacao!A41)</f>
        <v>0</v>
      </c>
      <c r="N41" s="22">
        <f t="shared" si="6"/>
        <v>0</v>
      </c>
      <c r="BB41" s="20">
        <v>45697.5</v>
      </c>
      <c r="BC41" s="20">
        <v>45697.125</v>
      </c>
      <c r="BD41" s="20">
        <v>45697.541666666657</v>
      </c>
    </row>
    <row r="42" spans="1:56" x14ac:dyDescent="0.3">
      <c r="A42" s="5">
        <f t="shared" si="7"/>
        <v>45698</v>
      </c>
      <c r="B42" s="3">
        <f>-SUMIFS(df_extrato_zig!G:G,df_extrato_zig!E:E,Conciliacao!A42,df_extrato_zig!D:D,"Saque")-SUMIFS(df_extrato_zig!G:G,df_extrato_zig!E:E,Conciliacao!A42,df_extrato_zig!D:D,"Antecipação")</f>
        <v>0</v>
      </c>
      <c r="C42" s="3">
        <f>SUMIFS(df_extrato_zig!E:E,df_extrato_zig!L:L,Conciliacao!A42,df_extrato_zig!F:F,"DINHEIRO")</f>
        <v>0</v>
      </c>
      <c r="D42" s="3">
        <f>SUMIFS(view_parc_agrup!H:H,view_parc_agrup!G:G,Conciliacao!A42)</f>
        <v>0</v>
      </c>
      <c r="E42" s="6">
        <f>SUMIFS(df_mutuos!I:I,df_mutuos!B:B,Conciliacao!A42)</f>
        <v>0</v>
      </c>
      <c r="F42" s="7">
        <f>SUMIFS(df_extratos!I:I,df_extratos!F:F,Conciliacao!BB42,df_extratos!G:G,"CREDITO")+SUMIFS(df_extratos!I:I,df_extratos!F:F,Conciliacao!A42,df_extratos!G:G,"CREDITO")+SUMIFS(df_extratos!I:I,df_extratos!F:F,Conciliacao!BC42,df_extratos!G:G,"CREDITO")+SUMIFS(df_extratos!I:I,df_extratos!F:F,Conciliacao!BD42,df_extratos!G:G,"CREDITO")</f>
        <v>0</v>
      </c>
      <c r="G42" s="9">
        <f t="shared" si="4"/>
        <v>0</v>
      </c>
      <c r="H42" s="4">
        <f>SUMIFS(df_blueme_sem_parcelamento!E:E,df_blueme_sem_parcelamento!H:H,Conciliacao!A42)*(-1)</f>
        <v>0</v>
      </c>
      <c r="I42" s="4">
        <f>SUMIFS(df_blueme_com_parcelamento!J:J,df_blueme_com_parcelamento!M:M,Conciliacao!A42)*(-1)</f>
        <v>0</v>
      </c>
      <c r="J42" s="8">
        <f>SUMIFS(df_mutuos!J:J,df_mutuos!B:B,Conciliacao!A42)*(-1)</f>
        <v>0</v>
      </c>
      <c r="K42" s="10">
        <f>SUMIFS(df_extratos!I:I,df_extratos!F:F,Conciliacao!BB42,df_extratos!G:G,"DEBITO")+SUMIFS(df_extratos!I:I,df_extratos!F:F,Conciliacao!A42,df_extratos!G:G,"DEBITO")+SUMIFS(df_extratos!I:I,df_extratos!F:F,Conciliacao!BC42,df_extratos!G:G,"DEBITO")</f>
        <v>0</v>
      </c>
      <c r="L42" s="11">
        <f t="shared" si="5"/>
        <v>0</v>
      </c>
      <c r="M42" s="25">
        <f>SUMIFS(df_ajustes_conciliaco!D:D,df_ajustes_conciliaco!C:C,Conciliacao!A42)</f>
        <v>0</v>
      </c>
      <c r="N42" s="22">
        <f t="shared" si="6"/>
        <v>0</v>
      </c>
      <c r="BB42" s="20">
        <v>45698.5</v>
      </c>
      <c r="BC42" s="20">
        <v>45698.125</v>
      </c>
      <c r="BD42" s="20">
        <v>45698.541666666657</v>
      </c>
    </row>
    <row r="43" spans="1:56" x14ac:dyDescent="0.3">
      <c r="A43" s="5">
        <f t="shared" si="7"/>
        <v>45699</v>
      </c>
      <c r="B43" s="3">
        <f>-SUMIFS(df_extrato_zig!G:G,df_extrato_zig!E:E,Conciliacao!A43,df_extrato_zig!D:D,"Saque")-SUMIFS(df_extrato_zig!G:G,df_extrato_zig!E:E,Conciliacao!A43,df_extrato_zig!D:D,"Antecipação")</f>
        <v>0</v>
      </c>
      <c r="C43" s="3">
        <f>SUMIFS(df_extrato_zig!E:E,df_extrato_zig!L:L,Conciliacao!A43,df_extrato_zig!F:F,"DINHEIRO")</f>
        <v>0</v>
      </c>
      <c r="D43" s="3">
        <f>SUMIFS(view_parc_agrup!H:H,view_parc_agrup!G:G,Conciliacao!A43)</f>
        <v>0</v>
      </c>
      <c r="E43" s="6">
        <f>SUMIFS(df_mutuos!I:I,df_mutuos!B:B,Conciliacao!A43)</f>
        <v>0</v>
      </c>
      <c r="F43" s="7">
        <f>SUMIFS(df_extratos!I:I,df_extratos!F:F,Conciliacao!BB43,df_extratos!G:G,"CREDITO")+SUMIFS(df_extratos!I:I,df_extratos!F:F,Conciliacao!A43,df_extratos!G:G,"CREDITO")+SUMIFS(df_extratos!I:I,df_extratos!F:F,Conciliacao!BC43,df_extratos!G:G,"CREDITO")+SUMIFS(df_extratos!I:I,df_extratos!F:F,Conciliacao!BD43,df_extratos!G:G,"CREDITO")</f>
        <v>0</v>
      </c>
      <c r="G43" s="9">
        <f t="shared" si="4"/>
        <v>0</v>
      </c>
      <c r="H43" s="4">
        <f>SUMIFS(df_blueme_sem_parcelamento!E:E,df_blueme_sem_parcelamento!H:H,Conciliacao!A43)*(-1)</f>
        <v>0</v>
      </c>
      <c r="I43" s="4">
        <f>SUMIFS(df_blueme_com_parcelamento!J:J,df_blueme_com_parcelamento!M:M,Conciliacao!A43)*(-1)</f>
        <v>0</v>
      </c>
      <c r="J43" s="8">
        <f>SUMIFS(df_mutuos!J:J,df_mutuos!B:B,Conciliacao!A43)*(-1)</f>
        <v>0</v>
      </c>
      <c r="K43" s="10">
        <f>SUMIFS(df_extratos!I:I,df_extratos!F:F,Conciliacao!BB43,df_extratos!G:G,"DEBITO")+SUMIFS(df_extratos!I:I,df_extratos!F:F,Conciliacao!A43,df_extratos!G:G,"DEBITO")+SUMIFS(df_extratos!I:I,df_extratos!F:F,Conciliacao!BC43,df_extratos!G:G,"DEBITO")</f>
        <v>0</v>
      </c>
      <c r="L43" s="11">
        <f t="shared" si="5"/>
        <v>0</v>
      </c>
      <c r="M43" s="25">
        <f>SUMIFS(df_ajustes_conciliaco!D:D,df_ajustes_conciliaco!C:C,Conciliacao!A43)</f>
        <v>0</v>
      </c>
      <c r="N43" s="22">
        <f t="shared" si="6"/>
        <v>0</v>
      </c>
      <c r="BB43" s="20">
        <v>45699.5</v>
      </c>
      <c r="BC43" s="20">
        <v>45699.125</v>
      </c>
      <c r="BD43" s="20">
        <v>45699.541666666657</v>
      </c>
    </row>
    <row r="44" spans="1:56" x14ac:dyDescent="0.3">
      <c r="A44" s="5">
        <f t="shared" si="7"/>
        <v>45700</v>
      </c>
      <c r="B44" s="3">
        <f>-SUMIFS(df_extrato_zig!G:G,df_extrato_zig!E:E,Conciliacao!A44,df_extrato_zig!D:D,"Saque")-SUMIFS(df_extrato_zig!G:G,df_extrato_zig!E:E,Conciliacao!A44,df_extrato_zig!D:D,"Antecipação")</f>
        <v>0</v>
      </c>
      <c r="C44" s="3">
        <f>SUMIFS(df_extrato_zig!E:E,df_extrato_zig!L:L,Conciliacao!A44,df_extrato_zig!F:F,"DINHEIRO")</f>
        <v>0</v>
      </c>
      <c r="D44" s="3">
        <f>SUMIFS(view_parc_agrup!H:H,view_parc_agrup!G:G,Conciliacao!A44)</f>
        <v>0</v>
      </c>
      <c r="E44" s="6">
        <f>SUMIFS(df_mutuos!I:I,df_mutuos!B:B,Conciliacao!A44)</f>
        <v>0</v>
      </c>
      <c r="F44" s="7">
        <f>SUMIFS(df_extratos!I:I,df_extratos!F:F,Conciliacao!BB44,df_extratos!G:G,"CREDITO")+SUMIFS(df_extratos!I:I,df_extratos!F:F,Conciliacao!A44,df_extratos!G:G,"CREDITO")+SUMIFS(df_extratos!I:I,df_extratos!F:F,Conciliacao!BC44,df_extratos!G:G,"CREDITO")+SUMIFS(df_extratos!I:I,df_extratos!F:F,Conciliacao!BD44,df_extratos!G:G,"CREDITO")</f>
        <v>0</v>
      </c>
      <c r="G44" s="9">
        <f t="shared" si="4"/>
        <v>0</v>
      </c>
      <c r="H44" s="4">
        <f>SUMIFS(df_blueme_sem_parcelamento!E:E,df_blueme_sem_parcelamento!H:H,Conciliacao!A44)*(-1)</f>
        <v>0</v>
      </c>
      <c r="I44" s="4">
        <f>SUMIFS(df_blueme_com_parcelamento!J:J,df_blueme_com_parcelamento!M:M,Conciliacao!A44)*(-1)</f>
        <v>0</v>
      </c>
      <c r="J44" s="8">
        <f>SUMIFS(df_mutuos!J:J,df_mutuos!B:B,Conciliacao!A44)*(-1)</f>
        <v>0</v>
      </c>
      <c r="K44" s="10">
        <f>SUMIFS(df_extratos!I:I,df_extratos!F:F,Conciliacao!BB44,df_extratos!G:G,"DEBITO")+SUMIFS(df_extratos!I:I,df_extratos!F:F,Conciliacao!A44,df_extratos!G:G,"DEBITO")+SUMIFS(df_extratos!I:I,df_extratos!F:F,Conciliacao!BC44,df_extratos!G:G,"DEBITO")</f>
        <v>0</v>
      </c>
      <c r="L44" s="11">
        <f t="shared" si="5"/>
        <v>0</v>
      </c>
      <c r="M44" s="25">
        <f>SUMIFS(df_ajustes_conciliaco!D:D,df_ajustes_conciliaco!C:C,Conciliacao!A44)</f>
        <v>0</v>
      </c>
      <c r="N44" s="22">
        <f t="shared" si="6"/>
        <v>0</v>
      </c>
      <c r="BB44" s="20">
        <v>45700.5</v>
      </c>
      <c r="BC44" s="20">
        <v>45700.125</v>
      </c>
      <c r="BD44" s="20">
        <v>45700.541666666657</v>
      </c>
    </row>
    <row r="45" spans="1:56" x14ac:dyDescent="0.3">
      <c r="A45" s="5">
        <f t="shared" si="7"/>
        <v>45701</v>
      </c>
      <c r="B45" s="3">
        <f>-SUMIFS(df_extrato_zig!G:G,df_extrato_zig!E:E,Conciliacao!A45,df_extrato_zig!D:D,"Saque")-SUMIFS(df_extrato_zig!G:G,df_extrato_zig!E:E,Conciliacao!A45,df_extrato_zig!D:D,"Antecipação")</f>
        <v>0</v>
      </c>
      <c r="C45" s="3">
        <f>SUMIFS(df_extrato_zig!E:E,df_extrato_zig!L:L,Conciliacao!A45,df_extrato_zig!F:F,"DINHEIRO")</f>
        <v>0</v>
      </c>
      <c r="D45" s="3">
        <f>SUMIFS(view_parc_agrup!H:H,view_parc_agrup!G:G,Conciliacao!A45)</f>
        <v>0</v>
      </c>
      <c r="E45" s="6">
        <f>SUMIFS(df_mutuos!I:I,df_mutuos!B:B,Conciliacao!A45)</f>
        <v>0</v>
      </c>
      <c r="F45" s="7">
        <f>SUMIFS(df_extratos!I:I,df_extratos!F:F,Conciliacao!BB45,df_extratos!G:G,"CREDITO")+SUMIFS(df_extratos!I:I,df_extratos!F:F,Conciliacao!A45,df_extratos!G:G,"CREDITO")+SUMIFS(df_extratos!I:I,df_extratos!F:F,Conciliacao!BC45,df_extratos!G:G,"CREDITO")+SUMIFS(df_extratos!I:I,df_extratos!F:F,Conciliacao!BD45,df_extratos!G:G,"CREDITO")</f>
        <v>0</v>
      </c>
      <c r="G45" s="9">
        <f t="shared" si="4"/>
        <v>0</v>
      </c>
      <c r="H45" s="4">
        <f>SUMIFS(df_blueme_sem_parcelamento!E:E,df_blueme_sem_parcelamento!H:H,Conciliacao!A45)*(-1)</f>
        <v>0</v>
      </c>
      <c r="I45" s="4">
        <f>SUMIFS(df_blueme_com_parcelamento!J:J,df_blueme_com_parcelamento!M:M,Conciliacao!A45)*(-1)</f>
        <v>0</v>
      </c>
      <c r="J45" s="8">
        <f>SUMIFS(df_mutuos!J:J,df_mutuos!B:B,Conciliacao!A45)*(-1)</f>
        <v>0</v>
      </c>
      <c r="K45" s="10">
        <f>SUMIFS(df_extratos!I:I,df_extratos!F:F,Conciliacao!BB45,df_extratos!G:G,"DEBITO")+SUMIFS(df_extratos!I:I,df_extratos!F:F,Conciliacao!A45,df_extratos!G:G,"DEBITO")+SUMIFS(df_extratos!I:I,df_extratos!F:F,Conciliacao!BC45,df_extratos!G:G,"DEBITO")</f>
        <v>0</v>
      </c>
      <c r="L45" s="11">
        <f t="shared" si="5"/>
        <v>0</v>
      </c>
      <c r="M45" s="25">
        <f>SUMIFS(df_ajustes_conciliaco!D:D,df_ajustes_conciliaco!C:C,Conciliacao!A45)</f>
        <v>0</v>
      </c>
      <c r="N45" s="22">
        <f t="shared" si="6"/>
        <v>0</v>
      </c>
      <c r="BB45" s="20">
        <v>45701.5</v>
      </c>
      <c r="BC45" s="20">
        <v>45701.125</v>
      </c>
      <c r="BD45" s="20">
        <v>45701.541666666657</v>
      </c>
    </row>
    <row r="46" spans="1:56" x14ac:dyDescent="0.3">
      <c r="A46" s="5">
        <f t="shared" si="7"/>
        <v>45702</v>
      </c>
      <c r="B46" s="3">
        <f>-SUMIFS(df_extrato_zig!G:G,df_extrato_zig!E:E,Conciliacao!A46,df_extrato_zig!D:D,"Saque")-SUMIFS(df_extrato_zig!G:G,df_extrato_zig!E:E,Conciliacao!A46,df_extrato_zig!D:D,"Antecipação")</f>
        <v>0</v>
      </c>
      <c r="C46" s="3">
        <f>SUMIFS(df_extrato_zig!E:E,df_extrato_zig!L:L,Conciliacao!A46,df_extrato_zig!F:F,"DINHEIRO")</f>
        <v>0</v>
      </c>
      <c r="D46" s="3">
        <f>SUMIFS(view_parc_agrup!H:H,view_parc_agrup!G:G,Conciliacao!A46)</f>
        <v>0</v>
      </c>
      <c r="E46" s="6">
        <f>SUMIFS(df_mutuos!I:I,df_mutuos!B:B,Conciliacao!A46)</f>
        <v>0</v>
      </c>
      <c r="F46" s="7">
        <f>SUMIFS(df_extratos!I:I,df_extratos!F:F,Conciliacao!BB46,df_extratos!G:G,"CREDITO")+SUMIFS(df_extratos!I:I,df_extratos!F:F,Conciliacao!A46,df_extratos!G:G,"CREDITO")+SUMIFS(df_extratos!I:I,df_extratos!F:F,Conciliacao!BC46,df_extratos!G:G,"CREDITO")+SUMIFS(df_extratos!I:I,df_extratos!F:F,Conciliacao!BD46,df_extratos!G:G,"CREDITO")</f>
        <v>0</v>
      </c>
      <c r="G46" s="9">
        <f t="shared" si="4"/>
        <v>0</v>
      </c>
      <c r="H46" s="4">
        <f>SUMIFS(df_blueme_sem_parcelamento!E:E,df_blueme_sem_parcelamento!H:H,Conciliacao!A46)*(-1)</f>
        <v>0</v>
      </c>
      <c r="I46" s="4">
        <f>SUMIFS(df_blueme_com_parcelamento!J:J,df_blueme_com_parcelamento!M:M,Conciliacao!A46)*(-1)</f>
        <v>0</v>
      </c>
      <c r="J46" s="8">
        <f>SUMIFS(df_mutuos!J:J,df_mutuos!B:B,Conciliacao!A46)*(-1)</f>
        <v>0</v>
      </c>
      <c r="K46" s="10">
        <f>SUMIFS(df_extratos!I:I,df_extratos!F:F,Conciliacao!BB46,df_extratos!G:G,"DEBITO")+SUMIFS(df_extratos!I:I,df_extratos!F:F,Conciliacao!A46,df_extratos!G:G,"DEBITO")+SUMIFS(df_extratos!I:I,df_extratos!F:F,Conciliacao!BC46,df_extratos!G:G,"DEBITO")</f>
        <v>0</v>
      </c>
      <c r="L46" s="11">
        <f t="shared" si="5"/>
        <v>0</v>
      </c>
      <c r="M46" s="25">
        <f>SUMIFS(df_ajustes_conciliaco!D:D,df_ajustes_conciliaco!C:C,Conciliacao!A46)</f>
        <v>0</v>
      </c>
      <c r="N46" s="22">
        <f t="shared" si="6"/>
        <v>0</v>
      </c>
      <c r="BB46" s="20">
        <v>45702.5</v>
      </c>
      <c r="BC46" s="20">
        <v>45702.125</v>
      </c>
      <c r="BD46" s="20">
        <v>45702.541666666657</v>
      </c>
    </row>
    <row r="47" spans="1:56" x14ac:dyDescent="0.3">
      <c r="A47" s="5">
        <f t="shared" si="7"/>
        <v>45703</v>
      </c>
      <c r="B47" s="3">
        <f>-SUMIFS(df_extrato_zig!G:G,df_extrato_zig!E:E,Conciliacao!A47,df_extrato_zig!D:D,"Saque")-SUMIFS(df_extrato_zig!G:G,df_extrato_zig!E:E,Conciliacao!A47,df_extrato_zig!D:D,"Antecipação")</f>
        <v>0</v>
      </c>
      <c r="C47" s="3">
        <f>SUMIFS(df_extrato_zig!E:E,df_extrato_zig!L:L,Conciliacao!A47,df_extrato_zig!F:F,"DINHEIRO")</f>
        <v>0</v>
      </c>
      <c r="D47" s="3">
        <f>SUMIFS(view_parc_agrup!H:H,view_parc_agrup!G:G,Conciliacao!A47)</f>
        <v>0</v>
      </c>
      <c r="E47" s="6">
        <f>SUMIFS(df_mutuos!I:I,df_mutuos!B:B,Conciliacao!A47)</f>
        <v>0</v>
      </c>
      <c r="F47" s="7">
        <f>SUMIFS(df_extratos!I:I,df_extratos!F:F,Conciliacao!BB47,df_extratos!G:G,"CREDITO")+SUMIFS(df_extratos!I:I,df_extratos!F:F,Conciliacao!A47,df_extratos!G:G,"CREDITO")+SUMIFS(df_extratos!I:I,df_extratos!F:F,Conciliacao!BC47,df_extratos!G:G,"CREDITO")+SUMIFS(df_extratos!I:I,df_extratos!F:F,Conciliacao!BD47,df_extratos!G:G,"CREDITO")</f>
        <v>0</v>
      </c>
      <c r="G47" s="9">
        <f t="shared" si="4"/>
        <v>0</v>
      </c>
      <c r="H47" s="4">
        <f>SUMIFS(df_blueme_sem_parcelamento!E:E,df_blueme_sem_parcelamento!H:H,Conciliacao!A47)*(-1)</f>
        <v>0</v>
      </c>
      <c r="I47" s="4">
        <f>SUMIFS(df_blueme_com_parcelamento!J:J,df_blueme_com_parcelamento!M:M,Conciliacao!A47)*(-1)</f>
        <v>0</v>
      </c>
      <c r="J47" s="8">
        <f>SUMIFS(df_mutuos!J:J,df_mutuos!B:B,Conciliacao!A47)*(-1)</f>
        <v>0</v>
      </c>
      <c r="K47" s="10">
        <f>SUMIFS(df_extratos!I:I,df_extratos!F:F,Conciliacao!BB47,df_extratos!G:G,"DEBITO")+SUMIFS(df_extratos!I:I,df_extratos!F:F,Conciliacao!A47,df_extratos!G:G,"DEBITO")+SUMIFS(df_extratos!I:I,df_extratos!F:F,Conciliacao!BC47,df_extratos!G:G,"DEBITO")</f>
        <v>0</v>
      </c>
      <c r="L47" s="11">
        <f t="shared" si="5"/>
        <v>0</v>
      </c>
      <c r="M47" s="25">
        <f>SUMIFS(df_ajustes_conciliaco!D:D,df_ajustes_conciliaco!C:C,Conciliacao!A47)</f>
        <v>0</v>
      </c>
      <c r="N47" s="22">
        <f t="shared" si="6"/>
        <v>0</v>
      </c>
      <c r="BB47" s="20">
        <v>45703.5</v>
      </c>
      <c r="BC47" s="20">
        <v>45703.125</v>
      </c>
      <c r="BD47" s="20">
        <v>45703.541666666657</v>
      </c>
    </row>
    <row r="48" spans="1:56" x14ac:dyDescent="0.3">
      <c r="A48" s="5">
        <f t="shared" si="7"/>
        <v>45704</v>
      </c>
      <c r="B48" s="3">
        <f>-SUMIFS(df_extrato_zig!G:G,df_extrato_zig!E:E,Conciliacao!A48,df_extrato_zig!D:D,"Saque")-SUMIFS(df_extrato_zig!G:G,df_extrato_zig!E:E,Conciliacao!A48,df_extrato_zig!D:D,"Antecipação")</f>
        <v>0</v>
      </c>
      <c r="C48" s="3">
        <f>SUMIFS(df_extrato_zig!E:E,df_extrato_zig!L:L,Conciliacao!A48,df_extrato_zig!F:F,"DINHEIRO")</f>
        <v>0</v>
      </c>
      <c r="D48" s="3">
        <f>SUMIFS(view_parc_agrup!H:H,view_parc_agrup!G:G,Conciliacao!A48)</f>
        <v>0</v>
      </c>
      <c r="E48" s="6">
        <f>SUMIFS(df_mutuos!I:I,df_mutuos!B:B,Conciliacao!A48)</f>
        <v>0</v>
      </c>
      <c r="F48" s="7">
        <f>SUMIFS(df_extratos!I:I,df_extratos!F:F,Conciliacao!BB48,df_extratos!G:G,"CREDITO")+SUMIFS(df_extratos!I:I,df_extratos!F:F,Conciliacao!A48,df_extratos!G:G,"CREDITO")+SUMIFS(df_extratos!I:I,df_extratos!F:F,Conciliacao!BC48,df_extratos!G:G,"CREDITO")+SUMIFS(df_extratos!I:I,df_extratos!F:F,Conciliacao!BD48,df_extratos!G:G,"CREDITO")</f>
        <v>0</v>
      </c>
      <c r="G48" s="9">
        <f t="shared" si="4"/>
        <v>0</v>
      </c>
      <c r="H48" s="4">
        <f>SUMIFS(df_blueme_sem_parcelamento!E:E,df_blueme_sem_parcelamento!H:H,Conciliacao!A48)*(-1)</f>
        <v>0</v>
      </c>
      <c r="I48" s="4">
        <f>SUMIFS(df_blueme_com_parcelamento!J:J,df_blueme_com_parcelamento!M:M,Conciliacao!A48)*(-1)</f>
        <v>0</v>
      </c>
      <c r="J48" s="8">
        <f>SUMIFS(df_mutuos!J:J,df_mutuos!B:B,Conciliacao!A48)*(-1)</f>
        <v>0</v>
      </c>
      <c r="K48" s="10">
        <f>SUMIFS(df_extratos!I:I,df_extratos!F:F,Conciliacao!BB48,df_extratos!G:G,"DEBITO")+SUMIFS(df_extratos!I:I,df_extratos!F:F,Conciliacao!A48,df_extratos!G:G,"DEBITO")+SUMIFS(df_extratos!I:I,df_extratos!F:F,Conciliacao!BC48,df_extratos!G:G,"DEBITO")</f>
        <v>0</v>
      </c>
      <c r="L48" s="11">
        <f t="shared" si="5"/>
        <v>0</v>
      </c>
      <c r="M48" s="25">
        <f>SUMIFS(df_ajustes_conciliaco!D:D,df_ajustes_conciliaco!C:C,Conciliacao!A48)</f>
        <v>0</v>
      </c>
      <c r="N48" s="22">
        <f t="shared" si="6"/>
        <v>0</v>
      </c>
      <c r="BB48" s="20">
        <v>45704.5</v>
      </c>
      <c r="BC48" s="20">
        <v>45704.125</v>
      </c>
      <c r="BD48" s="20">
        <v>45704.541666666657</v>
      </c>
    </row>
    <row r="49" spans="1:56" x14ac:dyDescent="0.3">
      <c r="A49" s="5">
        <f t="shared" si="7"/>
        <v>45705</v>
      </c>
      <c r="B49" s="3">
        <f>-SUMIFS(df_extrato_zig!G:G,df_extrato_zig!E:E,Conciliacao!A49,df_extrato_zig!D:D,"Saque")-SUMIFS(df_extrato_zig!G:G,df_extrato_zig!E:E,Conciliacao!A49,df_extrato_zig!D:D,"Antecipação")</f>
        <v>0</v>
      </c>
      <c r="C49" s="3">
        <f>SUMIFS(df_extrato_zig!E:E,df_extrato_zig!L:L,Conciliacao!A49,df_extrato_zig!F:F,"DINHEIRO")</f>
        <v>0</v>
      </c>
      <c r="D49" s="3">
        <f>SUMIFS(view_parc_agrup!H:H,view_parc_agrup!G:G,Conciliacao!A49)</f>
        <v>0</v>
      </c>
      <c r="E49" s="6">
        <f>SUMIFS(df_mutuos!I:I,df_mutuos!B:B,Conciliacao!A49)</f>
        <v>0</v>
      </c>
      <c r="F49" s="7">
        <f>SUMIFS(df_extratos!I:I,df_extratos!F:F,Conciliacao!BB49,df_extratos!G:G,"CREDITO")+SUMIFS(df_extratos!I:I,df_extratos!F:F,Conciliacao!A49,df_extratos!G:G,"CREDITO")+SUMIFS(df_extratos!I:I,df_extratos!F:F,Conciliacao!BC49,df_extratos!G:G,"CREDITO")+SUMIFS(df_extratos!I:I,df_extratos!F:F,Conciliacao!BD49,df_extratos!G:G,"CREDITO")</f>
        <v>0</v>
      </c>
      <c r="G49" s="9">
        <f t="shared" si="4"/>
        <v>0</v>
      </c>
      <c r="H49" s="4">
        <f>SUMIFS(df_blueme_sem_parcelamento!E:E,df_blueme_sem_parcelamento!H:H,Conciliacao!A49)*(-1)</f>
        <v>0</v>
      </c>
      <c r="I49" s="4">
        <f>SUMIFS(df_blueme_com_parcelamento!J:J,df_blueme_com_parcelamento!M:M,Conciliacao!A49)*(-1)</f>
        <v>0</v>
      </c>
      <c r="J49" s="8">
        <f>SUMIFS(df_mutuos!J:J,df_mutuos!B:B,Conciliacao!A49)*(-1)</f>
        <v>0</v>
      </c>
      <c r="K49" s="10">
        <f>SUMIFS(df_extratos!I:I,df_extratos!F:F,Conciliacao!BB49,df_extratos!G:G,"DEBITO")+SUMIFS(df_extratos!I:I,df_extratos!F:F,Conciliacao!A49,df_extratos!G:G,"DEBITO")+SUMIFS(df_extratos!I:I,df_extratos!F:F,Conciliacao!BC49,df_extratos!G:G,"DEBITO")</f>
        <v>0</v>
      </c>
      <c r="L49" s="11">
        <f t="shared" si="5"/>
        <v>0</v>
      </c>
      <c r="M49" s="25">
        <f>SUMIFS(df_ajustes_conciliaco!D:D,df_ajustes_conciliaco!C:C,Conciliacao!A49)</f>
        <v>0</v>
      </c>
      <c r="N49" s="22">
        <f t="shared" si="6"/>
        <v>0</v>
      </c>
      <c r="BB49" s="20">
        <v>45705.5</v>
      </c>
      <c r="BC49" s="20">
        <v>45705.125</v>
      </c>
      <c r="BD49" s="20">
        <v>45705.541666666657</v>
      </c>
    </row>
    <row r="50" spans="1:56" x14ac:dyDescent="0.3">
      <c r="A50" s="5">
        <f t="shared" si="7"/>
        <v>45706</v>
      </c>
      <c r="B50" s="3">
        <f>-SUMIFS(df_extrato_zig!G:G,df_extrato_zig!E:E,Conciliacao!A50,df_extrato_zig!D:D,"Saque")-SUMIFS(df_extrato_zig!G:G,df_extrato_zig!E:E,Conciliacao!A50,df_extrato_zig!D:D,"Antecipação")</f>
        <v>0</v>
      </c>
      <c r="C50" s="3">
        <f>SUMIFS(df_extrato_zig!E:E,df_extrato_zig!L:L,Conciliacao!A50,df_extrato_zig!F:F,"DINHEIRO")</f>
        <v>0</v>
      </c>
      <c r="D50" s="3">
        <f>SUMIFS(view_parc_agrup!H:H,view_parc_agrup!G:G,Conciliacao!A50)</f>
        <v>0</v>
      </c>
      <c r="E50" s="6">
        <f>SUMIFS(df_mutuos!I:I,df_mutuos!B:B,Conciliacao!A50)</f>
        <v>0</v>
      </c>
      <c r="F50" s="7">
        <f>SUMIFS(df_extratos!I:I,df_extratos!F:F,Conciliacao!BB50,df_extratos!G:G,"CREDITO")+SUMIFS(df_extratos!I:I,df_extratos!F:F,Conciliacao!A50,df_extratos!G:G,"CREDITO")+SUMIFS(df_extratos!I:I,df_extratos!F:F,Conciliacao!BC50,df_extratos!G:G,"CREDITO")+SUMIFS(df_extratos!I:I,df_extratos!F:F,Conciliacao!BD50,df_extratos!G:G,"CREDITO")</f>
        <v>0</v>
      </c>
      <c r="G50" s="9">
        <f t="shared" si="4"/>
        <v>0</v>
      </c>
      <c r="H50" s="4">
        <f>SUMIFS(df_blueme_sem_parcelamento!E:E,df_blueme_sem_parcelamento!H:H,Conciliacao!A50)*(-1)</f>
        <v>0</v>
      </c>
      <c r="I50" s="4">
        <f>SUMIFS(df_blueme_com_parcelamento!J:J,df_blueme_com_parcelamento!M:M,Conciliacao!A50)*(-1)</f>
        <v>0</v>
      </c>
      <c r="J50" s="8">
        <f>SUMIFS(df_mutuos!J:J,df_mutuos!B:B,Conciliacao!A50)*(-1)</f>
        <v>0</v>
      </c>
      <c r="K50" s="10">
        <f>SUMIFS(df_extratos!I:I,df_extratos!F:F,Conciliacao!BB50,df_extratos!G:G,"DEBITO")+SUMIFS(df_extratos!I:I,df_extratos!F:F,Conciliacao!A50,df_extratos!G:G,"DEBITO")+SUMIFS(df_extratos!I:I,df_extratos!F:F,Conciliacao!BC50,df_extratos!G:G,"DEBITO")</f>
        <v>0</v>
      </c>
      <c r="L50" s="11">
        <f t="shared" si="5"/>
        <v>0</v>
      </c>
      <c r="M50" s="25">
        <f>SUMIFS(df_ajustes_conciliaco!D:D,df_ajustes_conciliaco!C:C,Conciliacao!A50)</f>
        <v>0</v>
      </c>
      <c r="N50" s="22">
        <f t="shared" si="6"/>
        <v>0</v>
      </c>
      <c r="BB50" s="20">
        <v>45706.5</v>
      </c>
      <c r="BC50" s="20">
        <v>45706.125</v>
      </c>
      <c r="BD50" s="20">
        <v>45706.541666666657</v>
      </c>
    </row>
    <row r="51" spans="1:56" x14ac:dyDescent="0.3">
      <c r="A51" s="5">
        <f t="shared" si="7"/>
        <v>45707</v>
      </c>
      <c r="B51" s="3">
        <f>-SUMIFS(df_extrato_zig!G:G,df_extrato_zig!E:E,Conciliacao!A51,df_extrato_zig!D:D,"Saque")-SUMIFS(df_extrato_zig!G:G,df_extrato_zig!E:E,Conciliacao!A51,df_extrato_zig!D:D,"Antecipação")</f>
        <v>0</v>
      </c>
      <c r="C51" s="3">
        <f>SUMIFS(df_extrato_zig!E:E,df_extrato_zig!L:L,Conciliacao!A51,df_extrato_zig!F:F,"DINHEIRO")</f>
        <v>0</v>
      </c>
      <c r="D51" s="3">
        <f>SUMIFS(view_parc_agrup!H:H,view_parc_agrup!G:G,Conciliacao!A51)</f>
        <v>0</v>
      </c>
      <c r="E51" s="6">
        <f>SUMIFS(df_mutuos!I:I,df_mutuos!B:B,Conciliacao!A51)</f>
        <v>0</v>
      </c>
      <c r="F51" s="7">
        <f>SUMIFS(df_extratos!I:I,df_extratos!F:F,Conciliacao!BB51,df_extratos!G:G,"CREDITO")+SUMIFS(df_extratos!I:I,df_extratos!F:F,Conciliacao!A51,df_extratos!G:G,"CREDITO")+SUMIFS(df_extratos!I:I,df_extratos!F:F,Conciliacao!BC51,df_extratos!G:G,"CREDITO")+SUMIFS(df_extratos!I:I,df_extratos!F:F,Conciliacao!BD51,df_extratos!G:G,"CREDITO")</f>
        <v>0</v>
      </c>
      <c r="G51" s="9">
        <f t="shared" si="4"/>
        <v>0</v>
      </c>
      <c r="H51" s="4">
        <f>SUMIFS(df_blueme_sem_parcelamento!E:E,df_blueme_sem_parcelamento!H:H,Conciliacao!A51)*(-1)</f>
        <v>0</v>
      </c>
      <c r="I51" s="4">
        <f>SUMIFS(df_blueme_com_parcelamento!J:J,df_blueme_com_parcelamento!M:M,Conciliacao!A51)*(-1)</f>
        <v>0</v>
      </c>
      <c r="J51" s="8">
        <f>SUMIFS(df_mutuos!J:J,df_mutuos!B:B,Conciliacao!A51)*(-1)</f>
        <v>0</v>
      </c>
      <c r="K51" s="10">
        <f>SUMIFS(df_extratos!I:I,df_extratos!F:F,Conciliacao!BB51,df_extratos!G:G,"DEBITO")+SUMIFS(df_extratos!I:I,df_extratos!F:F,Conciliacao!A51,df_extratos!G:G,"DEBITO")+SUMIFS(df_extratos!I:I,df_extratos!F:F,Conciliacao!BC51,df_extratos!G:G,"DEBITO")</f>
        <v>0</v>
      </c>
      <c r="L51" s="11">
        <f t="shared" si="5"/>
        <v>0</v>
      </c>
      <c r="M51" s="25">
        <f>SUMIFS(df_ajustes_conciliaco!D:D,df_ajustes_conciliaco!C:C,Conciliacao!A51)</f>
        <v>0</v>
      </c>
      <c r="N51" s="22">
        <f t="shared" si="6"/>
        <v>0</v>
      </c>
      <c r="BB51" s="20">
        <v>45707.5</v>
      </c>
      <c r="BC51" s="20">
        <v>45707.125</v>
      </c>
      <c r="BD51" s="20">
        <v>45707.541666666657</v>
      </c>
    </row>
    <row r="52" spans="1:56" x14ac:dyDescent="0.3">
      <c r="A52" s="5">
        <f t="shared" si="7"/>
        <v>45708</v>
      </c>
      <c r="B52" s="3">
        <f>-SUMIFS(df_extrato_zig!G:G,df_extrato_zig!E:E,Conciliacao!A52,df_extrato_zig!D:D,"Saque")-SUMIFS(df_extrato_zig!G:G,df_extrato_zig!E:E,Conciliacao!A52,df_extrato_zig!D:D,"Antecipação")</f>
        <v>0</v>
      </c>
      <c r="C52" s="3">
        <f>SUMIFS(df_extrato_zig!E:E,df_extrato_zig!L:L,Conciliacao!A52,df_extrato_zig!F:F,"DINHEIRO")</f>
        <v>0</v>
      </c>
      <c r="D52" s="3">
        <f>SUMIFS(view_parc_agrup!H:H,view_parc_agrup!G:G,Conciliacao!A52)</f>
        <v>0</v>
      </c>
      <c r="E52" s="6">
        <f>SUMIFS(df_mutuos!I:I,df_mutuos!B:B,Conciliacao!A52)</f>
        <v>0</v>
      </c>
      <c r="F52" s="7">
        <f>SUMIFS(df_extratos!I:I,df_extratos!F:F,Conciliacao!BB52,df_extratos!G:G,"CREDITO")+SUMIFS(df_extratos!I:I,df_extratos!F:F,Conciliacao!A52,df_extratos!G:G,"CREDITO")+SUMIFS(df_extratos!I:I,df_extratos!F:F,Conciliacao!BC52,df_extratos!G:G,"CREDITO")+SUMIFS(df_extratos!I:I,df_extratos!F:F,Conciliacao!BD52,df_extratos!G:G,"CREDITO")</f>
        <v>0</v>
      </c>
      <c r="G52" s="9">
        <f t="shared" si="4"/>
        <v>0</v>
      </c>
      <c r="H52" s="4">
        <f>SUMIFS(df_blueme_sem_parcelamento!E:E,df_blueme_sem_parcelamento!H:H,Conciliacao!A52)*(-1)</f>
        <v>0</v>
      </c>
      <c r="I52" s="4">
        <f>SUMIFS(df_blueme_com_parcelamento!J:J,df_blueme_com_parcelamento!M:M,Conciliacao!A52)*(-1)</f>
        <v>0</v>
      </c>
      <c r="J52" s="8">
        <f>SUMIFS(df_mutuos!J:J,df_mutuos!B:B,Conciliacao!A52)*(-1)</f>
        <v>0</v>
      </c>
      <c r="K52" s="10">
        <f>SUMIFS(df_extratos!I:I,df_extratos!F:F,Conciliacao!BB52,df_extratos!G:G,"DEBITO")+SUMIFS(df_extratos!I:I,df_extratos!F:F,Conciliacao!A52,df_extratos!G:G,"DEBITO")+SUMIFS(df_extratos!I:I,df_extratos!F:F,Conciliacao!BC52,df_extratos!G:G,"DEBITO")</f>
        <v>0</v>
      </c>
      <c r="L52" s="11">
        <f t="shared" si="5"/>
        <v>0</v>
      </c>
      <c r="M52" s="25">
        <f>SUMIFS(df_ajustes_conciliaco!D:D,df_ajustes_conciliaco!C:C,Conciliacao!A52)</f>
        <v>0</v>
      </c>
      <c r="N52" s="22">
        <f t="shared" si="6"/>
        <v>0</v>
      </c>
      <c r="BB52" s="20">
        <v>45708.5</v>
      </c>
      <c r="BC52" s="20">
        <v>45708.125</v>
      </c>
      <c r="BD52" s="20">
        <v>45708.541666666657</v>
      </c>
    </row>
    <row r="53" spans="1:56" x14ac:dyDescent="0.3">
      <c r="A53" s="5">
        <f t="shared" si="7"/>
        <v>45709</v>
      </c>
      <c r="B53" s="3">
        <f>-SUMIFS(df_extrato_zig!G:G,df_extrato_zig!E:E,Conciliacao!A53,df_extrato_zig!D:D,"Saque")-SUMIFS(df_extrato_zig!G:G,df_extrato_zig!E:E,Conciliacao!A53,df_extrato_zig!D:D,"Antecipação")</f>
        <v>0</v>
      </c>
      <c r="C53" s="3">
        <f>SUMIFS(df_extrato_zig!E:E,df_extrato_zig!L:L,Conciliacao!A53,df_extrato_zig!F:F,"DINHEIRO")</f>
        <v>0</v>
      </c>
      <c r="D53" s="3">
        <f>SUMIFS(view_parc_agrup!H:H,view_parc_agrup!G:G,Conciliacao!A53)</f>
        <v>0</v>
      </c>
      <c r="E53" s="6">
        <f>SUMIFS(df_mutuos!I:I,df_mutuos!B:B,Conciliacao!A53)</f>
        <v>0</v>
      </c>
      <c r="F53" s="7">
        <f>SUMIFS(df_extratos!I:I,df_extratos!F:F,Conciliacao!BB53,df_extratos!G:G,"CREDITO")+SUMIFS(df_extratos!I:I,df_extratos!F:F,Conciliacao!A53,df_extratos!G:G,"CREDITO")+SUMIFS(df_extratos!I:I,df_extratos!F:F,Conciliacao!BC53,df_extratos!G:G,"CREDITO")+SUMIFS(df_extratos!I:I,df_extratos!F:F,Conciliacao!BD53,df_extratos!G:G,"CREDITO")</f>
        <v>0</v>
      </c>
      <c r="G53" s="9">
        <f t="shared" si="4"/>
        <v>0</v>
      </c>
      <c r="H53" s="4">
        <f>SUMIFS(df_blueme_sem_parcelamento!E:E,df_blueme_sem_parcelamento!H:H,Conciliacao!A53)*(-1)</f>
        <v>0</v>
      </c>
      <c r="I53" s="4">
        <f>SUMIFS(df_blueme_com_parcelamento!J:J,df_blueme_com_parcelamento!M:M,Conciliacao!A53)*(-1)</f>
        <v>0</v>
      </c>
      <c r="J53" s="8">
        <f>SUMIFS(df_mutuos!J:J,df_mutuos!B:B,Conciliacao!A53)*(-1)</f>
        <v>0</v>
      </c>
      <c r="K53" s="10">
        <f>SUMIFS(df_extratos!I:I,df_extratos!F:F,Conciliacao!BB53,df_extratos!G:G,"DEBITO")+SUMIFS(df_extratos!I:I,df_extratos!F:F,Conciliacao!A53,df_extratos!G:G,"DEBITO")+SUMIFS(df_extratos!I:I,df_extratos!F:F,Conciliacao!BC53,df_extratos!G:G,"DEBITO")</f>
        <v>0</v>
      </c>
      <c r="L53" s="11">
        <f t="shared" si="5"/>
        <v>0</v>
      </c>
      <c r="M53" s="25">
        <f>SUMIFS(df_ajustes_conciliaco!D:D,df_ajustes_conciliaco!C:C,Conciliacao!A53)</f>
        <v>0</v>
      </c>
      <c r="N53" s="22">
        <f t="shared" si="6"/>
        <v>0</v>
      </c>
      <c r="BB53" s="20">
        <v>45709.5</v>
      </c>
      <c r="BC53" s="20">
        <v>45709.125</v>
      </c>
      <c r="BD53" s="20">
        <v>45709.541666666657</v>
      </c>
    </row>
    <row r="54" spans="1:56" x14ac:dyDescent="0.3">
      <c r="A54" s="5">
        <f t="shared" si="7"/>
        <v>45710</v>
      </c>
      <c r="B54" s="3">
        <f>-SUMIFS(df_extrato_zig!G:G,df_extrato_zig!E:E,Conciliacao!A54,df_extrato_zig!D:D,"Saque")-SUMIFS(df_extrato_zig!G:G,df_extrato_zig!E:E,Conciliacao!A54,df_extrato_zig!D:D,"Antecipação")</f>
        <v>0</v>
      </c>
      <c r="C54" s="3">
        <f>SUMIFS(df_extrato_zig!E:E,df_extrato_zig!L:L,Conciliacao!A54,df_extrato_zig!F:F,"DINHEIRO")</f>
        <v>0</v>
      </c>
      <c r="D54" s="3">
        <f>SUMIFS(view_parc_agrup!H:H,view_parc_agrup!G:G,Conciliacao!A54)</f>
        <v>0</v>
      </c>
      <c r="E54" s="6">
        <f>SUMIFS(df_mutuos!I:I,df_mutuos!B:B,Conciliacao!A54)</f>
        <v>0</v>
      </c>
      <c r="F54" s="7">
        <f>SUMIFS(df_extratos!I:I,df_extratos!F:F,Conciliacao!BB54,df_extratos!G:G,"CREDITO")+SUMIFS(df_extratos!I:I,df_extratos!F:F,Conciliacao!A54,df_extratos!G:G,"CREDITO")+SUMIFS(df_extratos!I:I,df_extratos!F:F,Conciliacao!BC54,df_extratos!G:G,"CREDITO")+SUMIFS(df_extratos!I:I,df_extratos!F:F,Conciliacao!BD54,df_extratos!G:G,"CREDITO")</f>
        <v>0</v>
      </c>
      <c r="G54" s="9">
        <f t="shared" si="4"/>
        <v>0</v>
      </c>
      <c r="H54" s="4">
        <f>SUMIFS(df_blueme_sem_parcelamento!E:E,df_blueme_sem_parcelamento!H:H,Conciliacao!A54)*(-1)</f>
        <v>0</v>
      </c>
      <c r="I54" s="4">
        <f>SUMIFS(df_blueme_com_parcelamento!J:J,df_blueme_com_parcelamento!M:M,Conciliacao!A54)*(-1)</f>
        <v>0</v>
      </c>
      <c r="J54" s="8">
        <f>SUMIFS(df_mutuos!J:J,df_mutuos!B:B,Conciliacao!A54)*(-1)</f>
        <v>0</v>
      </c>
      <c r="K54" s="10">
        <f>SUMIFS(df_extratos!I:I,df_extratos!F:F,Conciliacao!BB54,df_extratos!G:G,"DEBITO")+SUMIFS(df_extratos!I:I,df_extratos!F:F,Conciliacao!A54,df_extratos!G:G,"DEBITO")+SUMIFS(df_extratos!I:I,df_extratos!F:F,Conciliacao!BC54,df_extratos!G:G,"DEBITO")</f>
        <v>0</v>
      </c>
      <c r="L54" s="11">
        <f t="shared" si="5"/>
        <v>0</v>
      </c>
      <c r="M54" s="25">
        <f>SUMIFS(df_ajustes_conciliaco!D:D,df_ajustes_conciliaco!C:C,Conciliacao!A54)</f>
        <v>0</v>
      </c>
      <c r="N54" s="22">
        <f t="shared" si="6"/>
        <v>0</v>
      </c>
      <c r="BB54" s="20">
        <v>45710.5</v>
      </c>
      <c r="BC54" s="20">
        <v>45710.125</v>
      </c>
      <c r="BD54" s="20">
        <v>45710.541666666657</v>
      </c>
    </row>
    <row r="55" spans="1:56" x14ac:dyDescent="0.3">
      <c r="A55" s="5">
        <f t="shared" si="7"/>
        <v>45711</v>
      </c>
      <c r="B55" s="3">
        <f>-SUMIFS(df_extrato_zig!G:G,df_extrato_zig!E:E,Conciliacao!A55,df_extrato_zig!D:D,"Saque")-SUMIFS(df_extrato_zig!G:G,df_extrato_zig!E:E,Conciliacao!A55,df_extrato_zig!D:D,"Antecipação")</f>
        <v>0</v>
      </c>
      <c r="C55" s="3">
        <f>SUMIFS(df_extrato_zig!E:E,df_extrato_zig!L:L,Conciliacao!A55,df_extrato_zig!F:F,"DINHEIRO")</f>
        <v>0</v>
      </c>
      <c r="D55" s="3">
        <f>SUMIFS(view_parc_agrup!H:H,view_parc_agrup!G:G,Conciliacao!A55)</f>
        <v>0</v>
      </c>
      <c r="E55" s="6">
        <f>SUMIFS(df_mutuos!I:I,df_mutuos!B:B,Conciliacao!A55)</f>
        <v>0</v>
      </c>
      <c r="F55" s="7">
        <f>SUMIFS(df_extratos!I:I,df_extratos!F:F,Conciliacao!BB55,df_extratos!G:G,"CREDITO")+SUMIFS(df_extratos!I:I,df_extratos!F:F,Conciliacao!A55,df_extratos!G:G,"CREDITO")+SUMIFS(df_extratos!I:I,df_extratos!F:F,Conciliacao!BC55,df_extratos!G:G,"CREDITO")+SUMIFS(df_extratos!I:I,df_extratos!F:F,Conciliacao!BD55,df_extratos!G:G,"CREDITO")</f>
        <v>0</v>
      </c>
      <c r="G55" s="9">
        <f t="shared" si="4"/>
        <v>0</v>
      </c>
      <c r="H55" s="4">
        <f>SUMIFS(df_blueme_sem_parcelamento!E:E,df_blueme_sem_parcelamento!H:H,Conciliacao!A55)*(-1)</f>
        <v>0</v>
      </c>
      <c r="I55" s="4">
        <f>SUMIFS(df_blueme_com_parcelamento!J:J,df_blueme_com_parcelamento!M:M,Conciliacao!A55)*(-1)</f>
        <v>0</v>
      </c>
      <c r="J55" s="8">
        <f>SUMIFS(df_mutuos!J:J,df_mutuos!B:B,Conciliacao!A55)*(-1)</f>
        <v>0</v>
      </c>
      <c r="K55" s="10">
        <f>SUMIFS(df_extratos!I:I,df_extratos!F:F,Conciliacao!BB55,df_extratos!G:G,"DEBITO")+SUMIFS(df_extratos!I:I,df_extratos!F:F,Conciliacao!A55,df_extratos!G:G,"DEBITO")+SUMIFS(df_extratos!I:I,df_extratos!F:F,Conciliacao!BC55,df_extratos!G:G,"DEBITO")</f>
        <v>0</v>
      </c>
      <c r="L55" s="11">
        <f t="shared" si="5"/>
        <v>0</v>
      </c>
      <c r="M55" s="25">
        <f>SUMIFS(df_ajustes_conciliaco!D:D,df_ajustes_conciliaco!C:C,Conciliacao!A55)</f>
        <v>0</v>
      </c>
      <c r="N55" s="22">
        <f t="shared" si="6"/>
        <v>0</v>
      </c>
      <c r="BB55" s="20">
        <v>45711.5</v>
      </c>
      <c r="BC55" s="20">
        <v>45711.125</v>
      </c>
      <c r="BD55" s="20">
        <v>45711.541666666657</v>
      </c>
    </row>
    <row r="56" spans="1:56" x14ac:dyDescent="0.3">
      <c r="A56" s="5">
        <f t="shared" si="7"/>
        <v>45712</v>
      </c>
      <c r="B56" s="3">
        <f>-SUMIFS(df_extrato_zig!G:G,df_extrato_zig!E:E,Conciliacao!A56,df_extrato_zig!D:D,"Saque")-SUMIFS(df_extrato_zig!G:G,df_extrato_zig!E:E,Conciliacao!A56,df_extrato_zig!D:D,"Antecipação")</f>
        <v>0</v>
      </c>
      <c r="C56" s="3">
        <f>SUMIFS(df_extrato_zig!E:E,df_extrato_zig!L:L,Conciliacao!A56,df_extrato_zig!F:F,"DINHEIRO")</f>
        <v>0</v>
      </c>
      <c r="D56" s="3">
        <f>SUMIFS(view_parc_agrup!H:H,view_parc_agrup!G:G,Conciliacao!A56)</f>
        <v>0</v>
      </c>
      <c r="E56" s="6">
        <f>SUMIFS(df_mutuos!I:I,df_mutuos!B:B,Conciliacao!A56)</f>
        <v>0</v>
      </c>
      <c r="F56" s="7">
        <f>SUMIFS(df_extratos!I:I,df_extratos!F:F,Conciliacao!BB56,df_extratos!G:G,"CREDITO")+SUMIFS(df_extratos!I:I,df_extratos!F:F,Conciliacao!A56,df_extratos!G:G,"CREDITO")+SUMIFS(df_extratos!I:I,df_extratos!F:F,Conciliacao!BC56,df_extratos!G:G,"CREDITO")+SUMIFS(df_extratos!I:I,df_extratos!F:F,Conciliacao!BD56,df_extratos!G:G,"CREDITO")</f>
        <v>0</v>
      </c>
      <c r="G56" s="9">
        <f t="shared" si="4"/>
        <v>0</v>
      </c>
      <c r="H56" s="4">
        <f>SUMIFS(df_blueme_sem_parcelamento!E:E,df_blueme_sem_parcelamento!H:H,Conciliacao!A56)*(-1)</f>
        <v>0</v>
      </c>
      <c r="I56" s="4">
        <f>SUMIFS(df_blueme_com_parcelamento!J:J,df_blueme_com_parcelamento!M:M,Conciliacao!A56)*(-1)</f>
        <v>0</v>
      </c>
      <c r="J56" s="8">
        <f>SUMIFS(df_mutuos!J:J,df_mutuos!B:B,Conciliacao!A56)*(-1)</f>
        <v>0</v>
      </c>
      <c r="K56" s="10">
        <f>SUMIFS(df_extratos!I:I,df_extratos!F:F,Conciliacao!BB56,df_extratos!G:G,"DEBITO")+SUMIFS(df_extratos!I:I,df_extratos!F:F,Conciliacao!A56,df_extratos!G:G,"DEBITO")+SUMIFS(df_extratos!I:I,df_extratos!F:F,Conciliacao!BC56,df_extratos!G:G,"DEBITO")</f>
        <v>0</v>
      </c>
      <c r="L56" s="11">
        <f t="shared" si="5"/>
        <v>0</v>
      </c>
      <c r="M56" s="25">
        <f>SUMIFS(df_ajustes_conciliaco!D:D,df_ajustes_conciliaco!C:C,Conciliacao!A56)</f>
        <v>0</v>
      </c>
      <c r="N56" s="22">
        <f t="shared" si="6"/>
        <v>0</v>
      </c>
      <c r="BB56" s="20">
        <v>45712.5</v>
      </c>
      <c r="BC56" s="20">
        <v>45712.125</v>
      </c>
      <c r="BD56" s="20">
        <v>45712.541666666657</v>
      </c>
    </row>
    <row r="57" spans="1:56" x14ac:dyDescent="0.3">
      <c r="A57" s="5">
        <f t="shared" si="7"/>
        <v>45713</v>
      </c>
      <c r="B57" s="3">
        <f>-SUMIFS(df_extrato_zig!G:G,df_extrato_zig!E:E,Conciliacao!A57,df_extrato_zig!D:D,"Saque")-SUMIFS(df_extrato_zig!G:G,df_extrato_zig!E:E,Conciliacao!A57,df_extrato_zig!D:D,"Antecipação")</f>
        <v>0</v>
      </c>
      <c r="C57" s="3">
        <f>SUMIFS(df_extrato_zig!E:E,df_extrato_zig!L:L,Conciliacao!A57,df_extrato_zig!F:F,"DINHEIRO")</f>
        <v>0</v>
      </c>
      <c r="D57" s="3">
        <f>SUMIFS(view_parc_agrup!H:H,view_parc_agrup!G:G,Conciliacao!A57)</f>
        <v>0</v>
      </c>
      <c r="E57" s="6">
        <f>SUMIFS(df_mutuos!I:I,df_mutuos!B:B,Conciliacao!A57)</f>
        <v>0</v>
      </c>
      <c r="F57" s="7">
        <f>SUMIFS(df_extratos!I:I,df_extratos!F:F,Conciliacao!BB57,df_extratos!G:G,"CREDITO")+SUMIFS(df_extratos!I:I,df_extratos!F:F,Conciliacao!A57,df_extratos!G:G,"CREDITO")+SUMIFS(df_extratos!I:I,df_extratos!F:F,Conciliacao!BC57,df_extratos!G:G,"CREDITO")+SUMIFS(df_extratos!I:I,df_extratos!F:F,Conciliacao!BD57,df_extratos!G:G,"CREDITO")</f>
        <v>0</v>
      </c>
      <c r="G57" s="9">
        <f t="shared" si="4"/>
        <v>0</v>
      </c>
      <c r="H57" s="4">
        <f>SUMIFS(df_blueme_sem_parcelamento!E:E,df_blueme_sem_parcelamento!H:H,Conciliacao!A57)*(-1)</f>
        <v>0</v>
      </c>
      <c r="I57" s="4">
        <f>SUMIFS(df_blueme_com_parcelamento!J:J,df_blueme_com_parcelamento!M:M,Conciliacao!A57)*(-1)</f>
        <v>0</v>
      </c>
      <c r="J57" s="8">
        <f>SUMIFS(df_mutuos!J:J,df_mutuos!B:B,Conciliacao!A57)*(-1)</f>
        <v>0</v>
      </c>
      <c r="K57" s="10">
        <f>SUMIFS(df_extratos!I:I,df_extratos!F:F,Conciliacao!BB57,df_extratos!G:G,"DEBITO")+SUMIFS(df_extratos!I:I,df_extratos!F:F,Conciliacao!A57,df_extratos!G:G,"DEBITO")+SUMIFS(df_extratos!I:I,df_extratos!F:F,Conciliacao!BC57,df_extratos!G:G,"DEBITO")</f>
        <v>0</v>
      </c>
      <c r="L57" s="11">
        <f t="shared" si="5"/>
        <v>0</v>
      </c>
      <c r="M57" s="25">
        <f>SUMIFS(df_ajustes_conciliaco!D:D,df_ajustes_conciliaco!C:C,Conciliacao!A57)</f>
        <v>0</v>
      </c>
      <c r="N57" s="22">
        <f t="shared" si="6"/>
        <v>0</v>
      </c>
      <c r="BB57" s="20">
        <v>45713.5</v>
      </c>
      <c r="BC57" s="20">
        <v>45713.125</v>
      </c>
      <c r="BD57" s="20">
        <v>45713.541666666657</v>
      </c>
    </row>
    <row r="58" spans="1:56" x14ac:dyDescent="0.3">
      <c r="A58" s="5">
        <f t="shared" si="7"/>
        <v>45714</v>
      </c>
      <c r="B58" s="3">
        <f>-SUMIFS(df_extrato_zig!G:G,df_extrato_zig!E:E,Conciliacao!A58,df_extrato_zig!D:D,"Saque")-SUMIFS(df_extrato_zig!G:G,df_extrato_zig!E:E,Conciliacao!A58,df_extrato_zig!D:D,"Antecipação")</f>
        <v>0</v>
      </c>
      <c r="C58" s="3">
        <f>SUMIFS(df_extrato_zig!E:E,df_extrato_zig!L:L,Conciliacao!A58,df_extrato_zig!F:F,"DINHEIRO")</f>
        <v>0</v>
      </c>
      <c r="D58" s="3">
        <f>SUMIFS(view_parc_agrup!H:H,view_parc_agrup!G:G,Conciliacao!A58)</f>
        <v>0</v>
      </c>
      <c r="E58" s="6">
        <f>SUMIFS(df_mutuos!I:I,df_mutuos!B:B,Conciliacao!A58)</f>
        <v>0</v>
      </c>
      <c r="F58" s="7">
        <f>SUMIFS(df_extratos!I:I,df_extratos!F:F,Conciliacao!BB58,df_extratos!G:G,"CREDITO")+SUMIFS(df_extratos!I:I,df_extratos!F:F,Conciliacao!A58,df_extratos!G:G,"CREDITO")+SUMIFS(df_extratos!I:I,df_extratos!F:F,Conciliacao!BC58,df_extratos!G:G,"CREDITO")+SUMIFS(df_extratos!I:I,df_extratos!F:F,Conciliacao!BD58,df_extratos!G:G,"CREDITO")</f>
        <v>0</v>
      </c>
      <c r="G58" s="9">
        <f t="shared" si="4"/>
        <v>0</v>
      </c>
      <c r="H58" s="4">
        <f>SUMIFS(df_blueme_sem_parcelamento!E:E,df_blueme_sem_parcelamento!H:H,Conciliacao!A58)*(-1)</f>
        <v>0</v>
      </c>
      <c r="I58" s="4">
        <f>SUMIFS(df_blueme_com_parcelamento!J:J,df_blueme_com_parcelamento!M:M,Conciliacao!A58)*(-1)</f>
        <v>0</v>
      </c>
      <c r="J58" s="8">
        <f>SUMIFS(df_mutuos!J:J,df_mutuos!B:B,Conciliacao!A58)*(-1)</f>
        <v>0</v>
      </c>
      <c r="K58" s="10">
        <f>SUMIFS(df_extratos!I:I,df_extratos!F:F,Conciliacao!BB58,df_extratos!G:G,"DEBITO")+SUMIFS(df_extratos!I:I,df_extratos!F:F,Conciliacao!A58,df_extratos!G:G,"DEBITO")+SUMIFS(df_extratos!I:I,df_extratos!F:F,Conciliacao!BC58,df_extratos!G:G,"DEBITO")</f>
        <v>0</v>
      </c>
      <c r="L58" s="11">
        <f t="shared" si="5"/>
        <v>0</v>
      </c>
      <c r="M58" s="25">
        <f>SUMIFS(df_ajustes_conciliaco!D:D,df_ajustes_conciliaco!C:C,Conciliacao!A58)</f>
        <v>0</v>
      </c>
      <c r="N58" s="22">
        <f t="shared" si="6"/>
        <v>0</v>
      </c>
      <c r="BB58" s="20">
        <v>45714.5</v>
      </c>
      <c r="BC58" s="20">
        <v>45714.125</v>
      </c>
      <c r="BD58" s="20">
        <v>45714.541666666657</v>
      </c>
    </row>
    <row r="59" spans="1:56" x14ac:dyDescent="0.3">
      <c r="A59" s="5">
        <f t="shared" si="7"/>
        <v>45715</v>
      </c>
      <c r="B59" s="3">
        <f>-SUMIFS(df_extrato_zig!G:G,df_extrato_zig!E:E,Conciliacao!A59,df_extrato_zig!D:D,"Saque")-SUMIFS(df_extrato_zig!G:G,df_extrato_zig!E:E,Conciliacao!A59,df_extrato_zig!D:D,"Antecipação")</f>
        <v>0</v>
      </c>
      <c r="C59" s="3">
        <f>SUMIFS(df_extrato_zig!E:E,df_extrato_zig!L:L,Conciliacao!A59,df_extrato_zig!F:F,"DINHEIRO")</f>
        <v>0</v>
      </c>
      <c r="D59" s="3">
        <f>SUMIFS(view_parc_agrup!H:H,view_parc_agrup!G:G,Conciliacao!A59)</f>
        <v>0</v>
      </c>
      <c r="E59" s="6">
        <f>SUMIFS(df_mutuos!I:I,df_mutuos!B:B,Conciliacao!A59)</f>
        <v>0</v>
      </c>
      <c r="F59" s="7">
        <f>SUMIFS(df_extratos!I:I,df_extratos!F:F,Conciliacao!BB59,df_extratos!G:G,"CREDITO")+SUMIFS(df_extratos!I:I,df_extratos!F:F,Conciliacao!A59,df_extratos!G:G,"CREDITO")+SUMIFS(df_extratos!I:I,df_extratos!F:F,Conciliacao!BC59,df_extratos!G:G,"CREDITO")+SUMIFS(df_extratos!I:I,df_extratos!F:F,Conciliacao!BD59,df_extratos!G:G,"CREDITO")</f>
        <v>0</v>
      </c>
      <c r="G59" s="9">
        <f t="shared" si="4"/>
        <v>0</v>
      </c>
      <c r="H59" s="4">
        <f>SUMIFS(df_blueme_sem_parcelamento!E:E,df_blueme_sem_parcelamento!H:H,Conciliacao!A59)*(-1)</f>
        <v>0</v>
      </c>
      <c r="I59" s="4">
        <f>SUMIFS(df_blueme_com_parcelamento!J:J,df_blueme_com_parcelamento!M:M,Conciliacao!A59)*(-1)</f>
        <v>0</v>
      </c>
      <c r="J59" s="8">
        <f>SUMIFS(df_mutuos!J:J,df_mutuos!B:B,Conciliacao!A59)*(-1)</f>
        <v>0</v>
      </c>
      <c r="K59" s="10">
        <f>SUMIFS(df_extratos!I:I,df_extratos!F:F,Conciliacao!BB59,df_extratos!G:G,"DEBITO")+SUMIFS(df_extratos!I:I,df_extratos!F:F,Conciliacao!A59,df_extratos!G:G,"DEBITO")+SUMIFS(df_extratos!I:I,df_extratos!F:F,Conciliacao!BC59,df_extratos!G:G,"DEBITO")</f>
        <v>0</v>
      </c>
      <c r="L59" s="11">
        <f t="shared" si="5"/>
        <v>0</v>
      </c>
      <c r="M59" s="25">
        <f>SUMIFS(df_ajustes_conciliaco!D:D,df_ajustes_conciliaco!C:C,Conciliacao!A59)</f>
        <v>0</v>
      </c>
      <c r="N59" s="22">
        <f t="shared" si="6"/>
        <v>0</v>
      </c>
      <c r="BB59" s="20">
        <v>45715.5</v>
      </c>
      <c r="BC59" s="20">
        <v>45715.125</v>
      </c>
      <c r="BD59" s="20">
        <v>45715.541666666657</v>
      </c>
    </row>
    <row r="60" spans="1:56" x14ac:dyDescent="0.3">
      <c r="A60" s="5">
        <f t="shared" si="7"/>
        <v>45716</v>
      </c>
      <c r="B60" s="3">
        <f>-SUMIFS(df_extrato_zig!G:G,df_extrato_zig!E:E,Conciliacao!A60,df_extrato_zig!D:D,"Saque")-SUMIFS(df_extrato_zig!G:G,df_extrato_zig!E:E,Conciliacao!A60,df_extrato_zig!D:D,"Antecipação")</f>
        <v>0</v>
      </c>
      <c r="C60" s="3">
        <f>SUMIFS(df_extrato_zig!E:E,df_extrato_zig!L:L,Conciliacao!A60,df_extrato_zig!F:F,"DINHEIRO")</f>
        <v>0</v>
      </c>
      <c r="D60" s="3">
        <f>SUMIFS(view_parc_agrup!H:H,view_parc_agrup!G:G,Conciliacao!A60)</f>
        <v>0</v>
      </c>
      <c r="E60" s="6">
        <f>SUMIFS(df_mutuos!I:I,df_mutuos!B:B,Conciliacao!A60)</f>
        <v>0</v>
      </c>
      <c r="F60" s="7">
        <f>SUMIFS(df_extratos!I:I,df_extratos!F:F,Conciliacao!BB60,df_extratos!G:G,"CREDITO")+SUMIFS(df_extratos!I:I,df_extratos!F:F,Conciliacao!A60,df_extratos!G:G,"CREDITO")+SUMIFS(df_extratos!I:I,df_extratos!F:F,Conciliacao!BC60,df_extratos!G:G,"CREDITO")+SUMIFS(df_extratos!I:I,df_extratos!F:F,Conciliacao!BD60,df_extratos!G:G,"CREDITO")</f>
        <v>0</v>
      </c>
      <c r="G60" s="9">
        <f t="shared" si="4"/>
        <v>0</v>
      </c>
      <c r="H60" s="4">
        <f>SUMIFS(df_blueme_sem_parcelamento!E:E,df_blueme_sem_parcelamento!H:H,Conciliacao!A60)*(-1)</f>
        <v>0</v>
      </c>
      <c r="I60" s="4">
        <f>SUMIFS(df_blueme_com_parcelamento!J:J,df_blueme_com_parcelamento!M:M,Conciliacao!A60)*(-1)</f>
        <v>0</v>
      </c>
      <c r="J60" s="8">
        <f>SUMIFS(df_mutuos!J:J,df_mutuos!B:B,Conciliacao!A60)*(-1)</f>
        <v>0</v>
      </c>
      <c r="K60" s="10">
        <f>SUMIFS(df_extratos!I:I,df_extratos!F:F,Conciliacao!BB60,df_extratos!G:G,"DEBITO")+SUMIFS(df_extratos!I:I,df_extratos!F:F,Conciliacao!A60,df_extratos!G:G,"DEBITO")+SUMIFS(df_extratos!I:I,df_extratos!F:F,Conciliacao!BC60,df_extratos!G:G,"DEBITO")</f>
        <v>0</v>
      </c>
      <c r="L60" s="11">
        <f t="shared" si="5"/>
        <v>0</v>
      </c>
      <c r="M60" s="25">
        <f>SUMIFS(df_ajustes_conciliaco!D:D,df_ajustes_conciliaco!C:C,Conciliacao!A60)</f>
        <v>0</v>
      </c>
      <c r="N60" s="22">
        <f t="shared" si="6"/>
        <v>0</v>
      </c>
      <c r="BB60" s="20">
        <v>45716.5</v>
      </c>
      <c r="BC60" s="20">
        <v>45716.125</v>
      </c>
      <c r="BD60" s="20">
        <v>45716.541666666657</v>
      </c>
    </row>
    <row r="61" spans="1:56" x14ac:dyDescent="0.3">
      <c r="A61" s="5">
        <f t="shared" si="7"/>
        <v>45717</v>
      </c>
      <c r="B61" s="3">
        <f>-SUMIFS(df_extrato_zig!G:G,df_extrato_zig!E:E,Conciliacao!A61,df_extrato_zig!D:D,"Saque")-SUMIFS(df_extrato_zig!G:G,df_extrato_zig!E:E,Conciliacao!A61,df_extrato_zig!D:D,"Antecipação")</f>
        <v>0</v>
      </c>
      <c r="C61" s="3">
        <f>SUMIFS(df_extrato_zig!E:E,df_extrato_zig!L:L,Conciliacao!A61,df_extrato_zig!F:F,"DINHEIRO")</f>
        <v>0</v>
      </c>
      <c r="D61" s="3">
        <f>SUMIFS(view_parc_agrup!H:H,view_parc_agrup!G:G,Conciliacao!A61)</f>
        <v>0</v>
      </c>
      <c r="E61" s="6">
        <f>SUMIFS(df_mutuos!I:I,df_mutuos!B:B,Conciliacao!A61)</f>
        <v>0</v>
      </c>
      <c r="F61" s="7">
        <f>SUMIFS(df_extratos!I:I,df_extratos!F:F,Conciliacao!BB61,df_extratos!G:G,"CREDITO")+SUMIFS(df_extratos!I:I,df_extratos!F:F,Conciliacao!A61,df_extratos!G:G,"CREDITO")+SUMIFS(df_extratos!I:I,df_extratos!F:F,Conciliacao!BC61,df_extratos!G:G,"CREDITO")+SUMIFS(df_extratos!I:I,df_extratos!F:F,Conciliacao!BD61,df_extratos!G:G,"CREDITO")</f>
        <v>0</v>
      </c>
      <c r="G61" s="9">
        <f t="shared" si="4"/>
        <v>0</v>
      </c>
      <c r="H61" s="4">
        <f>SUMIFS(df_blueme_sem_parcelamento!E:E,df_blueme_sem_parcelamento!H:H,Conciliacao!A61)*(-1)</f>
        <v>0</v>
      </c>
      <c r="I61" s="4">
        <f>SUMIFS(df_blueme_com_parcelamento!J:J,df_blueme_com_parcelamento!M:M,Conciliacao!A61)*(-1)</f>
        <v>0</v>
      </c>
      <c r="J61" s="8">
        <f>SUMIFS(df_mutuos!J:J,df_mutuos!B:B,Conciliacao!A61)*(-1)</f>
        <v>0</v>
      </c>
      <c r="K61" s="10">
        <f>SUMIFS(df_extratos!I:I,df_extratos!F:F,Conciliacao!BB61,df_extratos!G:G,"DEBITO")+SUMIFS(df_extratos!I:I,df_extratos!F:F,Conciliacao!A61,df_extratos!G:G,"DEBITO")+SUMIFS(df_extratos!I:I,df_extratos!F:F,Conciliacao!BC61,df_extratos!G:G,"DEBITO")</f>
        <v>0</v>
      </c>
      <c r="L61" s="11">
        <f t="shared" si="5"/>
        <v>0</v>
      </c>
      <c r="M61" s="25">
        <f>SUMIFS(df_ajustes_conciliaco!D:D,df_ajustes_conciliaco!C:C,Conciliacao!A61)</f>
        <v>0</v>
      </c>
      <c r="N61" s="22">
        <f t="shared" si="6"/>
        <v>0</v>
      </c>
      <c r="BB61" s="20">
        <v>45717.5</v>
      </c>
      <c r="BC61" s="20">
        <v>45717.125</v>
      </c>
      <c r="BD61" s="20">
        <v>45717.541666666657</v>
      </c>
    </row>
    <row r="62" spans="1:56" x14ac:dyDescent="0.3">
      <c r="A62" s="5">
        <f t="shared" si="7"/>
        <v>45718</v>
      </c>
      <c r="B62" s="3">
        <f>-SUMIFS(df_extrato_zig!G:G,df_extrato_zig!E:E,Conciliacao!A62,df_extrato_zig!D:D,"Saque")-SUMIFS(df_extrato_zig!G:G,df_extrato_zig!E:E,Conciliacao!A62,df_extrato_zig!D:D,"Antecipação")</f>
        <v>0</v>
      </c>
      <c r="C62" s="3">
        <f>SUMIFS(df_extrato_zig!E:E,df_extrato_zig!L:L,Conciliacao!A62,df_extrato_zig!F:F,"DINHEIRO")</f>
        <v>0</v>
      </c>
      <c r="D62" s="3">
        <f>SUMIFS(view_parc_agrup!H:H,view_parc_agrup!G:G,Conciliacao!A62)</f>
        <v>0</v>
      </c>
      <c r="E62" s="6">
        <f>SUMIFS(df_mutuos!I:I,df_mutuos!B:B,Conciliacao!A62)</f>
        <v>0</v>
      </c>
      <c r="F62" s="7">
        <f>SUMIFS(df_extratos!I:I,df_extratos!F:F,Conciliacao!BB62,df_extratos!G:G,"CREDITO")+SUMIFS(df_extratos!I:I,df_extratos!F:F,Conciliacao!A62,df_extratos!G:G,"CREDITO")+SUMIFS(df_extratos!I:I,df_extratos!F:F,Conciliacao!BC62,df_extratos!G:G,"CREDITO")+SUMIFS(df_extratos!I:I,df_extratos!F:F,Conciliacao!BD62,df_extratos!G:G,"CREDITO")</f>
        <v>0</v>
      </c>
      <c r="G62" s="9">
        <f t="shared" si="4"/>
        <v>0</v>
      </c>
      <c r="H62" s="4">
        <f>SUMIFS(df_blueme_sem_parcelamento!E:E,df_blueme_sem_parcelamento!H:H,Conciliacao!A62)*(-1)</f>
        <v>0</v>
      </c>
      <c r="I62" s="4">
        <f>SUMIFS(df_blueme_com_parcelamento!J:J,df_blueme_com_parcelamento!M:M,Conciliacao!A62)*(-1)</f>
        <v>0</v>
      </c>
      <c r="J62" s="8">
        <f>SUMIFS(df_mutuos!J:J,df_mutuos!B:B,Conciliacao!A62)*(-1)</f>
        <v>0</v>
      </c>
      <c r="K62" s="10">
        <f>SUMIFS(df_extratos!I:I,df_extratos!F:F,Conciliacao!BB62,df_extratos!G:G,"DEBITO")+SUMIFS(df_extratos!I:I,df_extratos!F:F,Conciliacao!A62,df_extratos!G:G,"DEBITO")+SUMIFS(df_extratos!I:I,df_extratos!F:F,Conciliacao!BC62,df_extratos!G:G,"DEBITO")</f>
        <v>0</v>
      </c>
      <c r="L62" s="11">
        <f t="shared" si="5"/>
        <v>0</v>
      </c>
      <c r="M62" s="25">
        <f>SUMIFS(df_ajustes_conciliaco!D:D,df_ajustes_conciliaco!C:C,Conciliacao!A62)</f>
        <v>0</v>
      </c>
      <c r="N62" s="22">
        <f t="shared" si="6"/>
        <v>0</v>
      </c>
      <c r="BB62" s="20">
        <v>45718.5</v>
      </c>
      <c r="BC62" s="20">
        <v>45718.125</v>
      </c>
      <c r="BD62" s="20">
        <v>45718.541666666657</v>
      </c>
    </row>
    <row r="63" spans="1:56" x14ac:dyDescent="0.3">
      <c r="A63" s="5">
        <f t="shared" si="7"/>
        <v>45719</v>
      </c>
      <c r="B63" s="3">
        <f>-SUMIFS(df_extrato_zig!G:G,df_extrato_zig!E:E,Conciliacao!A63,df_extrato_zig!D:D,"Saque")-SUMIFS(df_extrato_zig!G:G,df_extrato_zig!E:E,Conciliacao!A63,df_extrato_zig!D:D,"Antecipação")</f>
        <v>0</v>
      </c>
      <c r="C63" s="3">
        <f>SUMIFS(df_extrato_zig!E:E,df_extrato_zig!L:L,Conciliacao!A63,df_extrato_zig!F:F,"DINHEIRO")</f>
        <v>0</v>
      </c>
      <c r="D63" s="3">
        <f>SUMIFS(view_parc_agrup!H:H,view_parc_agrup!G:G,Conciliacao!A63)</f>
        <v>0</v>
      </c>
      <c r="E63" s="6">
        <f>SUMIFS(df_mutuos!I:I,df_mutuos!B:B,Conciliacao!A63)</f>
        <v>0</v>
      </c>
      <c r="F63" s="7">
        <f>SUMIFS(df_extratos!I:I,df_extratos!F:F,Conciliacao!BB63,df_extratos!G:G,"CREDITO")+SUMIFS(df_extratos!I:I,df_extratos!F:F,Conciliacao!A63,df_extratos!G:G,"CREDITO")+SUMIFS(df_extratos!I:I,df_extratos!F:F,Conciliacao!BC63,df_extratos!G:G,"CREDITO")+SUMIFS(df_extratos!I:I,df_extratos!F:F,Conciliacao!BD63,df_extratos!G:G,"CREDITO")</f>
        <v>0</v>
      </c>
      <c r="G63" s="9">
        <f t="shared" si="4"/>
        <v>0</v>
      </c>
      <c r="H63" s="4">
        <f>SUMIFS(df_blueme_sem_parcelamento!E:E,df_blueme_sem_parcelamento!H:H,Conciliacao!A63)*(-1)</f>
        <v>0</v>
      </c>
      <c r="I63" s="4">
        <f>SUMIFS(df_blueme_com_parcelamento!J:J,df_blueme_com_parcelamento!M:M,Conciliacao!A63)*(-1)</f>
        <v>0</v>
      </c>
      <c r="J63" s="8">
        <f>SUMIFS(df_mutuos!J:J,df_mutuos!B:B,Conciliacao!A63)*(-1)</f>
        <v>0</v>
      </c>
      <c r="K63" s="10">
        <f>SUMIFS(df_extratos!I:I,df_extratos!F:F,Conciliacao!BB63,df_extratos!G:G,"DEBITO")+SUMIFS(df_extratos!I:I,df_extratos!F:F,Conciliacao!A63,df_extratos!G:G,"DEBITO")+SUMIFS(df_extratos!I:I,df_extratos!F:F,Conciliacao!BC63,df_extratos!G:G,"DEBITO")</f>
        <v>0</v>
      </c>
      <c r="L63" s="11">
        <f t="shared" si="5"/>
        <v>0</v>
      </c>
      <c r="M63" s="25">
        <f>SUMIFS(df_ajustes_conciliaco!D:D,df_ajustes_conciliaco!C:C,Conciliacao!A63)</f>
        <v>0</v>
      </c>
      <c r="N63" s="22">
        <f t="shared" si="6"/>
        <v>0</v>
      </c>
      <c r="BB63" s="20">
        <v>45719.5</v>
      </c>
      <c r="BC63" s="20">
        <v>45719.125</v>
      </c>
      <c r="BD63" s="20">
        <v>45719.541666666657</v>
      </c>
    </row>
    <row r="64" spans="1:56" x14ac:dyDescent="0.3">
      <c r="A64" s="5">
        <f t="shared" si="7"/>
        <v>45720</v>
      </c>
      <c r="B64" s="3">
        <f>-SUMIFS(df_extrato_zig!G:G,df_extrato_zig!E:E,Conciliacao!A64,df_extrato_zig!D:D,"Saque")-SUMIFS(df_extrato_zig!G:G,df_extrato_zig!E:E,Conciliacao!A64,df_extrato_zig!D:D,"Antecipação")</f>
        <v>0</v>
      </c>
      <c r="C64" s="3">
        <f>SUMIFS(df_extrato_zig!E:E,df_extrato_zig!L:L,Conciliacao!A64,df_extrato_zig!F:F,"DINHEIRO")</f>
        <v>0</v>
      </c>
      <c r="D64" s="3">
        <f>SUMIFS(view_parc_agrup!H:H,view_parc_agrup!G:G,Conciliacao!A64)</f>
        <v>0</v>
      </c>
      <c r="E64" s="6">
        <f>SUMIFS(df_mutuos!I:I,df_mutuos!B:B,Conciliacao!A64)</f>
        <v>0</v>
      </c>
      <c r="F64" s="7">
        <f>SUMIFS(df_extratos!I:I,df_extratos!F:F,Conciliacao!BB64,df_extratos!G:G,"CREDITO")+SUMIFS(df_extratos!I:I,df_extratos!F:F,Conciliacao!A64,df_extratos!G:G,"CREDITO")+SUMIFS(df_extratos!I:I,df_extratos!F:F,Conciliacao!BC64,df_extratos!G:G,"CREDITO")+SUMIFS(df_extratos!I:I,df_extratos!F:F,Conciliacao!BD64,df_extratos!G:G,"CREDITO")</f>
        <v>0</v>
      </c>
      <c r="G64" s="9">
        <f t="shared" si="4"/>
        <v>0</v>
      </c>
      <c r="H64" s="4">
        <f>SUMIFS(df_blueme_sem_parcelamento!E:E,df_blueme_sem_parcelamento!H:H,Conciliacao!A64)*(-1)</f>
        <v>0</v>
      </c>
      <c r="I64" s="4">
        <f>SUMIFS(df_blueme_com_parcelamento!J:J,df_blueme_com_parcelamento!M:M,Conciliacao!A64)*(-1)</f>
        <v>0</v>
      </c>
      <c r="J64" s="8">
        <f>SUMIFS(df_mutuos!J:J,df_mutuos!B:B,Conciliacao!A64)*(-1)</f>
        <v>0</v>
      </c>
      <c r="K64" s="10">
        <f>SUMIFS(df_extratos!I:I,df_extratos!F:F,Conciliacao!BB64,df_extratos!G:G,"DEBITO")+SUMIFS(df_extratos!I:I,df_extratos!F:F,Conciliacao!A64,df_extratos!G:G,"DEBITO")+SUMIFS(df_extratos!I:I,df_extratos!F:F,Conciliacao!BC64,df_extratos!G:G,"DEBITO")</f>
        <v>0</v>
      </c>
      <c r="L64" s="11">
        <f t="shared" si="5"/>
        <v>0</v>
      </c>
      <c r="M64" s="25">
        <f>SUMIFS(df_ajustes_conciliaco!D:D,df_ajustes_conciliaco!C:C,Conciliacao!A64)</f>
        <v>0</v>
      </c>
      <c r="N64" s="22">
        <f t="shared" si="6"/>
        <v>0</v>
      </c>
      <c r="BB64" s="20">
        <v>45720.5</v>
      </c>
      <c r="BC64" s="20">
        <v>45720.125</v>
      </c>
      <c r="BD64" s="20">
        <v>45720.541666666657</v>
      </c>
    </row>
    <row r="65" spans="1:56" x14ac:dyDescent="0.3">
      <c r="A65" s="5">
        <f t="shared" si="7"/>
        <v>45721</v>
      </c>
      <c r="B65" s="3">
        <f>-SUMIFS(df_extrato_zig!G:G,df_extrato_zig!E:E,Conciliacao!A65,df_extrato_zig!D:D,"Saque")-SUMIFS(df_extrato_zig!G:G,df_extrato_zig!E:E,Conciliacao!A65,df_extrato_zig!D:D,"Antecipação")</f>
        <v>0</v>
      </c>
      <c r="C65" s="3">
        <f>SUMIFS(df_extrato_zig!E:E,df_extrato_zig!L:L,Conciliacao!A65,df_extrato_zig!F:F,"DINHEIRO")</f>
        <v>0</v>
      </c>
      <c r="D65" s="3">
        <f>SUMIFS(view_parc_agrup!H:H,view_parc_agrup!G:G,Conciliacao!A65)</f>
        <v>0</v>
      </c>
      <c r="E65" s="6">
        <f>SUMIFS(df_mutuos!I:I,df_mutuos!B:B,Conciliacao!A65)</f>
        <v>0</v>
      </c>
      <c r="F65" s="7">
        <f>SUMIFS(df_extratos!I:I,df_extratos!F:F,Conciliacao!BB65,df_extratos!G:G,"CREDITO")+SUMIFS(df_extratos!I:I,df_extratos!F:F,Conciliacao!A65,df_extratos!G:G,"CREDITO")+SUMIFS(df_extratos!I:I,df_extratos!F:F,Conciliacao!BC65,df_extratos!G:G,"CREDITO")+SUMIFS(df_extratos!I:I,df_extratos!F:F,Conciliacao!BD65,df_extratos!G:G,"CREDITO")</f>
        <v>0</v>
      </c>
      <c r="G65" s="9">
        <f t="shared" si="4"/>
        <v>0</v>
      </c>
      <c r="H65" s="4">
        <f>SUMIFS(df_blueme_sem_parcelamento!E:E,df_blueme_sem_parcelamento!H:H,Conciliacao!A65)*(-1)</f>
        <v>0</v>
      </c>
      <c r="I65" s="4">
        <f>SUMIFS(df_blueme_com_parcelamento!J:J,df_blueme_com_parcelamento!M:M,Conciliacao!A65)*(-1)</f>
        <v>0</v>
      </c>
      <c r="J65" s="8">
        <f>SUMIFS(df_mutuos!J:J,df_mutuos!B:B,Conciliacao!A65)*(-1)</f>
        <v>0</v>
      </c>
      <c r="K65" s="10">
        <f>SUMIFS(df_extratos!I:I,df_extratos!F:F,Conciliacao!BB65,df_extratos!G:G,"DEBITO")+SUMIFS(df_extratos!I:I,df_extratos!F:F,Conciliacao!A65,df_extratos!G:G,"DEBITO")+SUMIFS(df_extratos!I:I,df_extratos!F:F,Conciliacao!BC65,df_extratos!G:G,"DEBITO")</f>
        <v>0</v>
      </c>
      <c r="L65" s="11">
        <f t="shared" si="5"/>
        <v>0</v>
      </c>
      <c r="M65" s="25">
        <f>SUMIFS(df_ajustes_conciliaco!D:D,df_ajustes_conciliaco!C:C,Conciliacao!A65)</f>
        <v>0</v>
      </c>
      <c r="N65" s="22">
        <f t="shared" si="6"/>
        <v>0</v>
      </c>
      <c r="BB65" s="20">
        <v>45721.5</v>
      </c>
      <c r="BC65" s="20">
        <v>45721.125</v>
      </c>
      <c r="BD65" s="20">
        <v>45721.541666666657</v>
      </c>
    </row>
    <row r="66" spans="1:56" x14ac:dyDescent="0.3">
      <c r="A66" s="5">
        <f t="shared" si="7"/>
        <v>45722</v>
      </c>
      <c r="B66" s="3">
        <f>-SUMIFS(df_extrato_zig!G:G,df_extrato_zig!E:E,Conciliacao!A66,df_extrato_zig!D:D,"Saque")-SUMIFS(df_extrato_zig!G:G,df_extrato_zig!E:E,Conciliacao!A66,df_extrato_zig!D:D,"Antecipação")</f>
        <v>0</v>
      </c>
      <c r="C66" s="3">
        <f>SUMIFS(df_extrato_zig!E:E,df_extrato_zig!L:L,Conciliacao!A66,df_extrato_zig!F:F,"DINHEIRO")</f>
        <v>0</v>
      </c>
      <c r="D66" s="3">
        <f>SUMIFS(view_parc_agrup!H:H,view_parc_agrup!G:G,Conciliacao!A66)</f>
        <v>0</v>
      </c>
      <c r="E66" s="6">
        <f>SUMIFS(df_mutuos!I:I,df_mutuos!B:B,Conciliacao!A66)</f>
        <v>0</v>
      </c>
      <c r="F66" s="7">
        <f>SUMIFS(df_extratos!I:I,df_extratos!F:F,Conciliacao!BB66,df_extratos!G:G,"CREDITO")+SUMIFS(df_extratos!I:I,df_extratos!F:F,Conciliacao!A66,df_extratos!G:G,"CREDITO")+SUMIFS(df_extratos!I:I,df_extratos!F:F,Conciliacao!BC66,df_extratos!G:G,"CREDITO")+SUMIFS(df_extratos!I:I,df_extratos!F:F,Conciliacao!BD66,df_extratos!G:G,"CREDITO")</f>
        <v>0</v>
      </c>
      <c r="G66" s="9">
        <f t="shared" ref="G66:G97" si="8">F66-SUM(B66:E66)</f>
        <v>0</v>
      </c>
      <c r="H66" s="4">
        <f>SUMIFS(df_blueme_sem_parcelamento!E:E,df_blueme_sem_parcelamento!H:H,Conciliacao!A66)*(-1)</f>
        <v>0</v>
      </c>
      <c r="I66" s="4">
        <f>SUMIFS(df_blueme_com_parcelamento!J:J,df_blueme_com_parcelamento!M:M,Conciliacao!A66)*(-1)</f>
        <v>0</v>
      </c>
      <c r="J66" s="8">
        <f>SUMIFS(df_mutuos!J:J,df_mutuos!B:B,Conciliacao!A66)*(-1)</f>
        <v>0</v>
      </c>
      <c r="K66" s="10">
        <f>SUMIFS(df_extratos!I:I,df_extratos!F:F,Conciliacao!BB66,df_extratos!G:G,"DEBITO")+SUMIFS(df_extratos!I:I,df_extratos!F:F,Conciliacao!A66,df_extratos!G:G,"DEBITO")+SUMIFS(df_extratos!I:I,df_extratos!F:F,Conciliacao!BC66,df_extratos!G:G,"DEBITO")</f>
        <v>0</v>
      </c>
      <c r="L66" s="11">
        <f t="shared" ref="L66:L97" si="9">K66-SUM(H66:J66)</f>
        <v>0</v>
      </c>
      <c r="M66" s="25">
        <f>SUMIFS(df_ajustes_conciliaco!D:D,df_ajustes_conciliaco!C:C,Conciliacao!A66)</f>
        <v>0</v>
      </c>
      <c r="N66" s="22">
        <f t="shared" ref="N66:N97" si="10">L66+G66-M66</f>
        <v>0</v>
      </c>
      <c r="BB66" s="20">
        <v>45722.5</v>
      </c>
      <c r="BC66" s="20">
        <v>45722.125</v>
      </c>
      <c r="BD66" s="20">
        <v>45722.541666666657</v>
      </c>
    </row>
    <row r="67" spans="1:56" x14ac:dyDescent="0.3">
      <c r="A67" s="5">
        <f t="shared" ref="A67:A98" si="11">A66+1</f>
        <v>45723</v>
      </c>
      <c r="B67" s="3">
        <f>-SUMIFS(df_extrato_zig!G:G,df_extrato_zig!E:E,Conciliacao!A67,df_extrato_zig!D:D,"Saque")-SUMIFS(df_extrato_zig!G:G,df_extrato_zig!E:E,Conciliacao!A67,df_extrato_zig!D:D,"Antecipação")</f>
        <v>0</v>
      </c>
      <c r="C67" s="3">
        <f>SUMIFS(df_extrato_zig!E:E,df_extrato_zig!L:L,Conciliacao!A67,df_extrato_zig!F:F,"DINHEIRO")</f>
        <v>0</v>
      </c>
      <c r="D67" s="3">
        <f>SUMIFS(view_parc_agrup!H:H,view_parc_agrup!G:G,Conciliacao!A67)</f>
        <v>0</v>
      </c>
      <c r="E67" s="6">
        <f>SUMIFS(df_mutuos!I:I,df_mutuos!B:B,Conciliacao!A67)</f>
        <v>0</v>
      </c>
      <c r="F67" s="7">
        <f>SUMIFS(df_extratos!I:I,df_extratos!F:F,Conciliacao!BB67,df_extratos!G:G,"CREDITO")+SUMIFS(df_extratos!I:I,df_extratos!F:F,Conciliacao!A67,df_extratos!G:G,"CREDITO")+SUMIFS(df_extratos!I:I,df_extratos!F:F,Conciliacao!BC67,df_extratos!G:G,"CREDITO")+SUMIFS(df_extratos!I:I,df_extratos!F:F,Conciliacao!BD67,df_extratos!G:G,"CREDITO")</f>
        <v>0</v>
      </c>
      <c r="G67" s="9">
        <f t="shared" si="8"/>
        <v>0</v>
      </c>
      <c r="H67" s="4">
        <f>SUMIFS(df_blueme_sem_parcelamento!E:E,df_blueme_sem_parcelamento!H:H,Conciliacao!A67)*(-1)</f>
        <v>0</v>
      </c>
      <c r="I67" s="4">
        <f>SUMIFS(df_blueme_com_parcelamento!J:J,df_blueme_com_parcelamento!M:M,Conciliacao!A67)*(-1)</f>
        <v>0</v>
      </c>
      <c r="J67" s="8">
        <f>SUMIFS(df_mutuos!J:J,df_mutuos!B:B,Conciliacao!A67)*(-1)</f>
        <v>0</v>
      </c>
      <c r="K67" s="10">
        <f>SUMIFS(df_extratos!I:I,df_extratos!F:F,Conciliacao!BB67,df_extratos!G:G,"DEBITO")+SUMIFS(df_extratos!I:I,df_extratos!F:F,Conciliacao!A67,df_extratos!G:G,"DEBITO")+SUMIFS(df_extratos!I:I,df_extratos!F:F,Conciliacao!BC67,df_extratos!G:G,"DEBITO")</f>
        <v>0</v>
      </c>
      <c r="L67" s="11">
        <f t="shared" si="9"/>
        <v>0</v>
      </c>
      <c r="M67" s="25">
        <f>SUMIFS(df_ajustes_conciliaco!D:D,df_ajustes_conciliaco!C:C,Conciliacao!A67)</f>
        <v>0</v>
      </c>
      <c r="N67" s="22">
        <f t="shared" si="10"/>
        <v>0</v>
      </c>
      <c r="BB67" s="20">
        <v>45723.5</v>
      </c>
      <c r="BC67" s="20">
        <v>45723.125</v>
      </c>
      <c r="BD67" s="20">
        <v>45723.541666666657</v>
      </c>
    </row>
    <row r="68" spans="1:56" x14ac:dyDescent="0.3">
      <c r="A68" s="5">
        <f t="shared" si="11"/>
        <v>45724</v>
      </c>
      <c r="B68" s="3">
        <f>-SUMIFS(df_extrato_zig!G:G,df_extrato_zig!E:E,Conciliacao!A68,df_extrato_zig!D:D,"Saque")-SUMIFS(df_extrato_zig!G:G,df_extrato_zig!E:E,Conciliacao!A68,df_extrato_zig!D:D,"Antecipação")</f>
        <v>0</v>
      </c>
      <c r="C68" s="3">
        <f>SUMIFS(df_extrato_zig!E:E,df_extrato_zig!L:L,Conciliacao!A68,df_extrato_zig!F:F,"DINHEIRO")</f>
        <v>0</v>
      </c>
      <c r="D68" s="3">
        <f>SUMIFS(view_parc_agrup!H:H,view_parc_agrup!G:G,Conciliacao!A68)</f>
        <v>0</v>
      </c>
      <c r="E68" s="6">
        <f>SUMIFS(df_mutuos!I:I,df_mutuos!B:B,Conciliacao!A68)</f>
        <v>0</v>
      </c>
      <c r="F68" s="7">
        <f>SUMIFS(df_extratos!I:I,df_extratos!F:F,Conciliacao!BB68,df_extratos!G:G,"CREDITO")+SUMIFS(df_extratos!I:I,df_extratos!F:F,Conciliacao!A68,df_extratos!G:G,"CREDITO")+SUMIFS(df_extratos!I:I,df_extratos!F:F,Conciliacao!BC68,df_extratos!G:G,"CREDITO")+SUMIFS(df_extratos!I:I,df_extratos!F:F,Conciliacao!BD68,df_extratos!G:G,"CREDITO")</f>
        <v>0</v>
      </c>
      <c r="G68" s="9">
        <f t="shared" si="8"/>
        <v>0</v>
      </c>
      <c r="H68" s="4">
        <f>SUMIFS(df_blueme_sem_parcelamento!E:E,df_blueme_sem_parcelamento!H:H,Conciliacao!A68)*(-1)</f>
        <v>0</v>
      </c>
      <c r="I68" s="4">
        <f>SUMIFS(df_blueme_com_parcelamento!J:J,df_blueme_com_parcelamento!M:M,Conciliacao!A68)*(-1)</f>
        <v>0</v>
      </c>
      <c r="J68" s="8">
        <f>SUMIFS(df_mutuos!J:J,df_mutuos!B:B,Conciliacao!A68)*(-1)</f>
        <v>0</v>
      </c>
      <c r="K68" s="10">
        <f>SUMIFS(df_extratos!I:I,df_extratos!F:F,Conciliacao!BB68,df_extratos!G:G,"DEBITO")+SUMIFS(df_extratos!I:I,df_extratos!F:F,Conciliacao!A68,df_extratos!G:G,"DEBITO")+SUMIFS(df_extratos!I:I,df_extratos!F:F,Conciliacao!BC68,df_extratos!G:G,"DEBITO")</f>
        <v>0</v>
      </c>
      <c r="L68" s="11">
        <f t="shared" si="9"/>
        <v>0</v>
      </c>
      <c r="M68" s="25">
        <f>SUMIFS(df_ajustes_conciliaco!D:D,df_ajustes_conciliaco!C:C,Conciliacao!A68)</f>
        <v>0</v>
      </c>
      <c r="N68" s="22">
        <f t="shared" si="10"/>
        <v>0</v>
      </c>
      <c r="BB68" s="20">
        <v>45724.5</v>
      </c>
      <c r="BC68" s="20">
        <v>45724.125</v>
      </c>
      <c r="BD68" s="20">
        <v>45724.541666666657</v>
      </c>
    </row>
    <row r="69" spans="1:56" x14ac:dyDescent="0.3">
      <c r="A69" s="5">
        <f t="shared" si="11"/>
        <v>45725</v>
      </c>
      <c r="B69" s="3">
        <f>-SUMIFS(df_extrato_zig!G:G,df_extrato_zig!E:E,Conciliacao!A69,df_extrato_zig!D:D,"Saque")-SUMIFS(df_extrato_zig!G:G,df_extrato_zig!E:E,Conciliacao!A69,df_extrato_zig!D:D,"Antecipação")</f>
        <v>0</v>
      </c>
      <c r="C69" s="3">
        <f>SUMIFS(df_extrato_zig!E:E,df_extrato_zig!L:L,Conciliacao!A69,df_extrato_zig!F:F,"DINHEIRO")</f>
        <v>0</v>
      </c>
      <c r="D69" s="3">
        <f>SUMIFS(view_parc_agrup!H:H,view_parc_agrup!G:G,Conciliacao!A69)</f>
        <v>0</v>
      </c>
      <c r="E69" s="6">
        <f>SUMIFS(df_mutuos!I:I,df_mutuos!B:B,Conciliacao!A69)</f>
        <v>0</v>
      </c>
      <c r="F69" s="7">
        <f>SUMIFS(df_extratos!I:I,df_extratos!F:F,Conciliacao!BB69,df_extratos!G:G,"CREDITO")+SUMIFS(df_extratos!I:I,df_extratos!F:F,Conciliacao!A69,df_extratos!G:G,"CREDITO")+SUMIFS(df_extratos!I:I,df_extratos!F:F,Conciliacao!BC69,df_extratos!G:G,"CREDITO")+SUMIFS(df_extratos!I:I,df_extratos!F:F,Conciliacao!BD69,df_extratos!G:G,"CREDITO")</f>
        <v>0</v>
      </c>
      <c r="G69" s="9">
        <f t="shared" si="8"/>
        <v>0</v>
      </c>
      <c r="H69" s="4">
        <f>SUMIFS(df_blueme_sem_parcelamento!E:E,df_blueme_sem_parcelamento!H:H,Conciliacao!A69)*(-1)</f>
        <v>0</v>
      </c>
      <c r="I69" s="4">
        <f>SUMIFS(df_blueme_com_parcelamento!J:J,df_blueme_com_parcelamento!M:M,Conciliacao!A69)*(-1)</f>
        <v>0</v>
      </c>
      <c r="J69" s="8">
        <f>SUMIFS(df_mutuos!J:J,df_mutuos!B:B,Conciliacao!A69)*(-1)</f>
        <v>0</v>
      </c>
      <c r="K69" s="10">
        <f>SUMIFS(df_extratos!I:I,df_extratos!F:F,Conciliacao!BB69,df_extratos!G:G,"DEBITO")+SUMIFS(df_extratos!I:I,df_extratos!F:F,Conciliacao!A69,df_extratos!G:G,"DEBITO")+SUMIFS(df_extratos!I:I,df_extratos!F:F,Conciliacao!BC69,df_extratos!G:G,"DEBITO")</f>
        <v>0</v>
      </c>
      <c r="L69" s="11">
        <f t="shared" si="9"/>
        <v>0</v>
      </c>
      <c r="M69" s="25">
        <f>SUMIFS(df_ajustes_conciliaco!D:D,df_ajustes_conciliaco!C:C,Conciliacao!A69)</f>
        <v>0</v>
      </c>
      <c r="N69" s="22">
        <f t="shared" si="10"/>
        <v>0</v>
      </c>
      <c r="BB69" s="20">
        <v>45725.5</v>
      </c>
      <c r="BC69" s="20">
        <v>45725.125</v>
      </c>
      <c r="BD69" s="20">
        <v>45725.541666666657</v>
      </c>
    </row>
    <row r="70" spans="1:56" x14ac:dyDescent="0.3">
      <c r="A70" s="5">
        <f t="shared" si="11"/>
        <v>45726</v>
      </c>
      <c r="B70" s="3">
        <f>-SUMIFS(df_extrato_zig!G:G,df_extrato_zig!E:E,Conciliacao!A70,df_extrato_zig!D:D,"Saque")-SUMIFS(df_extrato_zig!G:G,df_extrato_zig!E:E,Conciliacao!A70,df_extrato_zig!D:D,"Antecipação")</f>
        <v>0</v>
      </c>
      <c r="C70" s="3">
        <f>SUMIFS(df_extrato_zig!E:E,df_extrato_zig!L:L,Conciliacao!A70,df_extrato_zig!F:F,"DINHEIRO")</f>
        <v>0</v>
      </c>
      <c r="D70" s="3">
        <f>SUMIFS(view_parc_agrup!H:H,view_parc_agrup!G:G,Conciliacao!A70)</f>
        <v>0</v>
      </c>
      <c r="E70" s="6">
        <f>SUMIFS(df_mutuos!I:I,df_mutuos!B:B,Conciliacao!A70)</f>
        <v>0</v>
      </c>
      <c r="F70" s="7">
        <f>SUMIFS(df_extratos!I:I,df_extratos!F:F,Conciliacao!BB70,df_extratos!G:G,"CREDITO")+SUMIFS(df_extratos!I:I,df_extratos!F:F,Conciliacao!A70,df_extratos!G:G,"CREDITO")+SUMIFS(df_extratos!I:I,df_extratos!F:F,Conciliacao!BC70,df_extratos!G:G,"CREDITO")+SUMIFS(df_extratos!I:I,df_extratos!F:F,Conciliacao!BD70,df_extratos!G:G,"CREDITO")</f>
        <v>0</v>
      </c>
      <c r="G70" s="9">
        <f t="shared" si="8"/>
        <v>0</v>
      </c>
      <c r="H70" s="4">
        <f>SUMIFS(df_blueme_sem_parcelamento!E:E,df_blueme_sem_parcelamento!H:H,Conciliacao!A70)*(-1)</f>
        <v>0</v>
      </c>
      <c r="I70" s="4">
        <f>SUMIFS(df_blueme_com_parcelamento!J:J,df_blueme_com_parcelamento!M:M,Conciliacao!A70)*(-1)</f>
        <v>0</v>
      </c>
      <c r="J70" s="8">
        <f>SUMIFS(df_mutuos!J:J,df_mutuos!B:B,Conciliacao!A70)*(-1)</f>
        <v>0</v>
      </c>
      <c r="K70" s="10">
        <f>SUMIFS(df_extratos!I:I,df_extratos!F:F,Conciliacao!BB70,df_extratos!G:G,"DEBITO")+SUMIFS(df_extratos!I:I,df_extratos!F:F,Conciliacao!A70,df_extratos!G:G,"DEBITO")+SUMIFS(df_extratos!I:I,df_extratos!F:F,Conciliacao!BC70,df_extratos!G:G,"DEBITO")</f>
        <v>0</v>
      </c>
      <c r="L70" s="11">
        <f t="shared" si="9"/>
        <v>0</v>
      </c>
      <c r="M70" s="25">
        <f>SUMIFS(df_ajustes_conciliaco!D:D,df_ajustes_conciliaco!C:C,Conciliacao!A70)</f>
        <v>0</v>
      </c>
      <c r="N70" s="22">
        <f t="shared" si="10"/>
        <v>0</v>
      </c>
      <c r="BB70" s="20">
        <v>45726.5</v>
      </c>
      <c r="BC70" s="20">
        <v>45726.125</v>
      </c>
      <c r="BD70" s="20">
        <v>45726.541666666657</v>
      </c>
    </row>
    <row r="71" spans="1:56" x14ac:dyDescent="0.3">
      <c r="A71" s="5">
        <f t="shared" si="11"/>
        <v>45727</v>
      </c>
      <c r="B71" s="3">
        <f>-SUMIFS(df_extrato_zig!G:G,df_extrato_zig!E:E,Conciliacao!A71,df_extrato_zig!D:D,"Saque")-SUMIFS(df_extrato_zig!G:G,df_extrato_zig!E:E,Conciliacao!A71,df_extrato_zig!D:D,"Antecipação")</f>
        <v>0</v>
      </c>
      <c r="C71" s="3">
        <f>SUMIFS(df_extrato_zig!E:E,df_extrato_zig!L:L,Conciliacao!A71,df_extrato_zig!F:F,"DINHEIRO")</f>
        <v>0</v>
      </c>
      <c r="D71" s="3">
        <f>SUMIFS(view_parc_agrup!H:H,view_parc_agrup!G:G,Conciliacao!A71)</f>
        <v>0</v>
      </c>
      <c r="E71" s="6">
        <f>SUMIFS(df_mutuos!I:I,df_mutuos!B:B,Conciliacao!A71)</f>
        <v>0</v>
      </c>
      <c r="F71" s="7">
        <f>SUMIFS(df_extratos!I:I,df_extratos!F:F,Conciliacao!BB71,df_extratos!G:G,"CREDITO")+SUMIFS(df_extratos!I:I,df_extratos!F:F,Conciliacao!A71,df_extratos!G:G,"CREDITO")+SUMIFS(df_extratos!I:I,df_extratos!F:F,Conciliacao!BC71,df_extratos!G:G,"CREDITO")+SUMIFS(df_extratos!I:I,df_extratos!F:F,Conciliacao!BD71,df_extratos!G:G,"CREDITO")</f>
        <v>0</v>
      </c>
      <c r="G71" s="9">
        <f t="shared" si="8"/>
        <v>0</v>
      </c>
      <c r="H71" s="4">
        <f>SUMIFS(df_blueme_sem_parcelamento!E:E,df_blueme_sem_parcelamento!H:H,Conciliacao!A71)*(-1)</f>
        <v>0</v>
      </c>
      <c r="I71" s="4">
        <f>SUMIFS(df_blueme_com_parcelamento!J:J,df_blueme_com_parcelamento!M:M,Conciliacao!A71)*(-1)</f>
        <v>0</v>
      </c>
      <c r="J71" s="8">
        <f>SUMIFS(df_mutuos!J:J,df_mutuos!B:B,Conciliacao!A71)*(-1)</f>
        <v>0</v>
      </c>
      <c r="K71" s="10">
        <f>SUMIFS(df_extratos!I:I,df_extratos!F:F,Conciliacao!BB71,df_extratos!G:G,"DEBITO")+SUMIFS(df_extratos!I:I,df_extratos!F:F,Conciliacao!A71,df_extratos!G:G,"DEBITO")+SUMIFS(df_extratos!I:I,df_extratos!F:F,Conciliacao!BC71,df_extratos!G:G,"DEBITO")</f>
        <v>0</v>
      </c>
      <c r="L71" s="11">
        <f t="shared" si="9"/>
        <v>0</v>
      </c>
      <c r="M71" s="25">
        <f>SUMIFS(df_ajustes_conciliaco!D:D,df_ajustes_conciliaco!C:C,Conciliacao!A71)</f>
        <v>0</v>
      </c>
      <c r="N71" s="22">
        <f t="shared" si="10"/>
        <v>0</v>
      </c>
      <c r="BB71" s="20">
        <v>45727.5</v>
      </c>
      <c r="BC71" s="20">
        <v>45727.125</v>
      </c>
      <c r="BD71" s="20">
        <v>45727.541666666657</v>
      </c>
    </row>
    <row r="72" spans="1:56" x14ac:dyDescent="0.3">
      <c r="A72" s="5">
        <f t="shared" si="11"/>
        <v>45728</v>
      </c>
      <c r="B72" s="3">
        <f>-SUMIFS(df_extrato_zig!G:G,df_extrato_zig!E:E,Conciliacao!A72,df_extrato_zig!D:D,"Saque")-SUMIFS(df_extrato_zig!G:G,df_extrato_zig!E:E,Conciliacao!A72,df_extrato_zig!D:D,"Antecipação")</f>
        <v>0</v>
      </c>
      <c r="C72" s="3">
        <f>SUMIFS(df_extrato_zig!E:E,df_extrato_zig!L:L,Conciliacao!A72,df_extrato_zig!F:F,"DINHEIRO")</f>
        <v>0</v>
      </c>
      <c r="D72" s="3">
        <f>SUMIFS(view_parc_agrup!H:H,view_parc_agrup!G:G,Conciliacao!A72)</f>
        <v>0</v>
      </c>
      <c r="E72" s="6">
        <f>SUMIFS(df_mutuos!I:I,df_mutuos!B:B,Conciliacao!A72)</f>
        <v>0</v>
      </c>
      <c r="F72" s="7">
        <f>SUMIFS(df_extratos!I:I,df_extratos!F:F,Conciliacao!BB72,df_extratos!G:G,"CREDITO")+SUMIFS(df_extratos!I:I,df_extratos!F:F,Conciliacao!A72,df_extratos!G:G,"CREDITO")+SUMIFS(df_extratos!I:I,df_extratos!F:F,Conciliacao!BC72,df_extratos!G:G,"CREDITO")+SUMIFS(df_extratos!I:I,df_extratos!F:F,Conciliacao!BD72,df_extratos!G:G,"CREDITO")</f>
        <v>0</v>
      </c>
      <c r="G72" s="9">
        <f t="shared" si="8"/>
        <v>0</v>
      </c>
      <c r="H72" s="4">
        <f>SUMIFS(df_blueme_sem_parcelamento!E:E,df_blueme_sem_parcelamento!H:H,Conciliacao!A72)*(-1)</f>
        <v>0</v>
      </c>
      <c r="I72" s="4">
        <f>SUMIFS(df_blueme_com_parcelamento!J:J,df_blueme_com_parcelamento!M:M,Conciliacao!A72)*(-1)</f>
        <v>0</v>
      </c>
      <c r="J72" s="8">
        <f>SUMIFS(df_mutuos!J:J,df_mutuos!B:B,Conciliacao!A72)*(-1)</f>
        <v>0</v>
      </c>
      <c r="K72" s="10">
        <f>SUMIFS(df_extratos!I:I,df_extratos!F:F,Conciliacao!BB72,df_extratos!G:G,"DEBITO")+SUMIFS(df_extratos!I:I,df_extratos!F:F,Conciliacao!A72,df_extratos!G:G,"DEBITO")+SUMIFS(df_extratos!I:I,df_extratos!F:F,Conciliacao!BC72,df_extratos!G:G,"DEBITO")</f>
        <v>0</v>
      </c>
      <c r="L72" s="11">
        <f t="shared" si="9"/>
        <v>0</v>
      </c>
      <c r="M72" s="25">
        <f>SUMIFS(df_ajustes_conciliaco!D:D,df_ajustes_conciliaco!C:C,Conciliacao!A72)</f>
        <v>0</v>
      </c>
      <c r="N72" s="22">
        <f t="shared" si="10"/>
        <v>0</v>
      </c>
      <c r="BB72" s="20">
        <v>45728.5</v>
      </c>
      <c r="BC72" s="20">
        <v>45728.125</v>
      </c>
      <c r="BD72" s="20">
        <v>45728.541666666657</v>
      </c>
    </row>
    <row r="73" spans="1:56" x14ac:dyDescent="0.3">
      <c r="A73" s="5">
        <f t="shared" si="11"/>
        <v>45729</v>
      </c>
      <c r="B73" s="3">
        <f>-SUMIFS(df_extrato_zig!G:G,df_extrato_zig!E:E,Conciliacao!A73,df_extrato_zig!D:D,"Saque")-SUMIFS(df_extrato_zig!G:G,df_extrato_zig!E:E,Conciliacao!A73,df_extrato_zig!D:D,"Antecipação")</f>
        <v>0</v>
      </c>
      <c r="C73" s="3">
        <f>SUMIFS(df_extrato_zig!E:E,df_extrato_zig!L:L,Conciliacao!A73,df_extrato_zig!F:F,"DINHEIRO")</f>
        <v>0</v>
      </c>
      <c r="D73" s="3">
        <f>SUMIFS(view_parc_agrup!H:H,view_parc_agrup!G:G,Conciliacao!A73)</f>
        <v>0</v>
      </c>
      <c r="E73" s="6">
        <f>SUMIFS(df_mutuos!I:I,df_mutuos!B:B,Conciliacao!A73)</f>
        <v>0</v>
      </c>
      <c r="F73" s="7">
        <f>SUMIFS(df_extratos!I:I,df_extratos!F:F,Conciliacao!BB73,df_extratos!G:G,"CREDITO")+SUMIFS(df_extratos!I:I,df_extratos!F:F,Conciliacao!A73,df_extratos!G:G,"CREDITO")+SUMIFS(df_extratos!I:I,df_extratos!F:F,Conciliacao!BC73,df_extratos!G:G,"CREDITO")+SUMIFS(df_extratos!I:I,df_extratos!F:F,Conciliacao!BD73,df_extratos!G:G,"CREDITO")</f>
        <v>0</v>
      </c>
      <c r="G73" s="9">
        <f t="shared" si="8"/>
        <v>0</v>
      </c>
      <c r="H73" s="4">
        <f>SUMIFS(df_blueme_sem_parcelamento!E:E,df_blueme_sem_parcelamento!H:H,Conciliacao!A73)*(-1)</f>
        <v>0</v>
      </c>
      <c r="I73" s="4">
        <f>SUMIFS(df_blueme_com_parcelamento!J:J,df_blueme_com_parcelamento!M:M,Conciliacao!A73)*(-1)</f>
        <v>0</v>
      </c>
      <c r="J73" s="8">
        <f>SUMIFS(df_mutuos!J:J,df_mutuos!B:B,Conciliacao!A73)*(-1)</f>
        <v>0</v>
      </c>
      <c r="K73" s="10">
        <f>SUMIFS(df_extratos!I:I,df_extratos!F:F,Conciliacao!BB73,df_extratos!G:G,"DEBITO")+SUMIFS(df_extratos!I:I,df_extratos!F:F,Conciliacao!A73,df_extratos!G:G,"DEBITO")+SUMIFS(df_extratos!I:I,df_extratos!F:F,Conciliacao!BC73,df_extratos!G:G,"DEBITO")</f>
        <v>0</v>
      </c>
      <c r="L73" s="11">
        <f t="shared" si="9"/>
        <v>0</v>
      </c>
      <c r="M73" s="25">
        <f>SUMIFS(df_ajustes_conciliaco!D:D,df_ajustes_conciliaco!C:C,Conciliacao!A73)</f>
        <v>0</v>
      </c>
      <c r="N73" s="22">
        <f t="shared" si="10"/>
        <v>0</v>
      </c>
      <c r="BB73" s="20">
        <v>45729.5</v>
      </c>
      <c r="BC73" s="20">
        <v>45729.125</v>
      </c>
      <c r="BD73" s="20">
        <v>45729.541666666657</v>
      </c>
    </row>
    <row r="74" spans="1:56" x14ac:dyDescent="0.3">
      <c r="A74" s="5">
        <f t="shared" si="11"/>
        <v>45730</v>
      </c>
      <c r="B74" s="3">
        <f>-SUMIFS(df_extrato_zig!G:G,df_extrato_zig!E:E,Conciliacao!A74,df_extrato_zig!D:D,"Saque")-SUMIFS(df_extrato_zig!G:G,df_extrato_zig!E:E,Conciliacao!A74,df_extrato_zig!D:D,"Antecipação")</f>
        <v>0</v>
      </c>
      <c r="C74" s="3">
        <f>SUMIFS(df_extrato_zig!E:E,df_extrato_zig!L:L,Conciliacao!A74,df_extrato_zig!F:F,"DINHEIRO")</f>
        <v>0</v>
      </c>
      <c r="D74" s="3">
        <f>SUMIFS(view_parc_agrup!H:H,view_parc_agrup!G:G,Conciliacao!A74)</f>
        <v>0</v>
      </c>
      <c r="E74" s="6">
        <f>SUMIFS(df_mutuos!I:I,df_mutuos!B:B,Conciliacao!A74)</f>
        <v>0</v>
      </c>
      <c r="F74" s="7">
        <f>SUMIFS(df_extratos!I:I,df_extratos!F:F,Conciliacao!BB74,df_extratos!G:G,"CREDITO")+SUMIFS(df_extratos!I:I,df_extratos!F:F,Conciliacao!A74,df_extratos!G:G,"CREDITO")+SUMIFS(df_extratos!I:I,df_extratos!F:F,Conciliacao!BC74,df_extratos!G:G,"CREDITO")+SUMIFS(df_extratos!I:I,df_extratos!F:F,Conciliacao!BD74,df_extratos!G:G,"CREDITO")</f>
        <v>0</v>
      </c>
      <c r="G74" s="9">
        <f t="shared" si="8"/>
        <v>0</v>
      </c>
      <c r="H74" s="4">
        <f>SUMIFS(df_blueme_sem_parcelamento!E:E,df_blueme_sem_parcelamento!H:H,Conciliacao!A74)*(-1)</f>
        <v>0</v>
      </c>
      <c r="I74" s="4">
        <f>SUMIFS(df_blueme_com_parcelamento!J:J,df_blueme_com_parcelamento!M:M,Conciliacao!A74)*(-1)</f>
        <v>0</v>
      </c>
      <c r="J74" s="8">
        <f>SUMIFS(df_mutuos!J:J,df_mutuos!B:B,Conciliacao!A74)*(-1)</f>
        <v>0</v>
      </c>
      <c r="K74" s="10">
        <f>SUMIFS(df_extratos!I:I,df_extratos!F:F,Conciliacao!BB74,df_extratos!G:G,"DEBITO")+SUMIFS(df_extratos!I:I,df_extratos!F:F,Conciliacao!A74,df_extratos!G:G,"DEBITO")+SUMIFS(df_extratos!I:I,df_extratos!F:F,Conciliacao!BC74,df_extratos!G:G,"DEBITO")</f>
        <v>0</v>
      </c>
      <c r="L74" s="11">
        <f t="shared" si="9"/>
        <v>0</v>
      </c>
      <c r="M74" s="25">
        <f>SUMIFS(df_ajustes_conciliaco!D:D,df_ajustes_conciliaco!C:C,Conciliacao!A74)</f>
        <v>0</v>
      </c>
      <c r="N74" s="22">
        <f t="shared" si="10"/>
        <v>0</v>
      </c>
      <c r="BB74" s="20">
        <v>45730.5</v>
      </c>
      <c r="BC74" s="20">
        <v>45730.125</v>
      </c>
      <c r="BD74" s="20">
        <v>45730.541666666657</v>
      </c>
    </row>
    <row r="75" spans="1:56" x14ac:dyDescent="0.3">
      <c r="A75" s="5">
        <f t="shared" si="11"/>
        <v>45731</v>
      </c>
      <c r="B75" s="3">
        <f>-SUMIFS(df_extrato_zig!G:G,df_extrato_zig!E:E,Conciliacao!A75,df_extrato_zig!D:D,"Saque")-SUMIFS(df_extrato_zig!G:G,df_extrato_zig!E:E,Conciliacao!A75,df_extrato_zig!D:D,"Antecipação")</f>
        <v>0</v>
      </c>
      <c r="C75" s="3">
        <f>SUMIFS(df_extrato_zig!E:E,df_extrato_zig!L:L,Conciliacao!A75,df_extrato_zig!F:F,"DINHEIRO")</f>
        <v>0</v>
      </c>
      <c r="D75" s="3">
        <f>SUMIFS(view_parc_agrup!H:H,view_parc_agrup!G:G,Conciliacao!A75)</f>
        <v>0</v>
      </c>
      <c r="E75" s="6">
        <f>SUMIFS(df_mutuos!I:I,df_mutuos!B:B,Conciliacao!A75)</f>
        <v>0</v>
      </c>
      <c r="F75" s="7">
        <f>SUMIFS(df_extratos!I:I,df_extratos!F:F,Conciliacao!BB75,df_extratos!G:G,"CREDITO")+SUMIFS(df_extratos!I:I,df_extratos!F:F,Conciliacao!A75,df_extratos!G:G,"CREDITO")+SUMIFS(df_extratos!I:I,df_extratos!F:F,Conciliacao!BC75,df_extratos!G:G,"CREDITO")+SUMIFS(df_extratos!I:I,df_extratos!F:F,Conciliacao!BD75,df_extratos!G:G,"CREDITO")</f>
        <v>0</v>
      </c>
      <c r="G75" s="9">
        <f t="shared" si="8"/>
        <v>0</v>
      </c>
      <c r="H75" s="4">
        <f>SUMIFS(df_blueme_sem_parcelamento!E:E,df_blueme_sem_parcelamento!H:H,Conciliacao!A75)*(-1)</f>
        <v>0</v>
      </c>
      <c r="I75" s="4">
        <f>SUMIFS(df_blueme_com_parcelamento!J:J,df_blueme_com_parcelamento!M:M,Conciliacao!A75)*(-1)</f>
        <v>0</v>
      </c>
      <c r="J75" s="8">
        <f>SUMIFS(df_mutuos!J:J,df_mutuos!B:B,Conciliacao!A75)*(-1)</f>
        <v>0</v>
      </c>
      <c r="K75" s="10">
        <f>SUMIFS(df_extratos!I:I,df_extratos!F:F,Conciliacao!BB75,df_extratos!G:G,"DEBITO")+SUMIFS(df_extratos!I:I,df_extratos!F:F,Conciliacao!A75,df_extratos!G:G,"DEBITO")+SUMIFS(df_extratos!I:I,df_extratos!F:F,Conciliacao!BC75,df_extratos!G:G,"DEBITO")</f>
        <v>0</v>
      </c>
      <c r="L75" s="11">
        <f t="shared" si="9"/>
        <v>0</v>
      </c>
      <c r="M75" s="25">
        <f>SUMIFS(df_ajustes_conciliaco!D:D,df_ajustes_conciliaco!C:C,Conciliacao!A75)</f>
        <v>0</v>
      </c>
      <c r="N75" s="22">
        <f t="shared" si="10"/>
        <v>0</v>
      </c>
      <c r="BB75" s="20">
        <v>45731.5</v>
      </c>
      <c r="BC75" s="20">
        <v>45731.125</v>
      </c>
      <c r="BD75" s="20">
        <v>45731.541666666657</v>
      </c>
    </row>
    <row r="76" spans="1:56" x14ac:dyDescent="0.3">
      <c r="A76" s="5">
        <f t="shared" si="11"/>
        <v>45732</v>
      </c>
      <c r="B76" s="3">
        <f>-SUMIFS(df_extrato_zig!G:G,df_extrato_zig!E:E,Conciliacao!A76,df_extrato_zig!D:D,"Saque")-SUMIFS(df_extrato_zig!G:G,df_extrato_zig!E:E,Conciliacao!A76,df_extrato_zig!D:D,"Antecipação")</f>
        <v>0</v>
      </c>
      <c r="C76" s="3">
        <f>SUMIFS(df_extrato_zig!E:E,df_extrato_zig!L:L,Conciliacao!A76,df_extrato_zig!F:F,"DINHEIRO")</f>
        <v>0</v>
      </c>
      <c r="D76" s="3">
        <f>SUMIFS(view_parc_agrup!H:H,view_parc_agrup!G:G,Conciliacao!A76)</f>
        <v>0</v>
      </c>
      <c r="E76" s="6">
        <f>SUMIFS(df_mutuos!I:I,df_mutuos!B:B,Conciliacao!A76)</f>
        <v>0</v>
      </c>
      <c r="F76" s="7">
        <f>SUMIFS(df_extratos!I:I,df_extratos!F:F,Conciliacao!BB76,df_extratos!G:G,"CREDITO")+SUMIFS(df_extratos!I:I,df_extratos!F:F,Conciliacao!A76,df_extratos!G:G,"CREDITO")+SUMIFS(df_extratos!I:I,df_extratos!F:F,Conciliacao!BC76,df_extratos!G:G,"CREDITO")+SUMIFS(df_extratos!I:I,df_extratos!F:F,Conciliacao!BD76,df_extratos!G:G,"CREDITO")</f>
        <v>0</v>
      </c>
      <c r="G76" s="9">
        <f t="shared" si="8"/>
        <v>0</v>
      </c>
      <c r="H76" s="4">
        <f>SUMIFS(df_blueme_sem_parcelamento!E:E,df_blueme_sem_parcelamento!H:H,Conciliacao!A76)*(-1)</f>
        <v>0</v>
      </c>
      <c r="I76" s="4">
        <f>SUMIFS(df_blueme_com_parcelamento!J:J,df_blueme_com_parcelamento!M:M,Conciliacao!A76)*(-1)</f>
        <v>0</v>
      </c>
      <c r="J76" s="8">
        <f>SUMIFS(df_mutuos!J:J,df_mutuos!B:B,Conciliacao!A76)*(-1)</f>
        <v>0</v>
      </c>
      <c r="K76" s="10">
        <f>SUMIFS(df_extratos!I:I,df_extratos!F:F,Conciliacao!BB76,df_extratos!G:G,"DEBITO")+SUMIFS(df_extratos!I:I,df_extratos!F:F,Conciliacao!A76,df_extratos!G:G,"DEBITO")+SUMIFS(df_extratos!I:I,df_extratos!F:F,Conciliacao!BC76,df_extratos!G:G,"DEBITO")</f>
        <v>0</v>
      </c>
      <c r="L76" s="11">
        <f t="shared" si="9"/>
        <v>0</v>
      </c>
      <c r="M76" s="25">
        <f>SUMIFS(df_ajustes_conciliaco!D:D,df_ajustes_conciliaco!C:C,Conciliacao!A76)</f>
        <v>0</v>
      </c>
      <c r="N76" s="22">
        <f t="shared" si="10"/>
        <v>0</v>
      </c>
      <c r="BB76" s="20">
        <v>45732.5</v>
      </c>
      <c r="BC76" s="20">
        <v>45732.125</v>
      </c>
      <c r="BD76" s="20">
        <v>45732.541666666657</v>
      </c>
    </row>
    <row r="77" spans="1:56" x14ac:dyDescent="0.3">
      <c r="A77" s="5">
        <f t="shared" si="11"/>
        <v>45733</v>
      </c>
      <c r="B77" s="3">
        <f>-SUMIFS(df_extrato_zig!G:G,df_extrato_zig!E:E,Conciliacao!A77,df_extrato_zig!D:D,"Saque")-SUMIFS(df_extrato_zig!G:G,df_extrato_zig!E:E,Conciliacao!A77,df_extrato_zig!D:D,"Antecipação")</f>
        <v>0</v>
      </c>
      <c r="C77" s="3">
        <f>SUMIFS(df_extrato_zig!E:E,df_extrato_zig!L:L,Conciliacao!A77,df_extrato_zig!F:F,"DINHEIRO")</f>
        <v>0</v>
      </c>
      <c r="D77" s="3">
        <f>SUMIFS(view_parc_agrup!H:H,view_parc_agrup!G:G,Conciliacao!A77)</f>
        <v>0</v>
      </c>
      <c r="E77" s="6">
        <f>SUMIFS(df_mutuos!I:I,df_mutuos!B:B,Conciliacao!A77)</f>
        <v>0</v>
      </c>
      <c r="F77" s="7">
        <f>SUMIFS(df_extratos!I:I,df_extratos!F:F,Conciliacao!BB77,df_extratos!G:G,"CREDITO")+SUMIFS(df_extratos!I:I,df_extratos!F:F,Conciliacao!A77,df_extratos!G:G,"CREDITO")+SUMIFS(df_extratos!I:I,df_extratos!F:F,Conciliacao!BC77,df_extratos!G:G,"CREDITO")+SUMIFS(df_extratos!I:I,df_extratos!F:F,Conciliacao!BD77,df_extratos!G:G,"CREDITO")</f>
        <v>0</v>
      </c>
      <c r="G77" s="9">
        <f t="shared" si="8"/>
        <v>0</v>
      </c>
      <c r="H77" s="4">
        <f>SUMIFS(df_blueme_sem_parcelamento!E:E,df_blueme_sem_parcelamento!H:H,Conciliacao!A77)*(-1)</f>
        <v>0</v>
      </c>
      <c r="I77" s="4">
        <f>SUMIFS(df_blueme_com_parcelamento!J:J,df_blueme_com_parcelamento!M:M,Conciliacao!A77)*(-1)</f>
        <v>0</v>
      </c>
      <c r="J77" s="8">
        <f>SUMIFS(df_mutuos!J:J,df_mutuos!B:B,Conciliacao!A77)*(-1)</f>
        <v>0</v>
      </c>
      <c r="K77" s="10">
        <f>SUMIFS(df_extratos!I:I,df_extratos!F:F,Conciliacao!BB77,df_extratos!G:G,"DEBITO")+SUMIFS(df_extratos!I:I,df_extratos!F:F,Conciliacao!A77,df_extratos!G:G,"DEBITO")+SUMIFS(df_extratos!I:I,df_extratos!F:F,Conciliacao!BC77,df_extratos!G:G,"DEBITO")</f>
        <v>0</v>
      </c>
      <c r="L77" s="11">
        <f t="shared" si="9"/>
        <v>0</v>
      </c>
      <c r="M77" s="25">
        <f>SUMIFS(df_ajustes_conciliaco!D:D,df_ajustes_conciliaco!C:C,Conciliacao!A77)</f>
        <v>0</v>
      </c>
      <c r="N77" s="22">
        <f t="shared" si="10"/>
        <v>0</v>
      </c>
      <c r="BB77" s="20">
        <v>45733.5</v>
      </c>
      <c r="BC77" s="20">
        <v>45733.125</v>
      </c>
      <c r="BD77" s="20">
        <v>45733.541666666657</v>
      </c>
    </row>
    <row r="78" spans="1:56" x14ac:dyDescent="0.3">
      <c r="A78" s="5">
        <f t="shared" si="11"/>
        <v>45734</v>
      </c>
      <c r="B78" s="3">
        <f>-SUMIFS(df_extrato_zig!G:G,df_extrato_zig!E:E,Conciliacao!A78,df_extrato_zig!D:D,"Saque")-SUMIFS(df_extrato_zig!G:G,df_extrato_zig!E:E,Conciliacao!A78,df_extrato_zig!D:D,"Antecipação")</f>
        <v>0</v>
      </c>
      <c r="C78" s="3">
        <f>SUMIFS(df_extrato_zig!E:E,df_extrato_zig!L:L,Conciliacao!A78,df_extrato_zig!F:F,"DINHEIRO")</f>
        <v>0</v>
      </c>
      <c r="D78" s="3">
        <f>SUMIFS(view_parc_agrup!H:H,view_parc_agrup!G:G,Conciliacao!A78)</f>
        <v>0</v>
      </c>
      <c r="E78" s="6">
        <f>SUMIFS(df_mutuos!I:I,df_mutuos!B:B,Conciliacao!A78)</f>
        <v>0</v>
      </c>
      <c r="F78" s="7">
        <f>SUMIFS(df_extratos!I:I,df_extratos!F:F,Conciliacao!BB78,df_extratos!G:G,"CREDITO")+SUMIFS(df_extratos!I:I,df_extratos!F:F,Conciliacao!A78,df_extratos!G:G,"CREDITO")+SUMIFS(df_extratos!I:I,df_extratos!F:F,Conciliacao!BC78,df_extratos!G:G,"CREDITO")+SUMIFS(df_extratos!I:I,df_extratos!F:F,Conciliacao!BD78,df_extratos!G:G,"CREDITO")</f>
        <v>0</v>
      </c>
      <c r="G78" s="9">
        <f t="shared" si="8"/>
        <v>0</v>
      </c>
      <c r="H78" s="4">
        <f>SUMIFS(df_blueme_sem_parcelamento!E:E,df_blueme_sem_parcelamento!H:H,Conciliacao!A78)*(-1)</f>
        <v>0</v>
      </c>
      <c r="I78" s="4">
        <f>SUMIFS(df_blueme_com_parcelamento!J:J,df_blueme_com_parcelamento!M:M,Conciliacao!A78)*(-1)</f>
        <v>0</v>
      </c>
      <c r="J78" s="8">
        <f>SUMIFS(df_mutuos!J:J,df_mutuos!B:B,Conciliacao!A78)*(-1)</f>
        <v>0</v>
      </c>
      <c r="K78" s="10">
        <f>SUMIFS(df_extratos!I:I,df_extratos!F:F,Conciliacao!BB78,df_extratos!G:G,"DEBITO")+SUMIFS(df_extratos!I:I,df_extratos!F:F,Conciliacao!A78,df_extratos!G:G,"DEBITO")+SUMIFS(df_extratos!I:I,df_extratos!F:F,Conciliacao!BC78,df_extratos!G:G,"DEBITO")</f>
        <v>0</v>
      </c>
      <c r="L78" s="11">
        <f t="shared" si="9"/>
        <v>0</v>
      </c>
      <c r="M78" s="25">
        <f>SUMIFS(df_ajustes_conciliaco!D:D,df_ajustes_conciliaco!C:C,Conciliacao!A78)</f>
        <v>0</v>
      </c>
      <c r="N78" s="22">
        <f t="shared" si="10"/>
        <v>0</v>
      </c>
      <c r="BB78" s="20">
        <v>45734.5</v>
      </c>
      <c r="BC78" s="20">
        <v>45734.125</v>
      </c>
      <c r="BD78" s="20">
        <v>45734.541666666657</v>
      </c>
    </row>
    <row r="79" spans="1:56" x14ac:dyDescent="0.3">
      <c r="A79" s="5">
        <f t="shared" si="11"/>
        <v>45735</v>
      </c>
      <c r="B79" s="3">
        <f>-SUMIFS(df_extrato_zig!G:G,df_extrato_zig!E:E,Conciliacao!A79,df_extrato_zig!D:D,"Saque")-SUMIFS(df_extrato_zig!G:G,df_extrato_zig!E:E,Conciliacao!A79,df_extrato_zig!D:D,"Antecipação")</f>
        <v>0</v>
      </c>
      <c r="C79" s="3">
        <f>SUMIFS(df_extrato_zig!E:E,df_extrato_zig!L:L,Conciliacao!A79,df_extrato_zig!F:F,"DINHEIRO")</f>
        <v>0</v>
      </c>
      <c r="D79" s="3">
        <f>SUMIFS(view_parc_agrup!H:H,view_parc_agrup!G:G,Conciliacao!A79)</f>
        <v>0</v>
      </c>
      <c r="E79" s="6">
        <f>SUMIFS(df_mutuos!I:I,df_mutuos!B:B,Conciliacao!A79)</f>
        <v>0</v>
      </c>
      <c r="F79" s="7">
        <f>SUMIFS(df_extratos!I:I,df_extratos!F:F,Conciliacao!BB79,df_extratos!G:G,"CREDITO")+SUMIFS(df_extratos!I:I,df_extratos!F:F,Conciliacao!A79,df_extratos!G:G,"CREDITO")+SUMIFS(df_extratos!I:I,df_extratos!F:F,Conciliacao!BC79,df_extratos!G:G,"CREDITO")+SUMIFS(df_extratos!I:I,df_extratos!F:F,Conciliacao!BD79,df_extratos!G:G,"CREDITO")</f>
        <v>0</v>
      </c>
      <c r="G79" s="9">
        <f t="shared" si="8"/>
        <v>0</v>
      </c>
      <c r="H79" s="4">
        <f>SUMIFS(df_blueme_sem_parcelamento!E:E,df_blueme_sem_parcelamento!H:H,Conciliacao!A79)*(-1)</f>
        <v>0</v>
      </c>
      <c r="I79" s="4">
        <f>SUMIFS(df_blueme_com_parcelamento!J:J,df_blueme_com_parcelamento!M:M,Conciliacao!A79)*(-1)</f>
        <v>0</v>
      </c>
      <c r="J79" s="8">
        <f>SUMIFS(df_mutuos!J:J,df_mutuos!B:B,Conciliacao!A79)*(-1)</f>
        <v>0</v>
      </c>
      <c r="K79" s="10">
        <f>SUMIFS(df_extratos!I:I,df_extratos!F:F,Conciliacao!BB79,df_extratos!G:G,"DEBITO")+SUMIFS(df_extratos!I:I,df_extratos!F:F,Conciliacao!A79,df_extratos!G:G,"DEBITO")+SUMIFS(df_extratos!I:I,df_extratos!F:F,Conciliacao!BC79,df_extratos!G:G,"DEBITO")</f>
        <v>0</v>
      </c>
      <c r="L79" s="11">
        <f t="shared" si="9"/>
        <v>0</v>
      </c>
      <c r="M79" s="25">
        <f>SUMIFS(df_ajustes_conciliaco!D:D,df_ajustes_conciliaco!C:C,Conciliacao!A79)</f>
        <v>0</v>
      </c>
      <c r="N79" s="22">
        <f t="shared" si="10"/>
        <v>0</v>
      </c>
      <c r="BB79" s="20">
        <v>45735.5</v>
      </c>
      <c r="BC79" s="20">
        <v>45735.125</v>
      </c>
      <c r="BD79" s="20">
        <v>45735.541666666657</v>
      </c>
    </row>
    <row r="80" spans="1:56" x14ac:dyDescent="0.3">
      <c r="A80" s="5">
        <f t="shared" si="11"/>
        <v>45736</v>
      </c>
      <c r="B80" s="3">
        <f>-SUMIFS(df_extrato_zig!G:G,df_extrato_zig!E:E,Conciliacao!A80,df_extrato_zig!D:D,"Saque")-SUMIFS(df_extrato_zig!G:G,df_extrato_zig!E:E,Conciliacao!A80,df_extrato_zig!D:D,"Antecipação")</f>
        <v>0</v>
      </c>
      <c r="C80" s="3">
        <f>SUMIFS(df_extrato_zig!E:E,df_extrato_zig!L:L,Conciliacao!A80,df_extrato_zig!F:F,"DINHEIRO")</f>
        <v>0</v>
      </c>
      <c r="D80" s="3">
        <f>SUMIFS(view_parc_agrup!H:H,view_parc_agrup!G:G,Conciliacao!A80)</f>
        <v>0</v>
      </c>
      <c r="E80" s="6">
        <f>SUMIFS(df_mutuos!I:I,df_mutuos!B:B,Conciliacao!A80)</f>
        <v>0</v>
      </c>
      <c r="F80" s="7">
        <f>SUMIFS(df_extratos!I:I,df_extratos!F:F,Conciliacao!BB80,df_extratos!G:G,"CREDITO")+SUMIFS(df_extratos!I:I,df_extratos!F:F,Conciliacao!A80,df_extratos!G:G,"CREDITO")+SUMIFS(df_extratos!I:I,df_extratos!F:F,Conciliacao!BC80,df_extratos!G:G,"CREDITO")+SUMIFS(df_extratos!I:I,df_extratos!F:F,Conciliacao!BD80,df_extratos!G:G,"CREDITO")</f>
        <v>0</v>
      </c>
      <c r="G80" s="9">
        <f t="shared" si="8"/>
        <v>0</v>
      </c>
      <c r="H80" s="4">
        <f>SUMIFS(df_blueme_sem_parcelamento!E:E,df_blueme_sem_parcelamento!H:H,Conciliacao!A80)*(-1)</f>
        <v>0</v>
      </c>
      <c r="I80" s="4">
        <f>SUMIFS(df_blueme_com_parcelamento!J:J,df_blueme_com_parcelamento!M:M,Conciliacao!A80)*(-1)</f>
        <v>0</v>
      </c>
      <c r="J80" s="8">
        <f>SUMIFS(df_mutuos!J:J,df_mutuos!B:B,Conciliacao!A80)*(-1)</f>
        <v>0</v>
      </c>
      <c r="K80" s="10">
        <f>SUMIFS(df_extratos!I:I,df_extratos!F:F,Conciliacao!BB80,df_extratos!G:G,"DEBITO")+SUMIFS(df_extratos!I:I,df_extratos!F:F,Conciliacao!A80,df_extratos!G:G,"DEBITO")+SUMIFS(df_extratos!I:I,df_extratos!F:F,Conciliacao!BC80,df_extratos!G:G,"DEBITO")</f>
        <v>0</v>
      </c>
      <c r="L80" s="11">
        <f t="shared" si="9"/>
        <v>0</v>
      </c>
      <c r="M80" s="25">
        <f>SUMIFS(df_ajustes_conciliaco!D:D,df_ajustes_conciliaco!C:C,Conciliacao!A80)</f>
        <v>0</v>
      </c>
      <c r="N80" s="22">
        <f t="shared" si="10"/>
        <v>0</v>
      </c>
      <c r="BB80" s="20">
        <v>45736.5</v>
      </c>
      <c r="BC80" s="20">
        <v>45736.125</v>
      </c>
      <c r="BD80" s="20">
        <v>45736.541666666657</v>
      </c>
    </row>
    <row r="81" spans="1:56" x14ac:dyDescent="0.3">
      <c r="A81" s="5">
        <f t="shared" si="11"/>
        <v>45737</v>
      </c>
      <c r="B81" s="3">
        <f>-SUMIFS(df_extrato_zig!G:G,df_extrato_zig!E:E,Conciliacao!A81,df_extrato_zig!D:D,"Saque")-SUMIFS(df_extrato_zig!G:G,df_extrato_zig!E:E,Conciliacao!A81,df_extrato_zig!D:D,"Antecipação")</f>
        <v>0</v>
      </c>
      <c r="C81" s="3">
        <f>SUMIFS(df_extrato_zig!E:E,df_extrato_zig!L:L,Conciliacao!A81,df_extrato_zig!F:F,"DINHEIRO")</f>
        <v>0</v>
      </c>
      <c r="D81" s="3">
        <f>SUMIFS(view_parc_agrup!H:H,view_parc_agrup!G:G,Conciliacao!A81)</f>
        <v>0</v>
      </c>
      <c r="E81" s="6">
        <f>SUMIFS(df_mutuos!I:I,df_mutuos!B:B,Conciliacao!A81)</f>
        <v>0</v>
      </c>
      <c r="F81" s="7">
        <f>SUMIFS(df_extratos!I:I,df_extratos!F:F,Conciliacao!BB81,df_extratos!G:G,"CREDITO")+SUMIFS(df_extratos!I:I,df_extratos!F:F,Conciliacao!A81,df_extratos!G:G,"CREDITO")+SUMIFS(df_extratos!I:I,df_extratos!F:F,Conciliacao!BC81,df_extratos!G:G,"CREDITO")+SUMIFS(df_extratos!I:I,df_extratos!F:F,Conciliacao!BD81,df_extratos!G:G,"CREDITO")</f>
        <v>0</v>
      </c>
      <c r="G81" s="9">
        <f t="shared" si="8"/>
        <v>0</v>
      </c>
      <c r="H81" s="4">
        <f>SUMIFS(df_blueme_sem_parcelamento!E:E,df_blueme_sem_parcelamento!H:H,Conciliacao!A81)*(-1)</f>
        <v>0</v>
      </c>
      <c r="I81" s="4">
        <f>SUMIFS(df_blueme_com_parcelamento!J:J,df_blueme_com_parcelamento!M:M,Conciliacao!A81)*(-1)</f>
        <v>0</v>
      </c>
      <c r="J81" s="8">
        <f>SUMIFS(df_mutuos!J:J,df_mutuos!B:B,Conciliacao!A81)*(-1)</f>
        <v>0</v>
      </c>
      <c r="K81" s="10">
        <f>SUMIFS(df_extratos!I:I,df_extratos!F:F,Conciliacao!BB81,df_extratos!G:G,"DEBITO")+SUMIFS(df_extratos!I:I,df_extratos!F:F,Conciliacao!A81,df_extratos!G:G,"DEBITO")+SUMIFS(df_extratos!I:I,df_extratos!F:F,Conciliacao!BC81,df_extratos!G:G,"DEBITO")</f>
        <v>0</v>
      </c>
      <c r="L81" s="11">
        <f t="shared" si="9"/>
        <v>0</v>
      </c>
      <c r="M81" s="25">
        <f>SUMIFS(df_ajustes_conciliaco!D:D,df_ajustes_conciliaco!C:C,Conciliacao!A81)</f>
        <v>0</v>
      </c>
      <c r="N81" s="22">
        <f t="shared" si="10"/>
        <v>0</v>
      </c>
      <c r="BB81" s="20">
        <v>45737.5</v>
      </c>
      <c r="BC81" s="20">
        <v>45737.125</v>
      </c>
      <c r="BD81" s="20">
        <v>45737.541666666657</v>
      </c>
    </row>
    <row r="82" spans="1:56" x14ac:dyDescent="0.3">
      <c r="A82" s="5">
        <f t="shared" si="11"/>
        <v>45738</v>
      </c>
      <c r="B82" s="3">
        <f>-SUMIFS(df_extrato_zig!G:G,df_extrato_zig!E:E,Conciliacao!A82,df_extrato_zig!D:D,"Saque")-SUMIFS(df_extrato_zig!G:G,df_extrato_zig!E:E,Conciliacao!A82,df_extrato_zig!D:D,"Antecipação")</f>
        <v>0</v>
      </c>
      <c r="C82" s="3">
        <f>SUMIFS(df_extrato_zig!E:E,df_extrato_zig!L:L,Conciliacao!A82,df_extrato_zig!F:F,"DINHEIRO")</f>
        <v>0</v>
      </c>
      <c r="D82" s="3">
        <f>SUMIFS(view_parc_agrup!H:H,view_parc_agrup!G:G,Conciliacao!A82)</f>
        <v>0</v>
      </c>
      <c r="E82" s="6">
        <f>SUMIFS(df_mutuos!I:I,df_mutuos!B:B,Conciliacao!A82)</f>
        <v>0</v>
      </c>
      <c r="F82" s="7">
        <f>SUMIFS(df_extratos!I:I,df_extratos!F:F,Conciliacao!BB82,df_extratos!G:G,"CREDITO")+SUMIFS(df_extratos!I:I,df_extratos!F:F,Conciliacao!A82,df_extratos!G:G,"CREDITO")+SUMIFS(df_extratos!I:I,df_extratos!F:F,Conciliacao!BC82,df_extratos!G:G,"CREDITO")+SUMIFS(df_extratos!I:I,df_extratos!F:F,Conciliacao!BD82,df_extratos!G:G,"CREDITO")</f>
        <v>0</v>
      </c>
      <c r="G82" s="9">
        <f t="shared" si="8"/>
        <v>0</v>
      </c>
      <c r="H82" s="4">
        <f>SUMIFS(df_blueme_sem_parcelamento!E:E,df_blueme_sem_parcelamento!H:H,Conciliacao!A82)*(-1)</f>
        <v>0</v>
      </c>
      <c r="I82" s="4">
        <f>SUMIFS(df_blueme_com_parcelamento!J:J,df_blueme_com_parcelamento!M:M,Conciliacao!A82)*(-1)</f>
        <v>0</v>
      </c>
      <c r="J82" s="8">
        <f>SUMIFS(df_mutuos!J:J,df_mutuos!B:B,Conciliacao!A82)*(-1)</f>
        <v>0</v>
      </c>
      <c r="K82" s="10">
        <f>SUMIFS(df_extratos!I:I,df_extratos!F:F,Conciliacao!BB82,df_extratos!G:G,"DEBITO")+SUMIFS(df_extratos!I:I,df_extratos!F:F,Conciliacao!A82,df_extratos!G:G,"DEBITO")+SUMIFS(df_extratos!I:I,df_extratos!F:F,Conciliacao!BC82,df_extratos!G:G,"DEBITO")</f>
        <v>0</v>
      </c>
      <c r="L82" s="11">
        <f t="shared" si="9"/>
        <v>0</v>
      </c>
      <c r="M82" s="25">
        <f>SUMIFS(df_ajustes_conciliaco!D:D,df_ajustes_conciliaco!C:C,Conciliacao!A82)</f>
        <v>0</v>
      </c>
      <c r="N82" s="22">
        <f t="shared" si="10"/>
        <v>0</v>
      </c>
      <c r="BB82" s="20">
        <v>45738.5</v>
      </c>
      <c r="BC82" s="20">
        <v>45738.125</v>
      </c>
      <c r="BD82" s="20">
        <v>45738.541666666657</v>
      </c>
    </row>
    <row r="83" spans="1:56" x14ac:dyDescent="0.3">
      <c r="A83" s="5">
        <f t="shared" si="11"/>
        <v>45739</v>
      </c>
      <c r="B83" s="3">
        <f>-SUMIFS(df_extrato_zig!G:G,df_extrato_zig!E:E,Conciliacao!A83,df_extrato_zig!D:D,"Saque")-SUMIFS(df_extrato_zig!G:G,df_extrato_zig!E:E,Conciliacao!A83,df_extrato_zig!D:D,"Antecipação")</f>
        <v>0</v>
      </c>
      <c r="C83" s="3">
        <f>SUMIFS(df_extrato_zig!E:E,df_extrato_zig!L:L,Conciliacao!A83,df_extrato_zig!F:F,"DINHEIRO")</f>
        <v>0</v>
      </c>
      <c r="D83" s="3">
        <f>SUMIFS(view_parc_agrup!H:H,view_parc_agrup!G:G,Conciliacao!A83)</f>
        <v>0</v>
      </c>
      <c r="E83" s="6">
        <f>SUMIFS(df_mutuos!I:I,df_mutuos!B:B,Conciliacao!A83)</f>
        <v>0</v>
      </c>
      <c r="F83" s="7">
        <f>SUMIFS(df_extratos!I:I,df_extratos!F:F,Conciliacao!BB83,df_extratos!G:G,"CREDITO")+SUMIFS(df_extratos!I:I,df_extratos!F:F,Conciliacao!A83,df_extratos!G:G,"CREDITO")+SUMIFS(df_extratos!I:I,df_extratos!F:F,Conciliacao!BC83,df_extratos!G:G,"CREDITO")+SUMIFS(df_extratos!I:I,df_extratos!F:F,Conciliacao!BD83,df_extratos!G:G,"CREDITO")</f>
        <v>0</v>
      </c>
      <c r="G83" s="9">
        <f t="shared" si="8"/>
        <v>0</v>
      </c>
      <c r="H83" s="4">
        <f>SUMIFS(df_blueme_sem_parcelamento!E:E,df_blueme_sem_parcelamento!H:H,Conciliacao!A83)*(-1)</f>
        <v>0</v>
      </c>
      <c r="I83" s="4">
        <f>SUMIFS(df_blueme_com_parcelamento!J:J,df_blueme_com_parcelamento!M:M,Conciliacao!A83)*(-1)</f>
        <v>0</v>
      </c>
      <c r="J83" s="8">
        <f>SUMIFS(df_mutuos!J:J,df_mutuos!B:B,Conciliacao!A83)*(-1)</f>
        <v>0</v>
      </c>
      <c r="K83" s="10">
        <f>SUMIFS(df_extratos!I:I,df_extratos!F:F,Conciliacao!BB83,df_extratos!G:G,"DEBITO")+SUMIFS(df_extratos!I:I,df_extratos!F:F,Conciliacao!A83,df_extratos!G:G,"DEBITO")+SUMIFS(df_extratos!I:I,df_extratos!F:F,Conciliacao!BC83,df_extratos!G:G,"DEBITO")</f>
        <v>0</v>
      </c>
      <c r="L83" s="11">
        <f t="shared" si="9"/>
        <v>0</v>
      </c>
      <c r="M83" s="25">
        <f>SUMIFS(df_ajustes_conciliaco!D:D,df_ajustes_conciliaco!C:C,Conciliacao!A83)</f>
        <v>0</v>
      </c>
      <c r="N83" s="22">
        <f t="shared" si="10"/>
        <v>0</v>
      </c>
      <c r="BB83" s="20">
        <v>45739.5</v>
      </c>
      <c r="BC83" s="20">
        <v>45739.125</v>
      </c>
      <c r="BD83" s="20">
        <v>45739.541666666657</v>
      </c>
    </row>
    <row r="84" spans="1:56" x14ac:dyDescent="0.3">
      <c r="A84" s="5">
        <f t="shared" si="11"/>
        <v>45740</v>
      </c>
      <c r="B84" s="3">
        <f>-SUMIFS(df_extrato_zig!G:G,df_extrato_zig!E:E,Conciliacao!A84,df_extrato_zig!D:D,"Saque")-SUMIFS(df_extrato_zig!G:G,df_extrato_zig!E:E,Conciliacao!A84,df_extrato_zig!D:D,"Antecipação")</f>
        <v>0</v>
      </c>
      <c r="C84" s="3">
        <f>SUMIFS(df_extrato_zig!E:E,df_extrato_zig!L:L,Conciliacao!A84,df_extrato_zig!F:F,"DINHEIRO")</f>
        <v>0</v>
      </c>
      <c r="D84" s="3">
        <f>SUMIFS(view_parc_agrup!H:H,view_parc_agrup!G:G,Conciliacao!A84)</f>
        <v>0</v>
      </c>
      <c r="E84" s="6">
        <f>SUMIFS(df_mutuos!I:I,df_mutuos!B:B,Conciliacao!A84)</f>
        <v>0</v>
      </c>
      <c r="F84" s="7">
        <f>SUMIFS(df_extratos!I:I,df_extratos!F:F,Conciliacao!BB84,df_extratos!G:G,"CREDITO")+SUMIFS(df_extratos!I:I,df_extratos!F:F,Conciliacao!A84,df_extratos!G:G,"CREDITO")+SUMIFS(df_extratos!I:I,df_extratos!F:F,Conciliacao!BC84,df_extratos!G:G,"CREDITO")+SUMIFS(df_extratos!I:I,df_extratos!F:F,Conciliacao!BD84,df_extratos!G:G,"CREDITO")</f>
        <v>0</v>
      </c>
      <c r="G84" s="9">
        <f t="shared" si="8"/>
        <v>0</v>
      </c>
      <c r="H84" s="4">
        <f>SUMIFS(df_blueme_sem_parcelamento!E:E,df_blueme_sem_parcelamento!H:H,Conciliacao!A84)*(-1)</f>
        <v>0</v>
      </c>
      <c r="I84" s="4">
        <f>SUMIFS(df_blueme_com_parcelamento!J:J,df_blueme_com_parcelamento!M:M,Conciliacao!A84)*(-1)</f>
        <v>0</v>
      </c>
      <c r="J84" s="8">
        <f>SUMIFS(df_mutuos!J:J,df_mutuos!B:B,Conciliacao!A84)*(-1)</f>
        <v>0</v>
      </c>
      <c r="K84" s="10">
        <f>SUMIFS(df_extratos!I:I,df_extratos!F:F,Conciliacao!BB84,df_extratos!G:G,"DEBITO")+SUMIFS(df_extratos!I:I,df_extratos!F:F,Conciliacao!A84,df_extratos!G:G,"DEBITO")+SUMIFS(df_extratos!I:I,df_extratos!F:F,Conciliacao!BC84,df_extratos!G:G,"DEBITO")</f>
        <v>0</v>
      </c>
      <c r="L84" s="11">
        <f t="shared" si="9"/>
        <v>0</v>
      </c>
      <c r="M84" s="25">
        <f>SUMIFS(df_ajustes_conciliaco!D:D,df_ajustes_conciliaco!C:C,Conciliacao!A84)</f>
        <v>0</v>
      </c>
      <c r="N84" s="22">
        <f t="shared" si="10"/>
        <v>0</v>
      </c>
      <c r="BB84" s="20">
        <v>45740.5</v>
      </c>
      <c r="BC84" s="20">
        <v>45740.125</v>
      </c>
      <c r="BD84" s="20">
        <v>45740.541666666657</v>
      </c>
    </row>
    <row r="85" spans="1:56" x14ac:dyDescent="0.3">
      <c r="A85" s="5">
        <f t="shared" si="11"/>
        <v>45741</v>
      </c>
      <c r="B85" s="3">
        <f>-SUMIFS(df_extrato_zig!G:G,df_extrato_zig!E:E,Conciliacao!A85,df_extrato_zig!D:D,"Saque")-SUMIFS(df_extrato_zig!G:G,df_extrato_zig!E:E,Conciliacao!A85,df_extrato_zig!D:D,"Antecipação")</f>
        <v>0</v>
      </c>
      <c r="C85" s="3">
        <f>SUMIFS(df_extrato_zig!E:E,df_extrato_zig!L:L,Conciliacao!A85,df_extrato_zig!F:F,"DINHEIRO")</f>
        <v>0</v>
      </c>
      <c r="D85" s="3">
        <f>SUMIFS(view_parc_agrup!H:H,view_parc_agrup!G:G,Conciliacao!A85)</f>
        <v>0</v>
      </c>
      <c r="E85" s="6">
        <f>SUMIFS(df_mutuos!I:I,df_mutuos!B:B,Conciliacao!A85)</f>
        <v>0</v>
      </c>
      <c r="F85" s="7">
        <f>SUMIFS(df_extratos!I:I,df_extratos!F:F,Conciliacao!BB85,df_extratos!G:G,"CREDITO")+SUMIFS(df_extratos!I:I,df_extratos!F:F,Conciliacao!A85,df_extratos!G:G,"CREDITO")+SUMIFS(df_extratos!I:I,df_extratos!F:F,Conciliacao!BC85,df_extratos!G:G,"CREDITO")+SUMIFS(df_extratos!I:I,df_extratos!F:F,Conciliacao!BD85,df_extratos!G:G,"CREDITO")</f>
        <v>0</v>
      </c>
      <c r="G85" s="9">
        <f t="shared" si="8"/>
        <v>0</v>
      </c>
      <c r="H85" s="4">
        <f>SUMIFS(df_blueme_sem_parcelamento!E:E,df_blueme_sem_parcelamento!H:H,Conciliacao!A85)*(-1)</f>
        <v>0</v>
      </c>
      <c r="I85" s="4">
        <f>SUMIFS(df_blueme_com_parcelamento!J:J,df_blueme_com_parcelamento!M:M,Conciliacao!A85)*(-1)</f>
        <v>0</v>
      </c>
      <c r="J85" s="8">
        <f>SUMIFS(df_mutuos!J:J,df_mutuos!B:B,Conciliacao!A85)*(-1)</f>
        <v>0</v>
      </c>
      <c r="K85" s="10">
        <f>SUMIFS(df_extratos!I:I,df_extratos!F:F,Conciliacao!BB85,df_extratos!G:G,"DEBITO")+SUMIFS(df_extratos!I:I,df_extratos!F:F,Conciliacao!A85,df_extratos!G:G,"DEBITO")+SUMIFS(df_extratos!I:I,df_extratos!F:F,Conciliacao!BC85,df_extratos!G:G,"DEBITO")</f>
        <v>0</v>
      </c>
      <c r="L85" s="11">
        <f t="shared" si="9"/>
        <v>0</v>
      </c>
      <c r="M85" s="25">
        <f>SUMIFS(df_ajustes_conciliaco!D:D,df_ajustes_conciliaco!C:C,Conciliacao!A85)</f>
        <v>0</v>
      </c>
      <c r="N85" s="22">
        <f t="shared" si="10"/>
        <v>0</v>
      </c>
      <c r="BB85" s="20">
        <v>45741.5</v>
      </c>
      <c r="BC85" s="20">
        <v>45741.125</v>
      </c>
      <c r="BD85" s="20">
        <v>45741.541666666657</v>
      </c>
    </row>
    <row r="86" spans="1:56" x14ac:dyDescent="0.3">
      <c r="A86" s="5">
        <f t="shared" si="11"/>
        <v>45742</v>
      </c>
      <c r="B86" s="3">
        <f>-SUMIFS(df_extrato_zig!G:G,df_extrato_zig!E:E,Conciliacao!A86,df_extrato_zig!D:D,"Saque")-SUMIFS(df_extrato_zig!G:G,df_extrato_zig!E:E,Conciliacao!A86,df_extrato_zig!D:D,"Antecipação")</f>
        <v>0</v>
      </c>
      <c r="C86" s="3">
        <f>SUMIFS(df_extrato_zig!E:E,df_extrato_zig!L:L,Conciliacao!A86,df_extrato_zig!F:F,"DINHEIRO")</f>
        <v>0</v>
      </c>
      <c r="D86" s="3">
        <f>SUMIFS(view_parc_agrup!H:H,view_parc_agrup!G:G,Conciliacao!A86)</f>
        <v>0</v>
      </c>
      <c r="E86" s="6">
        <f>SUMIFS(df_mutuos!I:I,df_mutuos!B:B,Conciliacao!A86)</f>
        <v>0</v>
      </c>
      <c r="F86" s="7">
        <f>SUMIFS(df_extratos!I:I,df_extratos!F:F,Conciliacao!BB86,df_extratos!G:G,"CREDITO")+SUMIFS(df_extratos!I:I,df_extratos!F:F,Conciliacao!A86,df_extratos!G:G,"CREDITO")+SUMIFS(df_extratos!I:I,df_extratos!F:F,Conciliacao!BC86,df_extratos!G:G,"CREDITO")+SUMIFS(df_extratos!I:I,df_extratos!F:F,Conciliacao!BD86,df_extratos!G:G,"CREDITO")</f>
        <v>0</v>
      </c>
      <c r="G86" s="9">
        <f t="shared" si="8"/>
        <v>0</v>
      </c>
      <c r="H86" s="4">
        <f>SUMIFS(df_blueme_sem_parcelamento!E:E,df_blueme_sem_parcelamento!H:H,Conciliacao!A86)*(-1)</f>
        <v>0</v>
      </c>
      <c r="I86" s="4">
        <f>SUMIFS(df_blueme_com_parcelamento!J:J,df_blueme_com_parcelamento!M:M,Conciliacao!A86)*(-1)</f>
        <v>0</v>
      </c>
      <c r="J86" s="8">
        <f>SUMIFS(df_mutuos!J:J,df_mutuos!B:B,Conciliacao!A86)*(-1)</f>
        <v>0</v>
      </c>
      <c r="K86" s="10">
        <f>SUMIFS(df_extratos!I:I,df_extratos!F:F,Conciliacao!BB86,df_extratos!G:G,"DEBITO")+SUMIFS(df_extratos!I:I,df_extratos!F:F,Conciliacao!A86,df_extratos!G:G,"DEBITO")+SUMIFS(df_extratos!I:I,df_extratos!F:F,Conciliacao!BC86,df_extratos!G:G,"DEBITO")</f>
        <v>0</v>
      </c>
      <c r="L86" s="11">
        <f t="shared" si="9"/>
        <v>0</v>
      </c>
      <c r="M86" s="25">
        <f>SUMIFS(df_ajustes_conciliaco!D:D,df_ajustes_conciliaco!C:C,Conciliacao!A86)</f>
        <v>0</v>
      </c>
      <c r="N86" s="22">
        <f t="shared" si="10"/>
        <v>0</v>
      </c>
      <c r="BB86" s="20">
        <v>45742.5</v>
      </c>
      <c r="BC86" s="20">
        <v>45742.125</v>
      </c>
      <c r="BD86" s="20">
        <v>45742.541666666657</v>
      </c>
    </row>
    <row r="87" spans="1:56" x14ac:dyDescent="0.3">
      <c r="A87" s="5">
        <f t="shared" si="11"/>
        <v>45743</v>
      </c>
      <c r="B87" s="3">
        <f>-SUMIFS(df_extrato_zig!G:G,df_extrato_zig!E:E,Conciliacao!A87,df_extrato_zig!D:D,"Saque")-SUMIFS(df_extrato_zig!G:G,df_extrato_zig!E:E,Conciliacao!A87,df_extrato_zig!D:D,"Antecipação")</f>
        <v>0</v>
      </c>
      <c r="C87" s="3">
        <f>SUMIFS(df_extrato_zig!E:E,df_extrato_zig!L:L,Conciliacao!A87,df_extrato_zig!F:F,"DINHEIRO")</f>
        <v>0</v>
      </c>
      <c r="D87" s="3">
        <f>SUMIFS(view_parc_agrup!H:H,view_parc_agrup!G:G,Conciliacao!A87)</f>
        <v>0</v>
      </c>
      <c r="E87" s="6">
        <f>SUMIFS(df_mutuos!I:I,df_mutuos!B:B,Conciliacao!A87)</f>
        <v>0</v>
      </c>
      <c r="F87" s="7">
        <f>SUMIFS(df_extratos!I:I,df_extratos!F:F,Conciliacao!BB87,df_extratos!G:G,"CREDITO")+SUMIFS(df_extratos!I:I,df_extratos!F:F,Conciliacao!A87,df_extratos!G:G,"CREDITO")+SUMIFS(df_extratos!I:I,df_extratos!F:F,Conciliacao!BC87,df_extratos!G:G,"CREDITO")+SUMIFS(df_extratos!I:I,df_extratos!F:F,Conciliacao!BD87,df_extratos!G:G,"CREDITO")</f>
        <v>0</v>
      </c>
      <c r="G87" s="9">
        <f t="shared" si="8"/>
        <v>0</v>
      </c>
      <c r="H87" s="4">
        <f>SUMIFS(df_blueme_sem_parcelamento!E:E,df_blueme_sem_parcelamento!H:H,Conciliacao!A87)*(-1)</f>
        <v>0</v>
      </c>
      <c r="I87" s="4">
        <f>SUMIFS(df_blueme_com_parcelamento!J:J,df_blueme_com_parcelamento!M:M,Conciliacao!A87)*(-1)</f>
        <v>0</v>
      </c>
      <c r="J87" s="8">
        <f>SUMIFS(df_mutuos!J:J,df_mutuos!B:B,Conciliacao!A87)*(-1)</f>
        <v>0</v>
      </c>
      <c r="K87" s="10">
        <f>SUMIFS(df_extratos!I:I,df_extratos!F:F,Conciliacao!BB87,df_extratos!G:G,"DEBITO")+SUMIFS(df_extratos!I:I,df_extratos!F:F,Conciliacao!A87,df_extratos!G:G,"DEBITO")+SUMIFS(df_extratos!I:I,df_extratos!F:F,Conciliacao!BC87,df_extratos!G:G,"DEBITO")</f>
        <v>0</v>
      </c>
      <c r="L87" s="11">
        <f t="shared" si="9"/>
        <v>0</v>
      </c>
      <c r="M87" s="25">
        <f>SUMIFS(df_ajustes_conciliaco!D:D,df_ajustes_conciliaco!C:C,Conciliacao!A87)</f>
        <v>0</v>
      </c>
      <c r="N87" s="22">
        <f t="shared" si="10"/>
        <v>0</v>
      </c>
      <c r="BB87" s="20">
        <v>45743.5</v>
      </c>
      <c r="BC87" s="20">
        <v>45743.125</v>
      </c>
      <c r="BD87" s="20">
        <v>45743.541666666657</v>
      </c>
    </row>
    <row r="88" spans="1:56" x14ac:dyDescent="0.3">
      <c r="A88" s="5">
        <f t="shared" si="11"/>
        <v>45744</v>
      </c>
      <c r="B88" s="3">
        <f>-SUMIFS(df_extrato_zig!G:G,df_extrato_zig!E:E,Conciliacao!A88,df_extrato_zig!D:D,"Saque")-SUMIFS(df_extrato_zig!G:G,df_extrato_zig!E:E,Conciliacao!A88,df_extrato_zig!D:D,"Antecipação")</f>
        <v>0</v>
      </c>
      <c r="C88" s="3">
        <f>SUMIFS(df_extrato_zig!E:E,df_extrato_zig!L:L,Conciliacao!A88,df_extrato_zig!F:F,"DINHEIRO")</f>
        <v>0</v>
      </c>
      <c r="D88" s="3">
        <f>SUMIFS(view_parc_agrup!H:H,view_parc_agrup!G:G,Conciliacao!A88)</f>
        <v>0</v>
      </c>
      <c r="E88" s="6">
        <f>SUMIFS(df_mutuos!I:I,df_mutuos!B:B,Conciliacao!A88)</f>
        <v>0</v>
      </c>
      <c r="F88" s="7">
        <f>SUMIFS(df_extratos!I:I,df_extratos!F:F,Conciliacao!BB88,df_extratos!G:G,"CREDITO")+SUMIFS(df_extratos!I:I,df_extratos!F:F,Conciliacao!A88,df_extratos!G:G,"CREDITO")+SUMIFS(df_extratos!I:I,df_extratos!F:F,Conciliacao!BC88,df_extratos!G:G,"CREDITO")+SUMIFS(df_extratos!I:I,df_extratos!F:F,Conciliacao!BD88,df_extratos!G:G,"CREDITO")</f>
        <v>0</v>
      </c>
      <c r="G88" s="9">
        <f t="shared" si="8"/>
        <v>0</v>
      </c>
      <c r="H88" s="4">
        <f>SUMIFS(df_blueme_sem_parcelamento!E:E,df_blueme_sem_parcelamento!H:H,Conciliacao!A88)*(-1)</f>
        <v>0</v>
      </c>
      <c r="I88" s="4">
        <f>SUMIFS(df_blueme_com_parcelamento!J:J,df_blueme_com_parcelamento!M:M,Conciliacao!A88)*(-1)</f>
        <v>0</v>
      </c>
      <c r="J88" s="8">
        <f>SUMIFS(df_mutuos!J:J,df_mutuos!B:B,Conciliacao!A88)*(-1)</f>
        <v>0</v>
      </c>
      <c r="K88" s="10">
        <f>SUMIFS(df_extratos!I:I,df_extratos!F:F,Conciliacao!BB88,df_extratos!G:G,"DEBITO")+SUMIFS(df_extratos!I:I,df_extratos!F:F,Conciliacao!A88,df_extratos!G:G,"DEBITO")+SUMIFS(df_extratos!I:I,df_extratos!F:F,Conciliacao!BC88,df_extratos!G:G,"DEBITO")</f>
        <v>0</v>
      </c>
      <c r="L88" s="11">
        <f t="shared" si="9"/>
        <v>0</v>
      </c>
      <c r="M88" s="25">
        <f>SUMIFS(df_ajustes_conciliaco!D:D,df_ajustes_conciliaco!C:C,Conciliacao!A88)</f>
        <v>0</v>
      </c>
      <c r="N88" s="22">
        <f t="shared" si="10"/>
        <v>0</v>
      </c>
      <c r="BB88" s="20">
        <v>45744.5</v>
      </c>
      <c r="BC88" s="20">
        <v>45744.125</v>
      </c>
      <c r="BD88" s="20">
        <v>45744.541666666657</v>
      </c>
    </row>
    <row r="89" spans="1:56" x14ac:dyDescent="0.3">
      <c r="A89" s="5">
        <f t="shared" si="11"/>
        <v>45745</v>
      </c>
      <c r="B89" s="3">
        <f>-SUMIFS(df_extrato_zig!G:G,df_extrato_zig!E:E,Conciliacao!A89,df_extrato_zig!D:D,"Saque")-SUMIFS(df_extrato_zig!G:G,df_extrato_zig!E:E,Conciliacao!A89,df_extrato_zig!D:D,"Antecipação")</f>
        <v>0</v>
      </c>
      <c r="C89" s="3">
        <f>SUMIFS(df_extrato_zig!E:E,df_extrato_zig!L:L,Conciliacao!A89,df_extrato_zig!F:F,"DINHEIRO")</f>
        <v>0</v>
      </c>
      <c r="D89" s="3">
        <f>SUMIFS(view_parc_agrup!H:H,view_parc_agrup!G:G,Conciliacao!A89)</f>
        <v>0</v>
      </c>
      <c r="E89" s="6">
        <f>SUMIFS(df_mutuos!I:I,df_mutuos!B:B,Conciliacao!A89)</f>
        <v>0</v>
      </c>
      <c r="F89" s="7">
        <f>SUMIFS(df_extratos!I:I,df_extratos!F:F,Conciliacao!BB89,df_extratos!G:G,"CREDITO")+SUMIFS(df_extratos!I:I,df_extratos!F:F,Conciliacao!A89,df_extratos!G:G,"CREDITO")+SUMIFS(df_extratos!I:I,df_extratos!F:F,Conciliacao!BC89,df_extratos!G:G,"CREDITO")+SUMIFS(df_extratos!I:I,df_extratos!F:F,Conciliacao!BD89,df_extratos!G:G,"CREDITO")</f>
        <v>0</v>
      </c>
      <c r="G89" s="9">
        <f t="shared" si="8"/>
        <v>0</v>
      </c>
      <c r="H89" s="4">
        <f>SUMIFS(df_blueme_sem_parcelamento!E:E,df_blueme_sem_parcelamento!H:H,Conciliacao!A89)*(-1)</f>
        <v>0</v>
      </c>
      <c r="I89" s="4">
        <f>SUMIFS(df_blueme_com_parcelamento!J:J,df_blueme_com_parcelamento!M:M,Conciliacao!A89)*(-1)</f>
        <v>0</v>
      </c>
      <c r="J89" s="8">
        <f>SUMIFS(df_mutuos!J:J,df_mutuos!B:B,Conciliacao!A89)*(-1)</f>
        <v>0</v>
      </c>
      <c r="K89" s="10">
        <f>SUMIFS(df_extratos!I:I,df_extratos!F:F,Conciliacao!BB89,df_extratos!G:G,"DEBITO")+SUMIFS(df_extratos!I:I,df_extratos!F:F,Conciliacao!A89,df_extratos!G:G,"DEBITO")+SUMIFS(df_extratos!I:I,df_extratos!F:F,Conciliacao!BC89,df_extratos!G:G,"DEBITO")</f>
        <v>0</v>
      </c>
      <c r="L89" s="11">
        <f t="shared" si="9"/>
        <v>0</v>
      </c>
      <c r="M89" s="25">
        <f>SUMIFS(df_ajustes_conciliaco!D:D,df_ajustes_conciliaco!C:C,Conciliacao!A89)</f>
        <v>0</v>
      </c>
      <c r="N89" s="22">
        <f t="shared" si="10"/>
        <v>0</v>
      </c>
      <c r="BB89" s="20">
        <v>45745.5</v>
      </c>
      <c r="BC89" s="20">
        <v>45745.125</v>
      </c>
      <c r="BD89" s="20">
        <v>45745.541666666657</v>
      </c>
    </row>
    <row r="90" spans="1:56" x14ac:dyDescent="0.3">
      <c r="A90" s="5">
        <f t="shared" si="11"/>
        <v>45746</v>
      </c>
      <c r="B90" s="3">
        <f>-SUMIFS(df_extrato_zig!G:G,df_extrato_zig!E:E,Conciliacao!A90,df_extrato_zig!D:D,"Saque")-SUMIFS(df_extrato_zig!G:G,df_extrato_zig!E:E,Conciliacao!A90,df_extrato_zig!D:D,"Antecipação")</f>
        <v>0</v>
      </c>
      <c r="C90" s="3">
        <f>SUMIFS(df_extrato_zig!E:E,df_extrato_zig!L:L,Conciliacao!A90,df_extrato_zig!F:F,"DINHEIRO")</f>
        <v>0</v>
      </c>
      <c r="D90" s="3">
        <f>SUMIFS(view_parc_agrup!H:H,view_parc_agrup!G:G,Conciliacao!A90)</f>
        <v>0</v>
      </c>
      <c r="E90" s="6">
        <f>SUMIFS(df_mutuos!I:I,df_mutuos!B:B,Conciliacao!A90)</f>
        <v>0</v>
      </c>
      <c r="F90" s="7">
        <f>SUMIFS(df_extratos!I:I,df_extratos!F:F,Conciliacao!BB90,df_extratos!G:G,"CREDITO")+SUMIFS(df_extratos!I:I,df_extratos!F:F,Conciliacao!A90,df_extratos!G:G,"CREDITO")+SUMIFS(df_extratos!I:I,df_extratos!F:F,Conciliacao!BC90,df_extratos!G:G,"CREDITO")+SUMIFS(df_extratos!I:I,df_extratos!F:F,Conciliacao!BD90,df_extratos!G:G,"CREDITO")</f>
        <v>0</v>
      </c>
      <c r="G90" s="9">
        <f t="shared" si="8"/>
        <v>0</v>
      </c>
      <c r="H90" s="4">
        <f>SUMIFS(df_blueme_sem_parcelamento!E:E,df_blueme_sem_parcelamento!H:H,Conciliacao!A90)*(-1)</f>
        <v>0</v>
      </c>
      <c r="I90" s="4">
        <f>SUMIFS(df_blueme_com_parcelamento!J:J,df_blueme_com_parcelamento!M:M,Conciliacao!A90)*(-1)</f>
        <v>0</v>
      </c>
      <c r="J90" s="8">
        <f>SUMIFS(df_mutuos!J:J,df_mutuos!B:B,Conciliacao!A90)*(-1)</f>
        <v>0</v>
      </c>
      <c r="K90" s="10">
        <f>SUMIFS(df_extratos!I:I,df_extratos!F:F,Conciliacao!BB90,df_extratos!G:G,"DEBITO")+SUMIFS(df_extratos!I:I,df_extratos!F:F,Conciliacao!A90,df_extratos!G:G,"DEBITO")+SUMIFS(df_extratos!I:I,df_extratos!F:F,Conciliacao!BC90,df_extratos!G:G,"DEBITO")</f>
        <v>0</v>
      </c>
      <c r="L90" s="11">
        <f t="shared" si="9"/>
        <v>0</v>
      </c>
      <c r="M90" s="25">
        <f>SUMIFS(df_ajustes_conciliaco!D:D,df_ajustes_conciliaco!C:C,Conciliacao!A90)</f>
        <v>0</v>
      </c>
      <c r="N90" s="22">
        <f t="shared" si="10"/>
        <v>0</v>
      </c>
      <c r="BB90" s="20">
        <v>45746.5</v>
      </c>
      <c r="BC90" s="20">
        <v>45746.125</v>
      </c>
      <c r="BD90" s="20">
        <v>45746.541666666657</v>
      </c>
    </row>
    <row r="91" spans="1:56" x14ac:dyDescent="0.3">
      <c r="A91" s="5">
        <f t="shared" si="11"/>
        <v>45747</v>
      </c>
      <c r="B91" s="3">
        <f>-SUMIFS(df_extrato_zig!G:G,df_extrato_zig!E:E,Conciliacao!A91,df_extrato_zig!D:D,"Saque")-SUMIFS(df_extrato_zig!G:G,df_extrato_zig!E:E,Conciliacao!A91,df_extrato_zig!D:D,"Antecipação")</f>
        <v>0</v>
      </c>
      <c r="C91" s="3">
        <f>SUMIFS(df_extrato_zig!E:E,df_extrato_zig!L:L,Conciliacao!A91,df_extrato_zig!F:F,"DINHEIRO")</f>
        <v>0</v>
      </c>
      <c r="D91" s="3">
        <f>SUMIFS(view_parc_agrup!H:H,view_parc_agrup!G:G,Conciliacao!A91)</f>
        <v>0</v>
      </c>
      <c r="E91" s="6">
        <f>SUMIFS(df_mutuos!I:I,df_mutuos!B:B,Conciliacao!A91)</f>
        <v>0</v>
      </c>
      <c r="F91" s="7">
        <f>SUMIFS(df_extratos!I:I,df_extratos!F:F,Conciliacao!BB91,df_extratos!G:G,"CREDITO")+SUMIFS(df_extratos!I:I,df_extratos!F:F,Conciliacao!A91,df_extratos!G:G,"CREDITO")+SUMIFS(df_extratos!I:I,df_extratos!F:F,Conciliacao!BC91,df_extratos!G:G,"CREDITO")+SUMIFS(df_extratos!I:I,df_extratos!F:F,Conciliacao!BD91,df_extratos!G:G,"CREDITO")</f>
        <v>0</v>
      </c>
      <c r="G91" s="9">
        <f t="shared" si="8"/>
        <v>0</v>
      </c>
      <c r="H91" s="4">
        <f>SUMIFS(df_blueme_sem_parcelamento!E:E,df_blueme_sem_parcelamento!H:H,Conciliacao!A91)*(-1)</f>
        <v>0</v>
      </c>
      <c r="I91" s="4">
        <f>SUMIFS(df_blueme_com_parcelamento!J:J,df_blueme_com_parcelamento!M:M,Conciliacao!A91)*(-1)</f>
        <v>0</v>
      </c>
      <c r="J91" s="8">
        <f>SUMIFS(df_mutuos!J:J,df_mutuos!B:B,Conciliacao!A91)*(-1)</f>
        <v>0</v>
      </c>
      <c r="K91" s="10">
        <f>SUMIFS(df_extratos!I:I,df_extratos!F:F,Conciliacao!BB91,df_extratos!G:G,"DEBITO")+SUMIFS(df_extratos!I:I,df_extratos!F:F,Conciliacao!A91,df_extratos!G:G,"DEBITO")+SUMIFS(df_extratos!I:I,df_extratos!F:F,Conciliacao!BC91,df_extratos!G:G,"DEBITO")</f>
        <v>0</v>
      </c>
      <c r="L91" s="11">
        <f t="shared" si="9"/>
        <v>0</v>
      </c>
      <c r="M91" s="25">
        <f>SUMIFS(df_ajustes_conciliaco!D:D,df_ajustes_conciliaco!C:C,Conciliacao!A91)</f>
        <v>0</v>
      </c>
      <c r="N91" s="22">
        <f t="shared" si="10"/>
        <v>0</v>
      </c>
      <c r="BB91" s="20">
        <v>45747.5</v>
      </c>
      <c r="BC91" s="20">
        <v>45747.125</v>
      </c>
      <c r="BD91" s="20">
        <v>45747.541666666657</v>
      </c>
    </row>
    <row r="92" spans="1:56" x14ac:dyDescent="0.3">
      <c r="A92" s="5">
        <f t="shared" si="11"/>
        <v>45748</v>
      </c>
      <c r="B92" s="3">
        <f>-SUMIFS(df_extrato_zig!G:G,df_extrato_zig!E:E,Conciliacao!A92,df_extrato_zig!D:D,"Saque")-SUMIFS(df_extrato_zig!G:G,df_extrato_zig!E:E,Conciliacao!A92,df_extrato_zig!D:D,"Antecipação")</f>
        <v>0</v>
      </c>
      <c r="C92" s="3">
        <f>SUMIFS(df_extrato_zig!E:E,df_extrato_zig!L:L,Conciliacao!A92,df_extrato_zig!F:F,"DINHEIRO")</f>
        <v>0</v>
      </c>
      <c r="D92" s="3">
        <f>SUMIFS(view_parc_agrup!H:H,view_parc_agrup!G:G,Conciliacao!A92)</f>
        <v>0</v>
      </c>
      <c r="E92" s="6">
        <f>SUMIFS(df_mutuos!I:I,df_mutuos!B:B,Conciliacao!A92)</f>
        <v>0</v>
      </c>
      <c r="F92" s="7">
        <f>SUMIFS(df_extratos!I:I,df_extratos!F:F,Conciliacao!BB92,df_extratos!G:G,"CREDITO")+SUMIFS(df_extratos!I:I,df_extratos!F:F,Conciliacao!A92,df_extratos!G:G,"CREDITO")+SUMIFS(df_extratos!I:I,df_extratos!F:F,Conciliacao!BC92,df_extratos!G:G,"CREDITO")+SUMIFS(df_extratos!I:I,df_extratos!F:F,Conciliacao!BD92,df_extratos!G:G,"CREDITO")</f>
        <v>0</v>
      </c>
      <c r="G92" s="9">
        <f t="shared" si="8"/>
        <v>0</v>
      </c>
      <c r="H92" s="4">
        <f>SUMIFS(df_blueme_sem_parcelamento!E:E,df_blueme_sem_parcelamento!H:H,Conciliacao!A92)*(-1)</f>
        <v>0</v>
      </c>
      <c r="I92" s="4">
        <f>SUMIFS(df_blueme_com_parcelamento!J:J,df_blueme_com_parcelamento!M:M,Conciliacao!A92)*(-1)</f>
        <v>0</v>
      </c>
      <c r="J92" s="8">
        <f>SUMIFS(df_mutuos!J:J,df_mutuos!B:B,Conciliacao!A92)*(-1)</f>
        <v>0</v>
      </c>
      <c r="K92" s="10">
        <f>SUMIFS(df_extratos!I:I,df_extratos!F:F,Conciliacao!BB92,df_extratos!G:G,"DEBITO")+SUMIFS(df_extratos!I:I,df_extratos!F:F,Conciliacao!A92,df_extratos!G:G,"DEBITO")+SUMIFS(df_extratos!I:I,df_extratos!F:F,Conciliacao!BC92,df_extratos!G:G,"DEBITO")</f>
        <v>0</v>
      </c>
      <c r="L92" s="11">
        <f t="shared" si="9"/>
        <v>0</v>
      </c>
      <c r="M92" s="25">
        <f>SUMIFS(df_ajustes_conciliaco!D:D,df_ajustes_conciliaco!C:C,Conciliacao!A92)</f>
        <v>0</v>
      </c>
      <c r="N92" s="22">
        <f t="shared" si="10"/>
        <v>0</v>
      </c>
      <c r="BB92" s="20">
        <v>45748.5</v>
      </c>
      <c r="BC92" s="20">
        <v>45748.125</v>
      </c>
      <c r="BD92" s="20">
        <v>45748.541666666657</v>
      </c>
    </row>
    <row r="93" spans="1:56" x14ac:dyDescent="0.3">
      <c r="A93" s="5">
        <f t="shared" si="11"/>
        <v>45749</v>
      </c>
      <c r="B93" s="3">
        <f>-SUMIFS(df_extrato_zig!G:G,df_extrato_zig!E:E,Conciliacao!A93,df_extrato_zig!D:D,"Saque")-SUMIFS(df_extrato_zig!G:G,df_extrato_zig!E:E,Conciliacao!A93,df_extrato_zig!D:D,"Antecipação")</f>
        <v>0</v>
      </c>
      <c r="C93" s="3">
        <f>SUMIFS(df_extrato_zig!E:E,df_extrato_zig!L:L,Conciliacao!A93,df_extrato_zig!F:F,"DINHEIRO")</f>
        <v>0</v>
      </c>
      <c r="D93" s="3">
        <f>SUMIFS(view_parc_agrup!H:H,view_parc_agrup!G:G,Conciliacao!A93)</f>
        <v>0</v>
      </c>
      <c r="E93" s="6">
        <f>SUMIFS(df_mutuos!I:I,df_mutuos!B:B,Conciliacao!A93)</f>
        <v>0</v>
      </c>
      <c r="F93" s="7">
        <f>SUMIFS(df_extratos!I:I,df_extratos!F:F,Conciliacao!BB93,df_extratos!G:G,"CREDITO")+SUMIFS(df_extratos!I:I,df_extratos!F:F,Conciliacao!A93,df_extratos!G:G,"CREDITO")+SUMIFS(df_extratos!I:I,df_extratos!F:F,Conciliacao!BC93,df_extratos!G:G,"CREDITO")+SUMIFS(df_extratos!I:I,df_extratos!F:F,Conciliacao!BD93,df_extratos!G:G,"CREDITO")</f>
        <v>0</v>
      </c>
      <c r="G93" s="9">
        <f t="shared" si="8"/>
        <v>0</v>
      </c>
      <c r="H93" s="4">
        <f>SUMIFS(df_blueme_sem_parcelamento!E:E,df_blueme_sem_parcelamento!H:H,Conciliacao!A93)*(-1)</f>
        <v>0</v>
      </c>
      <c r="I93" s="4">
        <f>SUMIFS(df_blueme_com_parcelamento!J:J,df_blueme_com_parcelamento!M:M,Conciliacao!A93)*(-1)</f>
        <v>0</v>
      </c>
      <c r="J93" s="8">
        <f>SUMIFS(df_mutuos!J:J,df_mutuos!B:B,Conciliacao!A93)*(-1)</f>
        <v>0</v>
      </c>
      <c r="K93" s="10">
        <f>SUMIFS(df_extratos!I:I,df_extratos!F:F,Conciliacao!BB93,df_extratos!G:G,"DEBITO")+SUMIFS(df_extratos!I:I,df_extratos!F:F,Conciliacao!A93,df_extratos!G:G,"DEBITO")+SUMIFS(df_extratos!I:I,df_extratos!F:F,Conciliacao!BC93,df_extratos!G:G,"DEBITO")</f>
        <v>0</v>
      </c>
      <c r="L93" s="11">
        <f t="shared" si="9"/>
        <v>0</v>
      </c>
      <c r="M93" s="25">
        <f>SUMIFS(df_ajustes_conciliaco!D:D,df_ajustes_conciliaco!C:C,Conciliacao!A93)</f>
        <v>0</v>
      </c>
      <c r="N93" s="22">
        <f t="shared" si="10"/>
        <v>0</v>
      </c>
      <c r="BB93" s="20">
        <v>45749.5</v>
      </c>
      <c r="BC93" s="20">
        <v>45749.125</v>
      </c>
      <c r="BD93" s="20">
        <v>45749.541666666657</v>
      </c>
    </row>
    <row r="94" spans="1:56" x14ac:dyDescent="0.3">
      <c r="A94" s="5">
        <f t="shared" si="11"/>
        <v>45750</v>
      </c>
      <c r="B94" s="3">
        <f>-SUMIFS(df_extrato_zig!G:G,df_extrato_zig!E:E,Conciliacao!A94,df_extrato_zig!D:D,"Saque")-SUMIFS(df_extrato_zig!G:G,df_extrato_zig!E:E,Conciliacao!A94,df_extrato_zig!D:D,"Antecipação")</f>
        <v>0</v>
      </c>
      <c r="C94" s="3">
        <f>SUMIFS(df_extrato_zig!E:E,df_extrato_zig!L:L,Conciliacao!A94,df_extrato_zig!F:F,"DINHEIRO")</f>
        <v>0</v>
      </c>
      <c r="D94" s="3">
        <f>SUMIFS(view_parc_agrup!H:H,view_parc_agrup!G:G,Conciliacao!A94)</f>
        <v>0</v>
      </c>
      <c r="E94" s="6">
        <f>SUMIFS(df_mutuos!I:I,df_mutuos!B:B,Conciliacao!A94)</f>
        <v>0</v>
      </c>
      <c r="F94" s="7">
        <f>SUMIFS(df_extratos!I:I,df_extratos!F:F,Conciliacao!BB94,df_extratos!G:G,"CREDITO")+SUMIFS(df_extratos!I:I,df_extratos!F:F,Conciliacao!A94,df_extratos!G:G,"CREDITO")+SUMIFS(df_extratos!I:I,df_extratos!F:F,Conciliacao!BC94,df_extratos!G:G,"CREDITO")+SUMIFS(df_extratos!I:I,df_extratos!F:F,Conciliacao!BD94,df_extratos!G:G,"CREDITO")</f>
        <v>0</v>
      </c>
      <c r="G94" s="9">
        <f t="shared" si="8"/>
        <v>0</v>
      </c>
      <c r="H94" s="4">
        <f>SUMIFS(df_blueme_sem_parcelamento!E:E,df_blueme_sem_parcelamento!H:H,Conciliacao!A94)*(-1)</f>
        <v>0</v>
      </c>
      <c r="I94" s="4">
        <f>SUMIFS(df_blueme_com_parcelamento!J:J,df_blueme_com_parcelamento!M:M,Conciliacao!A94)*(-1)</f>
        <v>0</v>
      </c>
      <c r="J94" s="8">
        <f>SUMIFS(df_mutuos!J:J,df_mutuos!B:B,Conciliacao!A94)*(-1)</f>
        <v>0</v>
      </c>
      <c r="K94" s="10">
        <f>SUMIFS(df_extratos!I:I,df_extratos!F:F,Conciliacao!BB94,df_extratos!G:G,"DEBITO")+SUMIFS(df_extratos!I:I,df_extratos!F:F,Conciliacao!A94,df_extratos!G:G,"DEBITO")+SUMIFS(df_extratos!I:I,df_extratos!F:F,Conciliacao!BC94,df_extratos!G:G,"DEBITO")</f>
        <v>0</v>
      </c>
      <c r="L94" s="11">
        <f t="shared" si="9"/>
        <v>0</v>
      </c>
      <c r="M94" s="25">
        <f>SUMIFS(df_ajustes_conciliaco!D:D,df_ajustes_conciliaco!C:C,Conciliacao!A94)</f>
        <v>0</v>
      </c>
      <c r="N94" s="22">
        <f t="shared" si="10"/>
        <v>0</v>
      </c>
      <c r="BB94" s="20">
        <v>45750.5</v>
      </c>
      <c r="BC94" s="20">
        <v>45750.125</v>
      </c>
      <c r="BD94" s="20">
        <v>45750.541666666657</v>
      </c>
    </row>
    <row r="95" spans="1:56" x14ac:dyDescent="0.3">
      <c r="A95" s="5">
        <f t="shared" si="11"/>
        <v>45751</v>
      </c>
      <c r="B95" s="3">
        <f>-SUMIFS(df_extrato_zig!G:G,df_extrato_zig!E:E,Conciliacao!A95,df_extrato_zig!D:D,"Saque")-SUMIFS(df_extrato_zig!G:G,df_extrato_zig!E:E,Conciliacao!A95,df_extrato_zig!D:D,"Antecipação")</f>
        <v>0</v>
      </c>
      <c r="C95" s="3">
        <f>SUMIFS(df_extrato_zig!E:E,df_extrato_zig!L:L,Conciliacao!A95,df_extrato_zig!F:F,"DINHEIRO")</f>
        <v>0</v>
      </c>
      <c r="D95" s="3">
        <f>SUMIFS(view_parc_agrup!H:H,view_parc_agrup!G:G,Conciliacao!A95)</f>
        <v>0</v>
      </c>
      <c r="E95" s="6">
        <f>SUMIFS(df_mutuos!I:I,df_mutuos!B:B,Conciliacao!A95)</f>
        <v>0</v>
      </c>
      <c r="F95" s="7">
        <f>SUMIFS(df_extratos!I:I,df_extratos!F:F,Conciliacao!BB95,df_extratos!G:G,"CREDITO")+SUMIFS(df_extratos!I:I,df_extratos!F:F,Conciliacao!A95,df_extratos!G:G,"CREDITO")+SUMIFS(df_extratos!I:I,df_extratos!F:F,Conciliacao!BC95,df_extratos!G:G,"CREDITO")+SUMIFS(df_extratos!I:I,df_extratos!F:F,Conciliacao!BD95,df_extratos!G:G,"CREDITO")</f>
        <v>0</v>
      </c>
      <c r="G95" s="9">
        <f t="shared" si="8"/>
        <v>0</v>
      </c>
      <c r="H95" s="4">
        <f>SUMIFS(df_blueme_sem_parcelamento!E:E,df_blueme_sem_parcelamento!H:H,Conciliacao!A95)*(-1)</f>
        <v>0</v>
      </c>
      <c r="I95" s="4">
        <f>SUMIFS(df_blueme_com_parcelamento!J:J,df_blueme_com_parcelamento!M:M,Conciliacao!A95)*(-1)</f>
        <v>0</v>
      </c>
      <c r="J95" s="8">
        <f>SUMIFS(df_mutuos!J:J,df_mutuos!B:B,Conciliacao!A95)*(-1)</f>
        <v>0</v>
      </c>
      <c r="K95" s="10">
        <f>SUMIFS(df_extratos!I:I,df_extratos!F:F,Conciliacao!BB95,df_extratos!G:G,"DEBITO")+SUMIFS(df_extratos!I:I,df_extratos!F:F,Conciliacao!A95,df_extratos!G:G,"DEBITO")+SUMIFS(df_extratos!I:I,df_extratos!F:F,Conciliacao!BC95,df_extratos!G:G,"DEBITO")</f>
        <v>0</v>
      </c>
      <c r="L95" s="11">
        <f t="shared" si="9"/>
        <v>0</v>
      </c>
      <c r="M95" s="25">
        <f>SUMIFS(df_ajustes_conciliaco!D:D,df_ajustes_conciliaco!C:C,Conciliacao!A95)</f>
        <v>0</v>
      </c>
      <c r="N95" s="22">
        <f t="shared" si="10"/>
        <v>0</v>
      </c>
      <c r="BB95" s="20">
        <v>45751.5</v>
      </c>
      <c r="BC95" s="20">
        <v>45751.125</v>
      </c>
      <c r="BD95" s="20">
        <v>45751.541666666657</v>
      </c>
    </row>
    <row r="96" spans="1:56" x14ac:dyDescent="0.3">
      <c r="A96" s="5">
        <f t="shared" si="11"/>
        <v>45752</v>
      </c>
      <c r="B96" s="3">
        <f>-SUMIFS(df_extrato_zig!G:G,df_extrato_zig!E:E,Conciliacao!A96,df_extrato_zig!D:D,"Saque")-SUMIFS(df_extrato_zig!G:G,df_extrato_zig!E:E,Conciliacao!A96,df_extrato_zig!D:D,"Antecipação")</f>
        <v>0</v>
      </c>
      <c r="C96" s="3">
        <f>SUMIFS(df_extrato_zig!E:E,df_extrato_zig!L:L,Conciliacao!A96,df_extrato_zig!F:F,"DINHEIRO")</f>
        <v>0</v>
      </c>
      <c r="D96" s="3">
        <f>SUMIFS(view_parc_agrup!H:H,view_parc_agrup!G:G,Conciliacao!A96)</f>
        <v>0</v>
      </c>
      <c r="E96" s="6">
        <f>SUMIFS(df_mutuos!I:I,df_mutuos!B:B,Conciliacao!A96)</f>
        <v>0</v>
      </c>
      <c r="F96" s="7">
        <f>SUMIFS(df_extratos!I:I,df_extratos!F:F,Conciliacao!BB96,df_extratos!G:G,"CREDITO")+SUMIFS(df_extratos!I:I,df_extratos!F:F,Conciliacao!A96,df_extratos!G:G,"CREDITO")+SUMIFS(df_extratos!I:I,df_extratos!F:F,Conciliacao!BC96,df_extratos!G:G,"CREDITO")+SUMIFS(df_extratos!I:I,df_extratos!F:F,Conciliacao!BD96,df_extratos!G:G,"CREDITO")</f>
        <v>0</v>
      </c>
      <c r="G96" s="9">
        <f t="shared" si="8"/>
        <v>0</v>
      </c>
      <c r="H96" s="4">
        <f>SUMIFS(df_blueme_sem_parcelamento!E:E,df_blueme_sem_parcelamento!H:H,Conciliacao!A96)*(-1)</f>
        <v>0</v>
      </c>
      <c r="I96" s="4">
        <f>SUMIFS(df_blueme_com_parcelamento!J:J,df_blueme_com_parcelamento!M:M,Conciliacao!A96)*(-1)</f>
        <v>0</v>
      </c>
      <c r="J96" s="8">
        <f>SUMIFS(df_mutuos!J:J,df_mutuos!B:B,Conciliacao!A96)*(-1)</f>
        <v>0</v>
      </c>
      <c r="K96" s="10">
        <f>SUMIFS(df_extratos!I:I,df_extratos!F:F,Conciliacao!BB96,df_extratos!G:G,"DEBITO")+SUMIFS(df_extratos!I:I,df_extratos!F:F,Conciliacao!A96,df_extratos!G:G,"DEBITO")+SUMIFS(df_extratos!I:I,df_extratos!F:F,Conciliacao!BC96,df_extratos!G:G,"DEBITO")</f>
        <v>0</v>
      </c>
      <c r="L96" s="11">
        <f t="shared" si="9"/>
        <v>0</v>
      </c>
      <c r="M96" s="25">
        <f>SUMIFS(df_ajustes_conciliaco!D:D,df_ajustes_conciliaco!C:C,Conciliacao!A96)</f>
        <v>0</v>
      </c>
      <c r="N96" s="22">
        <f t="shared" si="10"/>
        <v>0</v>
      </c>
      <c r="BB96" s="20">
        <v>45752.5</v>
      </c>
      <c r="BC96" s="20">
        <v>45752.125</v>
      </c>
      <c r="BD96" s="20">
        <v>45752.541666666657</v>
      </c>
    </row>
    <row r="97" spans="1:56" x14ac:dyDescent="0.3">
      <c r="A97" s="5">
        <f t="shared" si="11"/>
        <v>45753</v>
      </c>
      <c r="B97" s="3">
        <f>-SUMIFS(df_extrato_zig!G:G,df_extrato_zig!E:E,Conciliacao!A97,df_extrato_zig!D:D,"Saque")-SUMIFS(df_extrato_zig!G:G,df_extrato_zig!E:E,Conciliacao!A97,df_extrato_zig!D:D,"Antecipação")</f>
        <v>0</v>
      </c>
      <c r="C97" s="3">
        <f>SUMIFS(df_extrato_zig!E:E,df_extrato_zig!L:L,Conciliacao!A97,df_extrato_zig!F:F,"DINHEIRO")</f>
        <v>0</v>
      </c>
      <c r="D97" s="3">
        <f>SUMIFS(view_parc_agrup!H:H,view_parc_agrup!G:G,Conciliacao!A97)</f>
        <v>0</v>
      </c>
      <c r="E97" s="6">
        <f>SUMIFS(df_mutuos!I:I,df_mutuos!B:B,Conciliacao!A97)</f>
        <v>0</v>
      </c>
      <c r="F97" s="7">
        <f>SUMIFS(df_extratos!I:I,df_extratos!F:F,Conciliacao!BB97,df_extratos!G:G,"CREDITO")+SUMIFS(df_extratos!I:I,df_extratos!F:F,Conciliacao!A97,df_extratos!G:G,"CREDITO")+SUMIFS(df_extratos!I:I,df_extratos!F:F,Conciliacao!BC97,df_extratos!G:G,"CREDITO")+SUMIFS(df_extratos!I:I,df_extratos!F:F,Conciliacao!BD97,df_extratos!G:G,"CREDITO")</f>
        <v>0</v>
      </c>
      <c r="G97" s="9">
        <f t="shared" si="8"/>
        <v>0</v>
      </c>
      <c r="H97" s="4">
        <f>SUMIFS(df_blueme_sem_parcelamento!E:E,df_blueme_sem_parcelamento!H:H,Conciliacao!A97)*(-1)</f>
        <v>0</v>
      </c>
      <c r="I97" s="4">
        <f>SUMIFS(df_blueme_com_parcelamento!J:J,df_blueme_com_parcelamento!M:M,Conciliacao!A97)*(-1)</f>
        <v>0</v>
      </c>
      <c r="J97" s="8">
        <f>SUMIFS(df_mutuos!J:J,df_mutuos!B:B,Conciliacao!A97)*(-1)</f>
        <v>0</v>
      </c>
      <c r="K97" s="10">
        <f>SUMIFS(df_extratos!I:I,df_extratos!F:F,Conciliacao!BB97,df_extratos!G:G,"DEBITO")+SUMIFS(df_extratos!I:I,df_extratos!F:F,Conciliacao!A97,df_extratos!G:G,"DEBITO")+SUMIFS(df_extratos!I:I,df_extratos!F:F,Conciliacao!BC97,df_extratos!G:G,"DEBITO")</f>
        <v>0</v>
      </c>
      <c r="L97" s="11">
        <f t="shared" si="9"/>
        <v>0</v>
      </c>
      <c r="M97" s="25">
        <f>SUMIFS(df_ajustes_conciliaco!D:D,df_ajustes_conciliaco!C:C,Conciliacao!A97)</f>
        <v>0</v>
      </c>
      <c r="N97" s="22">
        <f t="shared" si="10"/>
        <v>0</v>
      </c>
      <c r="BB97" s="20">
        <v>45753.5</v>
      </c>
      <c r="BC97" s="20">
        <v>45753.125</v>
      </c>
      <c r="BD97" s="20">
        <v>45753.541666666657</v>
      </c>
    </row>
    <row r="98" spans="1:56" x14ac:dyDescent="0.3">
      <c r="A98" s="5">
        <f t="shared" si="11"/>
        <v>45754</v>
      </c>
      <c r="B98" s="3">
        <f>-SUMIFS(df_extrato_zig!G:G,df_extrato_zig!E:E,Conciliacao!A98,df_extrato_zig!D:D,"Saque")-SUMIFS(df_extrato_zig!G:G,df_extrato_zig!E:E,Conciliacao!A98,df_extrato_zig!D:D,"Antecipação")</f>
        <v>0</v>
      </c>
      <c r="C98" s="3">
        <f>SUMIFS(df_extrato_zig!E:E,df_extrato_zig!L:L,Conciliacao!A98,df_extrato_zig!F:F,"DINHEIRO")</f>
        <v>0</v>
      </c>
      <c r="D98" s="3">
        <f>SUMIFS(view_parc_agrup!H:H,view_parc_agrup!G:G,Conciliacao!A98)</f>
        <v>0</v>
      </c>
      <c r="E98" s="6">
        <f>SUMIFS(df_mutuos!I:I,df_mutuos!B:B,Conciliacao!A98)</f>
        <v>0</v>
      </c>
      <c r="F98" s="7">
        <f>SUMIFS(df_extratos!I:I,df_extratos!F:F,Conciliacao!BB98,df_extratos!G:G,"CREDITO")+SUMIFS(df_extratos!I:I,df_extratos!F:F,Conciliacao!A98,df_extratos!G:G,"CREDITO")+SUMIFS(df_extratos!I:I,df_extratos!F:F,Conciliacao!BC98,df_extratos!G:G,"CREDITO")+SUMIFS(df_extratos!I:I,df_extratos!F:F,Conciliacao!BD98,df_extratos!G:G,"CREDITO")</f>
        <v>0</v>
      </c>
      <c r="G98" s="9">
        <f t="shared" ref="G98:G129" si="12">F98-SUM(B98:E98)</f>
        <v>0</v>
      </c>
      <c r="H98" s="4">
        <f>SUMIFS(df_blueme_sem_parcelamento!E:E,df_blueme_sem_parcelamento!H:H,Conciliacao!A98)*(-1)</f>
        <v>0</v>
      </c>
      <c r="I98" s="4">
        <f>SUMIFS(df_blueme_com_parcelamento!J:J,df_blueme_com_parcelamento!M:M,Conciliacao!A98)*(-1)</f>
        <v>0</v>
      </c>
      <c r="J98" s="8">
        <f>SUMIFS(df_mutuos!J:J,df_mutuos!B:B,Conciliacao!A98)*(-1)</f>
        <v>0</v>
      </c>
      <c r="K98" s="10">
        <f>SUMIFS(df_extratos!I:I,df_extratos!F:F,Conciliacao!BB98,df_extratos!G:G,"DEBITO")+SUMIFS(df_extratos!I:I,df_extratos!F:F,Conciliacao!A98,df_extratos!G:G,"DEBITO")+SUMIFS(df_extratos!I:I,df_extratos!F:F,Conciliacao!BC98,df_extratos!G:G,"DEBITO")</f>
        <v>0</v>
      </c>
      <c r="L98" s="11">
        <f t="shared" ref="L98:L129" si="13">K98-SUM(H98:J98)</f>
        <v>0</v>
      </c>
      <c r="M98" s="25">
        <f>SUMIFS(df_ajustes_conciliaco!D:D,df_ajustes_conciliaco!C:C,Conciliacao!A98)</f>
        <v>0</v>
      </c>
      <c r="N98" s="22">
        <f t="shared" ref="N98:N129" si="14">L98+G98-M98</f>
        <v>0</v>
      </c>
      <c r="BB98" s="20">
        <v>45754.5</v>
      </c>
      <c r="BC98" s="20">
        <v>45754.125</v>
      </c>
      <c r="BD98" s="20">
        <v>45754.541666666657</v>
      </c>
    </row>
    <row r="99" spans="1:56" x14ac:dyDescent="0.3">
      <c r="A99" s="5">
        <f t="shared" ref="A99:A121" si="15">A98+1</f>
        <v>45755</v>
      </c>
      <c r="B99" s="3">
        <f>-SUMIFS(df_extrato_zig!G:G,df_extrato_zig!E:E,Conciliacao!A99,df_extrato_zig!D:D,"Saque")-SUMIFS(df_extrato_zig!G:G,df_extrato_zig!E:E,Conciliacao!A99,df_extrato_zig!D:D,"Antecipação")</f>
        <v>0</v>
      </c>
      <c r="C99" s="3">
        <f>SUMIFS(df_extrato_zig!E:E,df_extrato_zig!L:L,Conciliacao!A99,df_extrato_zig!F:F,"DINHEIRO")</f>
        <v>0</v>
      </c>
      <c r="D99" s="3">
        <f>SUMIFS(view_parc_agrup!H:H,view_parc_agrup!G:G,Conciliacao!A99)</f>
        <v>0</v>
      </c>
      <c r="E99" s="6">
        <f>SUMIFS(df_mutuos!I:I,df_mutuos!B:B,Conciliacao!A99)</f>
        <v>0</v>
      </c>
      <c r="F99" s="7">
        <f>SUMIFS(df_extratos!I:I,df_extratos!F:F,Conciliacao!BB99,df_extratos!G:G,"CREDITO")+SUMIFS(df_extratos!I:I,df_extratos!F:F,Conciliacao!A99,df_extratos!G:G,"CREDITO")+SUMIFS(df_extratos!I:I,df_extratos!F:F,Conciliacao!BC99,df_extratos!G:G,"CREDITO")+SUMIFS(df_extratos!I:I,df_extratos!F:F,Conciliacao!BD99,df_extratos!G:G,"CREDITO")</f>
        <v>0</v>
      </c>
      <c r="G99" s="9">
        <f t="shared" si="12"/>
        <v>0</v>
      </c>
      <c r="H99" s="4">
        <f>SUMIFS(df_blueme_sem_parcelamento!E:E,df_blueme_sem_parcelamento!H:H,Conciliacao!A99)*(-1)</f>
        <v>0</v>
      </c>
      <c r="I99" s="4">
        <f>SUMIFS(df_blueme_com_parcelamento!J:J,df_blueme_com_parcelamento!M:M,Conciliacao!A99)*(-1)</f>
        <v>0</v>
      </c>
      <c r="J99" s="8">
        <f>SUMIFS(df_mutuos!J:J,df_mutuos!B:B,Conciliacao!A99)*(-1)</f>
        <v>0</v>
      </c>
      <c r="K99" s="10">
        <f>SUMIFS(df_extratos!I:I,df_extratos!F:F,Conciliacao!BB99,df_extratos!G:G,"DEBITO")+SUMIFS(df_extratos!I:I,df_extratos!F:F,Conciliacao!A99,df_extratos!G:G,"DEBITO")+SUMIFS(df_extratos!I:I,df_extratos!F:F,Conciliacao!BC99,df_extratos!G:G,"DEBITO")</f>
        <v>0</v>
      </c>
      <c r="L99" s="11">
        <f t="shared" si="13"/>
        <v>0</v>
      </c>
      <c r="M99" s="25">
        <f>SUMIFS(df_ajustes_conciliaco!D:D,df_ajustes_conciliaco!C:C,Conciliacao!A99)</f>
        <v>0</v>
      </c>
      <c r="N99" s="22">
        <f t="shared" si="14"/>
        <v>0</v>
      </c>
      <c r="BB99" s="20">
        <v>45755.5</v>
      </c>
      <c r="BC99" s="20">
        <v>45755.125</v>
      </c>
      <c r="BD99" s="20">
        <v>45755.541666666657</v>
      </c>
    </row>
    <row r="100" spans="1:56" x14ac:dyDescent="0.3">
      <c r="A100" s="5">
        <f t="shared" si="15"/>
        <v>45756</v>
      </c>
      <c r="B100" s="3">
        <f>-SUMIFS(df_extrato_zig!G:G,df_extrato_zig!E:E,Conciliacao!A100,df_extrato_zig!D:D,"Saque")-SUMIFS(df_extrato_zig!G:G,df_extrato_zig!E:E,Conciliacao!A100,df_extrato_zig!D:D,"Antecipação")</f>
        <v>0</v>
      </c>
      <c r="C100" s="3">
        <f>SUMIFS(df_extrato_zig!E:E,df_extrato_zig!L:L,Conciliacao!A100,df_extrato_zig!F:F,"DINHEIRO")</f>
        <v>0</v>
      </c>
      <c r="D100" s="3">
        <f>SUMIFS(view_parc_agrup!H:H,view_parc_agrup!G:G,Conciliacao!A100)</f>
        <v>0</v>
      </c>
      <c r="E100" s="6">
        <f>SUMIFS(df_mutuos!I:I,df_mutuos!B:B,Conciliacao!A100)</f>
        <v>0</v>
      </c>
      <c r="F100" s="7">
        <f>SUMIFS(df_extratos!I:I,df_extratos!F:F,Conciliacao!BB100,df_extratos!G:G,"CREDITO")+SUMIFS(df_extratos!I:I,df_extratos!F:F,Conciliacao!A100,df_extratos!G:G,"CREDITO")+SUMIFS(df_extratos!I:I,df_extratos!F:F,Conciliacao!BC100,df_extratos!G:G,"CREDITO")+SUMIFS(df_extratos!I:I,df_extratos!F:F,Conciliacao!BD100,df_extratos!G:G,"CREDITO")</f>
        <v>0</v>
      </c>
      <c r="G100" s="9">
        <f t="shared" si="12"/>
        <v>0</v>
      </c>
      <c r="H100" s="4">
        <f>SUMIFS(df_blueme_sem_parcelamento!E:E,df_blueme_sem_parcelamento!H:H,Conciliacao!A100)*(-1)</f>
        <v>0</v>
      </c>
      <c r="I100" s="4">
        <f>SUMIFS(df_blueme_com_parcelamento!J:J,df_blueme_com_parcelamento!M:M,Conciliacao!A100)*(-1)</f>
        <v>0</v>
      </c>
      <c r="J100" s="8">
        <f>SUMIFS(df_mutuos!J:J,df_mutuos!B:B,Conciliacao!A100)*(-1)</f>
        <v>0</v>
      </c>
      <c r="K100" s="10">
        <f>SUMIFS(df_extratos!I:I,df_extratos!F:F,Conciliacao!BB100,df_extratos!G:G,"DEBITO")+SUMIFS(df_extratos!I:I,df_extratos!F:F,Conciliacao!A100,df_extratos!G:G,"DEBITO")+SUMIFS(df_extratos!I:I,df_extratos!F:F,Conciliacao!BC100,df_extratos!G:G,"DEBITO")</f>
        <v>0</v>
      </c>
      <c r="L100" s="11">
        <f t="shared" si="13"/>
        <v>0</v>
      </c>
      <c r="M100" s="25">
        <f>SUMIFS(df_ajustes_conciliaco!D:D,df_ajustes_conciliaco!C:C,Conciliacao!A100)</f>
        <v>0</v>
      </c>
      <c r="N100" s="22">
        <f t="shared" si="14"/>
        <v>0</v>
      </c>
      <c r="BB100" s="20">
        <v>45756.5</v>
      </c>
      <c r="BC100" s="20">
        <v>45756.125</v>
      </c>
      <c r="BD100" s="20">
        <v>45756.541666666657</v>
      </c>
    </row>
    <row r="101" spans="1:56" x14ac:dyDescent="0.3">
      <c r="A101" s="5">
        <f t="shared" si="15"/>
        <v>45757</v>
      </c>
      <c r="B101" s="3">
        <f>-SUMIFS(df_extrato_zig!G:G,df_extrato_zig!E:E,Conciliacao!A101,df_extrato_zig!D:D,"Saque")-SUMIFS(df_extrato_zig!G:G,df_extrato_zig!E:E,Conciliacao!A101,df_extrato_zig!D:D,"Antecipação")</f>
        <v>0</v>
      </c>
      <c r="C101" s="3">
        <f>SUMIFS(df_extrato_zig!E:E,df_extrato_zig!L:L,Conciliacao!A101,df_extrato_zig!F:F,"DINHEIRO")</f>
        <v>0</v>
      </c>
      <c r="D101" s="3">
        <f>SUMIFS(view_parc_agrup!H:H,view_parc_agrup!G:G,Conciliacao!A101)</f>
        <v>0</v>
      </c>
      <c r="E101" s="6">
        <f>SUMIFS(df_mutuos!I:I,df_mutuos!B:B,Conciliacao!A101)</f>
        <v>0</v>
      </c>
      <c r="F101" s="7">
        <f>SUMIFS(df_extratos!I:I,df_extratos!F:F,Conciliacao!BB101,df_extratos!G:G,"CREDITO")+SUMIFS(df_extratos!I:I,df_extratos!F:F,Conciliacao!A101,df_extratos!G:G,"CREDITO")+SUMIFS(df_extratos!I:I,df_extratos!F:F,Conciliacao!BC101,df_extratos!G:G,"CREDITO")+SUMIFS(df_extratos!I:I,df_extratos!F:F,Conciliacao!BD101,df_extratos!G:G,"CREDITO")</f>
        <v>0</v>
      </c>
      <c r="G101" s="9">
        <f t="shared" si="12"/>
        <v>0</v>
      </c>
      <c r="H101" s="4">
        <f>SUMIFS(df_blueme_sem_parcelamento!E:E,df_blueme_sem_parcelamento!H:H,Conciliacao!A101)*(-1)</f>
        <v>0</v>
      </c>
      <c r="I101" s="4">
        <f>SUMIFS(df_blueme_com_parcelamento!J:J,df_blueme_com_parcelamento!M:M,Conciliacao!A101)*(-1)</f>
        <v>0</v>
      </c>
      <c r="J101" s="8">
        <f>SUMIFS(df_mutuos!J:J,df_mutuos!B:B,Conciliacao!A101)*(-1)</f>
        <v>0</v>
      </c>
      <c r="K101" s="10">
        <f>SUMIFS(df_extratos!I:I,df_extratos!F:F,Conciliacao!BB101,df_extratos!G:G,"DEBITO")+SUMIFS(df_extratos!I:I,df_extratos!F:F,Conciliacao!A101,df_extratos!G:G,"DEBITO")+SUMIFS(df_extratos!I:I,df_extratos!F:F,Conciliacao!BC101,df_extratos!G:G,"DEBITO")</f>
        <v>0</v>
      </c>
      <c r="L101" s="11">
        <f t="shared" si="13"/>
        <v>0</v>
      </c>
      <c r="M101" s="25">
        <f>SUMIFS(df_ajustes_conciliaco!D:D,df_ajustes_conciliaco!C:C,Conciliacao!A101)</f>
        <v>0</v>
      </c>
      <c r="N101" s="22">
        <f t="shared" si="14"/>
        <v>0</v>
      </c>
      <c r="BB101" s="20">
        <v>45757.5</v>
      </c>
      <c r="BC101" s="20">
        <v>45757.125</v>
      </c>
      <c r="BD101" s="20">
        <v>45757.541666666657</v>
      </c>
    </row>
    <row r="102" spans="1:56" x14ac:dyDescent="0.3">
      <c r="A102" s="5">
        <f t="shared" si="15"/>
        <v>45758</v>
      </c>
      <c r="B102" s="3">
        <f>-SUMIFS(df_extrato_zig!G:G,df_extrato_zig!E:E,Conciliacao!A102,df_extrato_zig!D:D,"Saque")-SUMIFS(df_extrato_zig!G:G,df_extrato_zig!E:E,Conciliacao!A102,df_extrato_zig!D:D,"Antecipação")</f>
        <v>0</v>
      </c>
      <c r="C102" s="3">
        <f>SUMIFS(df_extrato_zig!E:E,df_extrato_zig!L:L,Conciliacao!A102,df_extrato_zig!F:F,"DINHEIRO")</f>
        <v>0</v>
      </c>
      <c r="D102" s="3">
        <f>SUMIFS(view_parc_agrup!H:H,view_parc_agrup!G:G,Conciliacao!A102)</f>
        <v>0</v>
      </c>
      <c r="E102" s="6">
        <f>SUMIFS(df_mutuos!I:I,df_mutuos!B:B,Conciliacao!A102)</f>
        <v>0</v>
      </c>
      <c r="F102" s="7">
        <f>SUMIFS(df_extratos!I:I,df_extratos!F:F,Conciliacao!BB102,df_extratos!G:G,"CREDITO")+SUMIFS(df_extratos!I:I,df_extratos!F:F,Conciliacao!A102,df_extratos!G:G,"CREDITO")+SUMIFS(df_extratos!I:I,df_extratos!F:F,Conciliacao!BC102,df_extratos!G:G,"CREDITO")+SUMIFS(df_extratos!I:I,df_extratos!F:F,Conciliacao!BD102,df_extratos!G:G,"CREDITO")</f>
        <v>0</v>
      </c>
      <c r="G102" s="9">
        <f t="shared" si="12"/>
        <v>0</v>
      </c>
      <c r="H102" s="4">
        <f>SUMIFS(df_blueme_sem_parcelamento!E:E,df_blueme_sem_parcelamento!H:H,Conciliacao!A102)*(-1)</f>
        <v>0</v>
      </c>
      <c r="I102" s="4">
        <f>SUMIFS(df_blueme_com_parcelamento!J:J,df_blueme_com_parcelamento!M:M,Conciliacao!A102)*(-1)</f>
        <v>0</v>
      </c>
      <c r="J102" s="8">
        <f>SUMIFS(df_mutuos!J:J,df_mutuos!B:B,Conciliacao!A102)*(-1)</f>
        <v>0</v>
      </c>
      <c r="K102" s="10">
        <f>SUMIFS(df_extratos!I:I,df_extratos!F:F,Conciliacao!BB102,df_extratos!G:G,"DEBITO")+SUMIFS(df_extratos!I:I,df_extratos!F:F,Conciliacao!A102,df_extratos!G:G,"DEBITO")+SUMIFS(df_extratos!I:I,df_extratos!F:F,Conciliacao!BC102,df_extratos!G:G,"DEBITO")</f>
        <v>0</v>
      </c>
      <c r="L102" s="11">
        <f t="shared" si="13"/>
        <v>0</v>
      </c>
      <c r="M102" s="25">
        <f>SUMIFS(df_ajustes_conciliaco!D:D,df_ajustes_conciliaco!C:C,Conciliacao!A102)</f>
        <v>0</v>
      </c>
      <c r="N102" s="22">
        <f t="shared" si="14"/>
        <v>0</v>
      </c>
      <c r="BB102" s="20">
        <v>45758.5</v>
      </c>
      <c r="BC102" s="20">
        <v>45758.125</v>
      </c>
      <c r="BD102" s="20">
        <v>45758.541666666657</v>
      </c>
    </row>
    <row r="103" spans="1:56" x14ac:dyDescent="0.3">
      <c r="A103" s="5">
        <f t="shared" si="15"/>
        <v>45759</v>
      </c>
      <c r="B103" s="3">
        <f>-SUMIFS(df_extrato_zig!G:G,df_extrato_zig!E:E,Conciliacao!A103,df_extrato_zig!D:D,"Saque")-SUMIFS(df_extrato_zig!G:G,df_extrato_zig!E:E,Conciliacao!A103,df_extrato_zig!D:D,"Antecipação")</f>
        <v>0</v>
      </c>
      <c r="C103" s="3">
        <f>SUMIFS(df_extrato_zig!E:E,df_extrato_zig!L:L,Conciliacao!A103,df_extrato_zig!F:F,"DINHEIRO")</f>
        <v>0</v>
      </c>
      <c r="D103" s="3">
        <f>SUMIFS(view_parc_agrup!H:H,view_parc_agrup!G:G,Conciliacao!A103)</f>
        <v>0</v>
      </c>
      <c r="E103" s="6">
        <f>SUMIFS(df_mutuos!I:I,df_mutuos!B:B,Conciliacao!A103)</f>
        <v>0</v>
      </c>
      <c r="F103" s="7">
        <f>SUMIFS(df_extratos!I:I,df_extratos!F:F,Conciliacao!BB103,df_extratos!G:G,"CREDITO")+SUMIFS(df_extratos!I:I,df_extratos!F:F,Conciliacao!A103,df_extratos!G:G,"CREDITO")+SUMIFS(df_extratos!I:I,df_extratos!F:F,Conciliacao!BC103,df_extratos!G:G,"CREDITO")+SUMIFS(df_extratos!I:I,df_extratos!F:F,Conciliacao!BD103,df_extratos!G:G,"CREDITO")</f>
        <v>0</v>
      </c>
      <c r="G103" s="9">
        <f t="shared" si="12"/>
        <v>0</v>
      </c>
      <c r="H103" s="4">
        <f>SUMIFS(df_blueme_sem_parcelamento!E:E,df_blueme_sem_parcelamento!H:H,Conciliacao!A103)*(-1)</f>
        <v>0</v>
      </c>
      <c r="I103" s="4">
        <f>SUMIFS(df_blueme_com_parcelamento!J:J,df_blueme_com_parcelamento!M:M,Conciliacao!A103)*(-1)</f>
        <v>0</v>
      </c>
      <c r="J103" s="8">
        <f>SUMIFS(df_mutuos!J:J,df_mutuos!B:B,Conciliacao!A103)*(-1)</f>
        <v>0</v>
      </c>
      <c r="K103" s="10">
        <f>SUMIFS(df_extratos!I:I,df_extratos!F:F,Conciliacao!BB103,df_extratos!G:G,"DEBITO")+SUMIFS(df_extratos!I:I,df_extratos!F:F,Conciliacao!A103,df_extratos!G:G,"DEBITO")+SUMIFS(df_extratos!I:I,df_extratos!F:F,Conciliacao!BC103,df_extratos!G:G,"DEBITO")</f>
        <v>0</v>
      </c>
      <c r="L103" s="11">
        <f t="shared" si="13"/>
        <v>0</v>
      </c>
      <c r="M103" s="25">
        <f>SUMIFS(df_ajustes_conciliaco!D:D,df_ajustes_conciliaco!C:C,Conciliacao!A103)</f>
        <v>0</v>
      </c>
      <c r="N103" s="22">
        <f t="shared" si="14"/>
        <v>0</v>
      </c>
      <c r="BB103" s="20">
        <v>45759.5</v>
      </c>
      <c r="BC103" s="20">
        <v>45759.125</v>
      </c>
      <c r="BD103" s="20">
        <v>45759.541666666657</v>
      </c>
    </row>
    <row r="104" spans="1:56" x14ac:dyDescent="0.3">
      <c r="A104" s="5">
        <f t="shared" si="15"/>
        <v>45760</v>
      </c>
      <c r="B104" s="3">
        <f>-SUMIFS(df_extrato_zig!G:G,df_extrato_zig!E:E,Conciliacao!A104,df_extrato_zig!D:D,"Saque")-SUMIFS(df_extrato_zig!G:G,df_extrato_zig!E:E,Conciliacao!A104,df_extrato_zig!D:D,"Antecipação")</f>
        <v>0</v>
      </c>
      <c r="C104" s="3">
        <f>SUMIFS(df_extrato_zig!E:E,df_extrato_zig!L:L,Conciliacao!A104,df_extrato_zig!F:F,"DINHEIRO")</f>
        <v>0</v>
      </c>
      <c r="D104" s="3">
        <f>SUMIFS(view_parc_agrup!H:H,view_parc_agrup!G:G,Conciliacao!A104)</f>
        <v>0</v>
      </c>
      <c r="E104" s="6">
        <f>SUMIFS(df_mutuos!I:I,df_mutuos!B:B,Conciliacao!A104)</f>
        <v>0</v>
      </c>
      <c r="F104" s="7">
        <f>SUMIFS(df_extratos!I:I,df_extratos!F:F,Conciliacao!BB104,df_extratos!G:G,"CREDITO")+SUMIFS(df_extratos!I:I,df_extratos!F:F,Conciliacao!A104,df_extratos!G:G,"CREDITO")+SUMIFS(df_extratos!I:I,df_extratos!F:F,Conciliacao!BC104,df_extratos!G:G,"CREDITO")+SUMIFS(df_extratos!I:I,df_extratos!F:F,Conciliacao!BD104,df_extratos!G:G,"CREDITO")</f>
        <v>0</v>
      </c>
      <c r="G104" s="9">
        <f t="shared" si="12"/>
        <v>0</v>
      </c>
      <c r="H104" s="4">
        <f>SUMIFS(df_blueme_sem_parcelamento!E:E,df_blueme_sem_parcelamento!H:H,Conciliacao!A104)*(-1)</f>
        <v>0</v>
      </c>
      <c r="I104" s="4">
        <f>SUMIFS(df_blueme_com_parcelamento!J:J,df_blueme_com_parcelamento!M:M,Conciliacao!A104)*(-1)</f>
        <v>0</v>
      </c>
      <c r="J104" s="8">
        <f>SUMIFS(df_mutuos!J:J,df_mutuos!B:B,Conciliacao!A104)*(-1)</f>
        <v>0</v>
      </c>
      <c r="K104" s="10">
        <f>SUMIFS(df_extratos!I:I,df_extratos!F:F,Conciliacao!BB104,df_extratos!G:G,"DEBITO")+SUMIFS(df_extratos!I:I,df_extratos!F:F,Conciliacao!A104,df_extratos!G:G,"DEBITO")+SUMIFS(df_extratos!I:I,df_extratos!F:F,Conciliacao!BC104,df_extratos!G:G,"DEBITO")</f>
        <v>0</v>
      </c>
      <c r="L104" s="11">
        <f t="shared" si="13"/>
        <v>0</v>
      </c>
      <c r="M104" s="25">
        <f>SUMIFS(df_ajustes_conciliaco!D:D,df_ajustes_conciliaco!C:C,Conciliacao!A104)</f>
        <v>0</v>
      </c>
      <c r="N104" s="22">
        <f t="shared" si="14"/>
        <v>0</v>
      </c>
      <c r="BB104" s="20">
        <v>45760.5</v>
      </c>
      <c r="BC104" s="20">
        <v>45760.125</v>
      </c>
      <c r="BD104" s="20">
        <v>45760.541666666657</v>
      </c>
    </row>
    <row r="105" spans="1:56" x14ac:dyDescent="0.3">
      <c r="A105" s="5">
        <f t="shared" si="15"/>
        <v>45761</v>
      </c>
      <c r="B105" s="3">
        <f>-SUMIFS(df_extrato_zig!G:G,df_extrato_zig!E:E,Conciliacao!A105,df_extrato_zig!D:D,"Saque")-SUMIFS(df_extrato_zig!G:G,df_extrato_zig!E:E,Conciliacao!A105,df_extrato_zig!D:D,"Antecipação")</f>
        <v>0</v>
      </c>
      <c r="C105" s="3">
        <f>SUMIFS(df_extrato_zig!E:E,df_extrato_zig!L:L,Conciliacao!A105,df_extrato_zig!F:F,"DINHEIRO")</f>
        <v>0</v>
      </c>
      <c r="D105" s="3">
        <f>SUMIFS(view_parc_agrup!H:H,view_parc_agrup!G:G,Conciliacao!A105)</f>
        <v>0</v>
      </c>
      <c r="E105" s="6">
        <f>SUMIFS(df_mutuos!I:I,df_mutuos!B:B,Conciliacao!A105)</f>
        <v>0</v>
      </c>
      <c r="F105" s="7">
        <f>SUMIFS(df_extratos!I:I,df_extratos!F:F,Conciliacao!BB105,df_extratos!G:G,"CREDITO")+SUMIFS(df_extratos!I:I,df_extratos!F:F,Conciliacao!A105,df_extratos!G:G,"CREDITO")+SUMIFS(df_extratos!I:I,df_extratos!F:F,Conciliacao!BC105,df_extratos!G:G,"CREDITO")+SUMIFS(df_extratos!I:I,df_extratos!F:F,Conciliacao!BD105,df_extratos!G:G,"CREDITO")</f>
        <v>0</v>
      </c>
      <c r="G105" s="9">
        <f t="shared" si="12"/>
        <v>0</v>
      </c>
      <c r="H105" s="4">
        <f>SUMIFS(df_blueme_sem_parcelamento!E:E,df_blueme_sem_parcelamento!H:H,Conciliacao!A105)*(-1)</f>
        <v>0</v>
      </c>
      <c r="I105" s="4">
        <f>SUMIFS(df_blueme_com_parcelamento!J:J,df_blueme_com_parcelamento!M:M,Conciliacao!A105)*(-1)</f>
        <v>0</v>
      </c>
      <c r="J105" s="8">
        <f>SUMIFS(df_mutuos!J:J,df_mutuos!B:B,Conciliacao!A105)*(-1)</f>
        <v>0</v>
      </c>
      <c r="K105" s="10">
        <f>SUMIFS(df_extratos!I:I,df_extratos!F:F,Conciliacao!BB105,df_extratos!G:G,"DEBITO")+SUMIFS(df_extratos!I:I,df_extratos!F:F,Conciliacao!A105,df_extratos!G:G,"DEBITO")+SUMIFS(df_extratos!I:I,df_extratos!F:F,Conciliacao!BC105,df_extratos!G:G,"DEBITO")</f>
        <v>0</v>
      </c>
      <c r="L105" s="11">
        <f t="shared" si="13"/>
        <v>0</v>
      </c>
      <c r="M105" s="25">
        <f>SUMIFS(df_ajustes_conciliaco!D:D,df_ajustes_conciliaco!C:C,Conciliacao!A105)</f>
        <v>0</v>
      </c>
      <c r="N105" s="22">
        <f t="shared" si="14"/>
        <v>0</v>
      </c>
      <c r="BB105" s="20">
        <v>45761.5</v>
      </c>
      <c r="BC105" s="20">
        <v>45761.125</v>
      </c>
      <c r="BD105" s="20">
        <v>45761.541666666657</v>
      </c>
    </row>
    <row r="106" spans="1:56" x14ac:dyDescent="0.3">
      <c r="A106" s="5">
        <f t="shared" si="15"/>
        <v>45762</v>
      </c>
      <c r="B106" s="3">
        <f>-SUMIFS(df_extrato_zig!G:G,df_extrato_zig!E:E,Conciliacao!A106,df_extrato_zig!D:D,"Saque")-SUMIFS(df_extrato_zig!G:G,df_extrato_zig!E:E,Conciliacao!A106,df_extrato_zig!D:D,"Antecipação")</f>
        <v>0</v>
      </c>
      <c r="C106" s="3">
        <f>SUMIFS(df_extrato_zig!E:E,df_extrato_zig!L:L,Conciliacao!A106,df_extrato_zig!F:F,"DINHEIRO")</f>
        <v>0</v>
      </c>
      <c r="D106" s="3">
        <f>SUMIFS(view_parc_agrup!H:H,view_parc_agrup!G:G,Conciliacao!A106)</f>
        <v>0</v>
      </c>
      <c r="E106" s="6">
        <f>SUMIFS(df_mutuos!I:I,df_mutuos!B:B,Conciliacao!A106)</f>
        <v>0</v>
      </c>
      <c r="F106" s="7">
        <f>SUMIFS(df_extratos!I:I,df_extratos!F:F,Conciliacao!BB106,df_extratos!G:G,"CREDITO")+SUMIFS(df_extratos!I:I,df_extratos!F:F,Conciliacao!A106,df_extratos!G:G,"CREDITO")+SUMIFS(df_extratos!I:I,df_extratos!F:F,Conciliacao!BC106,df_extratos!G:G,"CREDITO")+SUMIFS(df_extratos!I:I,df_extratos!F:F,Conciliacao!BD106,df_extratos!G:G,"CREDITO")</f>
        <v>0</v>
      </c>
      <c r="G106" s="9">
        <f t="shared" si="12"/>
        <v>0</v>
      </c>
      <c r="H106" s="4">
        <f>SUMIFS(df_blueme_sem_parcelamento!E:E,df_blueme_sem_parcelamento!H:H,Conciliacao!A106)*(-1)</f>
        <v>0</v>
      </c>
      <c r="I106" s="4">
        <f>SUMIFS(df_blueme_com_parcelamento!J:J,df_blueme_com_parcelamento!M:M,Conciliacao!A106)*(-1)</f>
        <v>0</v>
      </c>
      <c r="J106" s="8">
        <f>SUMIFS(df_mutuos!J:J,df_mutuos!B:B,Conciliacao!A106)*(-1)</f>
        <v>0</v>
      </c>
      <c r="K106" s="10">
        <f>SUMIFS(df_extratos!I:I,df_extratos!F:F,Conciliacao!BB106,df_extratos!G:G,"DEBITO")+SUMIFS(df_extratos!I:I,df_extratos!F:F,Conciliacao!A106,df_extratos!G:G,"DEBITO")+SUMIFS(df_extratos!I:I,df_extratos!F:F,Conciliacao!BC106,df_extratos!G:G,"DEBITO")</f>
        <v>0</v>
      </c>
      <c r="L106" s="11">
        <f t="shared" si="13"/>
        <v>0</v>
      </c>
      <c r="M106" s="25">
        <f>SUMIFS(df_ajustes_conciliaco!D:D,df_ajustes_conciliaco!C:C,Conciliacao!A106)</f>
        <v>0</v>
      </c>
      <c r="N106" s="22">
        <f t="shared" si="14"/>
        <v>0</v>
      </c>
      <c r="BB106" s="20">
        <v>45762.5</v>
      </c>
      <c r="BC106" s="20">
        <v>45762.125</v>
      </c>
      <c r="BD106" s="20">
        <v>45762.541666666657</v>
      </c>
    </row>
    <row r="107" spans="1:56" x14ac:dyDescent="0.3">
      <c r="A107" s="5">
        <f t="shared" si="15"/>
        <v>45763</v>
      </c>
      <c r="B107" s="3">
        <f>-SUMIFS(df_extrato_zig!G:G,df_extrato_zig!E:E,Conciliacao!A107,df_extrato_zig!D:D,"Saque")-SUMIFS(df_extrato_zig!G:G,df_extrato_zig!E:E,Conciliacao!A107,df_extrato_zig!D:D,"Antecipação")</f>
        <v>0</v>
      </c>
      <c r="C107" s="3">
        <f>SUMIFS(df_extrato_zig!E:E,df_extrato_zig!L:L,Conciliacao!A107,df_extrato_zig!F:F,"DINHEIRO")</f>
        <v>0</v>
      </c>
      <c r="D107" s="3">
        <f>SUMIFS(view_parc_agrup!H:H,view_parc_agrup!G:G,Conciliacao!A107)</f>
        <v>0</v>
      </c>
      <c r="E107" s="6">
        <f>SUMIFS(df_mutuos!I:I,df_mutuos!B:B,Conciliacao!A107)</f>
        <v>0</v>
      </c>
      <c r="F107" s="7">
        <f>SUMIFS(df_extratos!I:I,df_extratos!F:F,Conciliacao!BB107,df_extratos!G:G,"CREDITO")+SUMIFS(df_extratos!I:I,df_extratos!F:F,Conciliacao!A107,df_extratos!G:G,"CREDITO")+SUMIFS(df_extratos!I:I,df_extratos!F:F,Conciliacao!BC107,df_extratos!G:G,"CREDITO")+SUMIFS(df_extratos!I:I,df_extratos!F:F,Conciliacao!BD107,df_extratos!G:G,"CREDITO")</f>
        <v>0</v>
      </c>
      <c r="G107" s="9">
        <f t="shared" si="12"/>
        <v>0</v>
      </c>
      <c r="H107" s="4">
        <f>SUMIFS(df_blueme_sem_parcelamento!E:E,df_blueme_sem_parcelamento!H:H,Conciliacao!A107)*(-1)</f>
        <v>0</v>
      </c>
      <c r="I107" s="4">
        <f>SUMIFS(df_blueme_com_parcelamento!J:J,df_blueme_com_parcelamento!M:M,Conciliacao!A107)*(-1)</f>
        <v>0</v>
      </c>
      <c r="J107" s="8">
        <f>SUMIFS(df_mutuos!J:J,df_mutuos!B:B,Conciliacao!A107)*(-1)</f>
        <v>0</v>
      </c>
      <c r="K107" s="10">
        <f>SUMIFS(df_extratos!I:I,df_extratos!F:F,Conciliacao!BB107,df_extratos!G:G,"DEBITO")+SUMIFS(df_extratos!I:I,df_extratos!F:F,Conciliacao!A107,df_extratos!G:G,"DEBITO")+SUMIFS(df_extratos!I:I,df_extratos!F:F,Conciliacao!BC107,df_extratos!G:G,"DEBITO")</f>
        <v>0</v>
      </c>
      <c r="L107" s="11">
        <f t="shared" si="13"/>
        <v>0</v>
      </c>
      <c r="M107" s="25">
        <f>SUMIFS(df_ajustes_conciliaco!D:D,df_ajustes_conciliaco!C:C,Conciliacao!A107)</f>
        <v>0</v>
      </c>
      <c r="N107" s="22">
        <f t="shared" si="14"/>
        <v>0</v>
      </c>
      <c r="BB107" s="20">
        <v>45763.5</v>
      </c>
      <c r="BC107" s="20">
        <v>45763.125</v>
      </c>
      <c r="BD107" s="20">
        <v>45763.541666666657</v>
      </c>
    </row>
    <row r="108" spans="1:56" x14ac:dyDescent="0.3">
      <c r="A108" s="5">
        <f t="shared" si="15"/>
        <v>45764</v>
      </c>
      <c r="B108" s="3">
        <f>-SUMIFS(df_extrato_zig!G:G,df_extrato_zig!E:E,Conciliacao!A108,df_extrato_zig!D:D,"Saque")-SUMIFS(df_extrato_zig!G:G,df_extrato_zig!E:E,Conciliacao!A108,df_extrato_zig!D:D,"Antecipação")</f>
        <v>0</v>
      </c>
      <c r="C108" s="3">
        <f>SUMIFS(df_extrato_zig!E:E,df_extrato_zig!L:L,Conciliacao!A108,df_extrato_zig!F:F,"DINHEIRO")</f>
        <v>0</v>
      </c>
      <c r="D108" s="3">
        <f>SUMIFS(view_parc_agrup!H:H,view_parc_agrup!G:G,Conciliacao!A108)</f>
        <v>0</v>
      </c>
      <c r="E108" s="6">
        <f>SUMIFS(df_mutuos!I:I,df_mutuos!B:B,Conciliacao!A108)</f>
        <v>0</v>
      </c>
      <c r="F108" s="7">
        <f>SUMIFS(df_extratos!I:I,df_extratos!F:F,Conciliacao!BB108,df_extratos!G:G,"CREDITO")+SUMIFS(df_extratos!I:I,df_extratos!F:F,Conciliacao!A108,df_extratos!G:G,"CREDITO")+SUMIFS(df_extratos!I:I,df_extratos!F:F,Conciliacao!BC108,df_extratos!G:G,"CREDITO")+SUMIFS(df_extratos!I:I,df_extratos!F:F,Conciliacao!BD108,df_extratos!G:G,"CREDITO")</f>
        <v>0</v>
      </c>
      <c r="G108" s="9">
        <f t="shared" si="12"/>
        <v>0</v>
      </c>
      <c r="H108" s="4">
        <f>SUMIFS(df_blueme_sem_parcelamento!E:E,df_blueme_sem_parcelamento!H:H,Conciliacao!A108)*(-1)</f>
        <v>0</v>
      </c>
      <c r="I108" s="4">
        <f>SUMIFS(df_blueme_com_parcelamento!J:J,df_blueme_com_parcelamento!M:M,Conciliacao!A108)*(-1)</f>
        <v>0</v>
      </c>
      <c r="J108" s="8">
        <f>SUMIFS(df_mutuos!J:J,df_mutuos!B:B,Conciliacao!A108)*(-1)</f>
        <v>0</v>
      </c>
      <c r="K108" s="10">
        <f>SUMIFS(df_extratos!I:I,df_extratos!F:F,Conciliacao!BB108,df_extratos!G:G,"DEBITO")+SUMIFS(df_extratos!I:I,df_extratos!F:F,Conciliacao!A108,df_extratos!G:G,"DEBITO")+SUMIFS(df_extratos!I:I,df_extratos!F:F,Conciliacao!BC108,df_extratos!G:G,"DEBITO")</f>
        <v>0</v>
      </c>
      <c r="L108" s="11">
        <f t="shared" si="13"/>
        <v>0</v>
      </c>
      <c r="M108" s="25">
        <f>SUMIFS(df_ajustes_conciliaco!D:D,df_ajustes_conciliaco!C:C,Conciliacao!A108)</f>
        <v>0</v>
      </c>
      <c r="N108" s="22">
        <f t="shared" si="14"/>
        <v>0</v>
      </c>
      <c r="BB108" s="20">
        <v>45764.5</v>
      </c>
      <c r="BC108" s="20">
        <v>45764.125</v>
      </c>
      <c r="BD108" s="20">
        <v>45764.541666666657</v>
      </c>
    </row>
    <row r="109" spans="1:56" x14ac:dyDescent="0.3">
      <c r="A109" s="5">
        <f t="shared" si="15"/>
        <v>45765</v>
      </c>
      <c r="B109" s="3">
        <f>-SUMIFS(df_extrato_zig!G:G,df_extrato_zig!E:E,Conciliacao!A109,df_extrato_zig!D:D,"Saque")-SUMIFS(df_extrato_zig!G:G,df_extrato_zig!E:E,Conciliacao!A109,df_extrato_zig!D:D,"Antecipação")</f>
        <v>0</v>
      </c>
      <c r="C109" s="3">
        <f>SUMIFS(df_extrato_zig!E:E,df_extrato_zig!L:L,Conciliacao!A109,df_extrato_zig!F:F,"DINHEIRO")</f>
        <v>0</v>
      </c>
      <c r="D109" s="3">
        <f>SUMIFS(view_parc_agrup!H:H,view_parc_agrup!G:G,Conciliacao!A109)</f>
        <v>0</v>
      </c>
      <c r="E109" s="6">
        <f>SUMIFS(df_mutuos!I:I,df_mutuos!B:B,Conciliacao!A109)</f>
        <v>0</v>
      </c>
      <c r="F109" s="7">
        <f>SUMIFS(df_extratos!I:I,df_extratos!F:F,Conciliacao!BB109,df_extratos!G:G,"CREDITO")+SUMIFS(df_extratos!I:I,df_extratos!F:F,Conciliacao!A109,df_extratos!G:G,"CREDITO")+SUMIFS(df_extratos!I:I,df_extratos!F:F,Conciliacao!BC109,df_extratos!G:G,"CREDITO")+SUMIFS(df_extratos!I:I,df_extratos!F:F,Conciliacao!BD109,df_extratos!G:G,"CREDITO")</f>
        <v>0</v>
      </c>
      <c r="G109" s="9">
        <f t="shared" si="12"/>
        <v>0</v>
      </c>
      <c r="H109" s="4">
        <f>SUMIFS(df_blueme_sem_parcelamento!E:E,df_blueme_sem_parcelamento!H:H,Conciliacao!A109)*(-1)</f>
        <v>0</v>
      </c>
      <c r="I109" s="4">
        <f>SUMIFS(df_blueme_com_parcelamento!J:J,df_blueme_com_parcelamento!M:M,Conciliacao!A109)*(-1)</f>
        <v>0</v>
      </c>
      <c r="J109" s="8">
        <f>SUMIFS(df_mutuos!J:J,df_mutuos!B:B,Conciliacao!A109)*(-1)</f>
        <v>0</v>
      </c>
      <c r="K109" s="10">
        <f>SUMIFS(df_extratos!I:I,df_extratos!F:F,Conciliacao!BB109,df_extratos!G:G,"DEBITO")+SUMIFS(df_extratos!I:I,df_extratos!F:F,Conciliacao!A109,df_extratos!G:G,"DEBITO")+SUMIFS(df_extratos!I:I,df_extratos!F:F,Conciliacao!BC109,df_extratos!G:G,"DEBITO")</f>
        <v>0</v>
      </c>
      <c r="L109" s="11">
        <f t="shared" si="13"/>
        <v>0</v>
      </c>
      <c r="M109" s="25">
        <f>SUMIFS(df_ajustes_conciliaco!D:D,df_ajustes_conciliaco!C:C,Conciliacao!A109)</f>
        <v>0</v>
      </c>
      <c r="N109" s="22">
        <f t="shared" si="14"/>
        <v>0</v>
      </c>
      <c r="BB109" s="20">
        <v>45765.5</v>
      </c>
      <c r="BC109" s="20">
        <v>45765.125</v>
      </c>
      <c r="BD109" s="20">
        <v>45765.541666666657</v>
      </c>
    </row>
    <row r="110" spans="1:56" x14ac:dyDescent="0.3">
      <c r="A110" s="5">
        <f t="shared" si="15"/>
        <v>45766</v>
      </c>
      <c r="B110" s="3">
        <f>-SUMIFS(df_extrato_zig!G:G,df_extrato_zig!E:E,Conciliacao!A110,df_extrato_zig!D:D,"Saque")-SUMIFS(df_extrato_zig!G:G,df_extrato_zig!E:E,Conciliacao!A110,df_extrato_zig!D:D,"Antecipação")</f>
        <v>0</v>
      </c>
      <c r="C110" s="3">
        <f>SUMIFS(df_extrato_zig!E:E,df_extrato_zig!L:L,Conciliacao!A110,df_extrato_zig!F:F,"DINHEIRO")</f>
        <v>0</v>
      </c>
      <c r="D110" s="3">
        <f>SUMIFS(view_parc_agrup!H:H,view_parc_agrup!G:G,Conciliacao!A110)</f>
        <v>0</v>
      </c>
      <c r="E110" s="6">
        <f>SUMIFS(df_mutuos!I:I,df_mutuos!B:B,Conciliacao!A110)</f>
        <v>0</v>
      </c>
      <c r="F110" s="7">
        <f>SUMIFS(df_extratos!I:I,df_extratos!F:F,Conciliacao!BB110,df_extratos!G:G,"CREDITO")+SUMIFS(df_extratos!I:I,df_extratos!F:F,Conciliacao!A110,df_extratos!G:G,"CREDITO")+SUMIFS(df_extratos!I:I,df_extratos!F:F,Conciliacao!BC110,df_extratos!G:G,"CREDITO")+SUMIFS(df_extratos!I:I,df_extratos!F:F,Conciliacao!BD110,df_extratos!G:G,"CREDITO")</f>
        <v>0</v>
      </c>
      <c r="G110" s="9">
        <f t="shared" si="12"/>
        <v>0</v>
      </c>
      <c r="H110" s="4">
        <f>SUMIFS(df_blueme_sem_parcelamento!E:E,df_blueme_sem_parcelamento!H:H,Conciliacao!A110)*(-1)</f>
        <v>0</v>
      </c>
      <c r="I110" s="4">
        <f>SUMIFS(df_blueme_com_parcelamento!J:J,df_blueme_com_parcelamento!M:M,Conciliacao!A110)*(-1)</f>
        <v>0</v>
      </c>
      <c r="J110" s="8">
        <f>SUMIFS(df_mutuos!J:J,df_mutuos!B:B,Conciliacao!A110)*(-1)</f>
        <v>0</v>
      </c>
      <c r="K110" s="10">
        <f>SUMIFS(df_extratos!I:I,df_extratos!F:F,Conciliacao!BB110,df_extratos!G:G,"DEBITO")+SUMIFS(df_extratos!I:I,df_extratos!F:F,Conciliacao!A110,df_extratos!G:G,"DEBITO")+SUMIFS(df_extratos!I:I,df_extratos!F:F,Conciliacao!BC110,df_extratos!G:G,"DEBITO")</f>
        <v>0</v>
      </c>
      <c r="L110" s="11">
        <f t="shared" si="13"/>
        <v>0</v>
      </c>
      <c r="M110" s="25">
        <f>SUMIFS(df_ajustes_conciliaco!D:D,df_ajustes_conciliaco!C:C,Conciliacao!A110)</f>
        <v>0</v>
      </c>
      <c r="N110" s="22">
        <f t="shared" si="14"/>
        <v>0</v>
      </c>
      <c r="BB110" s="20">
        <v>45766.5</v>
      </c>
      <c r="BC110" s="20">
        <v>45766.125</v>
      </c>
      <c r="BD110" s="20">
        <v>45766.541666666657</v>
      </c>
    </row>
    <row r="111" spans="1:56" x14ac:dyDescent="0.3">
      <c r="A111" s="5">
        <f t="shared" si="15"/>
        <v>45767</v>
      </c>
      <c r="B111" s="3">
        <f>-SUMIFS(df_extrato_zig!G:G,df_extrato_zig!E:E,Conciliacao!A111,df_extrato_zig!D:D,"Saque")-SUMIFS(df_extrato_zig!G:G,df_extrato_zig!E:E,Conciliacao!A111,df_extrato_zig!D:D,"Antecipação")</f>
        <v>0</v>
      </c>
      <c r="C111" s="3">
        <f>SUMIFS(df_extrato_zig!E:E,df_extrato_zig!L:L,Conciliacao!A111,df_extrato_zig!F:F,"DINHEIRO")</f>
        <v>0</v>
      </c>
      <c r="D111" s="3">
        <f>SUMIFS(view_parc_agrup!H:H,view_parc_agrup!G:G,Conciliacao!A111)</f>
        <v>0</v>
      </c>
      <c r="E111" s="6">
        <f>SUMIFS(df_mutuos!I:I,df_mutuos!B:B,Conciliacao!A111)</f>
        <v>0</v>
      </c>
      <c r="F111" s="7">
        <f>SUMIFS(df_extratos!I:I,df_extratos!F:F,Conciliacao!BB111,df_extratos!G:G,"CREDITO")+SUMIFS(df_extratos!I:I,df_extratos!F:F,Conciliacao!A111,df_extratos!G:G,"CREDITO")+SUMIFS(df_extratos!I:I,df_extratos!F:F,Conciliacao!BC111,df_extratos!G:G,"CREDITO")+SUMIFS(df_extratos!I:I,df_extratos!F:F,Conciliacao!BD111,df_extratos!G:G,"CREDITO")</f>
        <v>0</v>
      </c>
      <c r="G111" s="9">
        <f t="shared" si="12"/>
        <v>0</v>
      </c>
      <c r="H111" s="4">
        <f>SUMIFS(df_blueme_sem_parcelamento!E:E,df_blueme_sem_parcelamento!H:H,Conciliacao!A111)*(-1)</f>
        <v>0</v>
      </c>
      <c r="I111" s="4">
        <f>SUMIFS(df_blueme_com_parcelamento!J:J,df_blueme_com_parcelamento!M:M,Conciliacao!A111)*(-1)</f>
        <v>0</v>
      </c>
      <c r="J111" s="8">
        <f>SUMIFS(df_mutuos!J:J,df_mutuos!B:B,Conciliacao!A111)*(-1)</f>
        <v>0</v>
      </c>
      <c r="K111" s="10">
        <f>SUMIFS(df_extratos!I:I,df_extratos!F:F,Conciliacao!BB111,df_extratos!G:G,"DEBITO")+SUMIFS(df_extratos!I:I,df_extratos!F:F,Conciliacao!A111,df_extratos!G:G,"DEBITO")+SUMIFS(df_extratos!I:I,df_extratos!F:F,Conciliacao!BC111,df_extratos!G:G,"DEBITO")</f>
        <v>0</v>
      </c>
      <c r="L111" s="11">
        <f t="shared" si="13"/>
        <v>0</v>
      </c>
      <c r="M111" s="25">
        <f>SUMIFS(df_ajustes_conciliaco!D:D,df_ajustes_conciliaco!C:C,Conciliacao!A111)</f>
        <v>0</v>
      </c>
      <c r="N111" s="22">
        <f t="shared" si="14"/>
        <v>0</v>
      </c>
      <c r="BB111" s="20">
        <v>45767.5</v>
      </c>
      <c r="BC111" s="20">
        <v>45767.125</v>
      </c>
      <c r="BD111" s="20">
        <v>45767.541666666657</v>
      </c>
    </row>
    <row r="112" spans="1:56" x14ac:dyDescent="0.3">
      <c r="A112" s="5">
        <f t="shared" si="15"/>
        <v>45768</v>
      </c>
      <c r="B112" s="3">
        <f>-SUMIFS(df_extrato_zig!G:G,df_extrato_zig!E:E,Conciliacao!A112,df_extrato_zig!D:D,"Saque")-SUMIFS(df_extrato_zig!G:G,df_extrato_zig!E:E,Conciliacao!A112,df_extrato_zig!D:D,"Antecipação")</f>
        <v>0</v>
      </c>
      <c r="C112" s="3">
        <f>SUMIFS(df_extrato_zig!E:E,df_extrato_zig!L:L,Conciliacao!A112,df_extrato_zig!F:F,"DINHEIRO")</f>
        <v>0</v>
      </c>
      <c r="D112" s="3">
        <f>SUMIFS(view_parc_agrup!H:H,view_parc_agrup!G:G,Conciliacao!A112)</f>
        <v>0</v>
      </c>
      <c r="E112" s="6">
        <f>SUMIFS(df_mutuos!I:I,df_mutuos!B:B,Conciliacao!A112)</f>
        <v>0</v>
      </c>
      <c r="F112" s="7">
        <f>SUMIFS(df_extratos!I:I,df_extratos!F:F,Conciliacao!BB112,df_extratos!G:G,"CREDITO")+SUMIFS(df_extratos!I:I,df_extratos!F:F,Conciliacao!A112,df_extratos!G:G,"CREDITO")+SUMIFS(df_extratos!I:I,df_extratos!F:F,Conciliacao!BC112,df_extratos!G:G,"CREDITO")+SUMIFS(df_extratos!I:I,df_extratos!F:F,Conciliacao!BD112,df_extratos!G:G,"CREDITO")</f>
        <v>0</v>
      </c>
      <c r="G112" s="9">
        <f t="shared" si="12"/>
        <v>0</v>
      </c>
      <c r="H112" s="4">
        <f>SUMIFS(df_blueme_sem_parcelamento!E:E,df_blueme_sem_parcelamento!H:H,Conciliacao!A112)*(-1)</f>
        <v>0</v>
      </c>
      <c r="I112" s="4">
        <f>SUMIFS(df_blueme_com_parcelamento!J:J,df_blueme_com_parcelamento!M:M,Conciliacao!A112)*(-1)</f>
        <v>0</v>
      </c>
      <c r="J112" s="8">
        <f>SUMIFS(df_mutuos!J:J,df_mutuos!B:B,Conciliacao!A112)*(-1)</f>
        <v>0</v>
      </c>
      <c r="K112" s="10">
        <f>SUMIFS(df_extratos!I:I,df_extratos!F:F,Conciliacao!BB112,df_extratos!G:G,"DEBITO")+SUMIFS(df_extratos!I:I,df_extratos!F:F,Conciliacao!A112,df_extratos!G:G,"DEBITO")+SUMIFS(df_extratos!I:I,df_extratos!F:F,Conciliacao!BC112,df_extratos!G:G,"DEBITO")</f>
        <v>0</v>
      </c>
      <c r="L112" s="11">
        <f t="shared" si="13"/>
        <v>0</v>
      </c>
      <c r="M112" s="25">
        <f>SUMIFS(df_ajustes_conciliaco!D:D,df_ajustes_conciliaco!C:C,Conciliacao!A112)</f>
        <v>0</v>
      </c>
      <c r="N112" s="22">
        <f t="shared" si="14"/>
        <v>0</v>
      </c>
      <c r="BB112" s="20">
        <v>45768.5</v>
      </c>
      <c r="BC112" s="20">
        <v>45768.125</v>
      </c>
      <c r="BD112" s="20">
        <v>45768.541666666657</v>
      </c>
    </row>
    <row r="113" spans="1:56" x14ac:dyDescent="0.3">
      <c r="A113" s="5">
        <f t="shared" si="15"/>
        <v>45769</v>
      </c>
      <c r="B113" s="3">
        <f>-SUMIFS(df_extrato_zig!G:G,df_extrato_zig!E:E,Conciliacao!A113,df_extrato_zig!D:D,"Saque")-SUMIFS(df_extrato_zig!G:G,df_extrato_zig!E:E,Conciliacao!A113,df_extrato_zig!D:D,"Antecipação")</f>
        <v>0</v>
      </c>
      <c r="C113" s="3">
        <f>SUMIFS(df_extrato_zig!E:E,df_extrato_zig!L:L,Conciliacao!A113,df_extrato_zig!F:F,"DINHEIRO")</f>
        <v>0</v>
      </c>
      <c r="D113" s="3">
        <f>SUMIFS(view_parc_agrup!H:H,view_parc_agrup!G:G,Conciliacao!A113)</f>
        <v>0</v>
      </c>
      <c r="E113" s="6">
        <f>SUMIFS(df_mutuos!I:I,df_mutuos!B:B,Conciliacao!A113)</f>
        <v>0</v>
      </c>
      <c r="F113" s="7">
        <f>SUMIFS(df_extratos!I:I,df_extratos!F:F,Conciliacao!BB113,df_extratos!G:G,"CREDITO")+SUMIFS(df_extratos!I:I,df_extratos!F:F,Conciliacao!A113,df_extratos!G:G,"CREDITO")+SUMIFS(df_extratos!I:I,df_extratos!F:F,Conciliacao!BC113,df_extratos!G:G,"CREDITO")+SUMIFS(df_extratos!I:I,df_extratos!F:F,Conciliacao!BD113,df_extratos!G:G,"CREDITO")</f>
        <v>0</v>
      </c>
      <c r="G113" s="9">
        <f t="shared" si="12"/>
        <v>0</v>
      </c>
      <c r="H113" s="4">
        <f>SUMIFS(df_blueme_sem_parcelamento!E:E,df_blueme_sem_parcelamento!H:H,Conciliacao!A113)*(-1)</f>
        <v>0</v>
      </c>
      <c r="I113" s="4">
        <f>SUMIFS(df_blueme_com_parcelamento!J:J,df_blueme_com_parcelamento!M:M,Conciliacao!A113)*(-1)</f>
        <v>0</v>
      </c>
      <c r="J113" s="8">
        <f>SUMIFS(df_mutuos!J:J,df_mutuos!B:B,Conciliacao!A113)*(-1)</f>
        <v>0</v>
      </c>
      <c r="K113" s="10">
        <f>SUMIFS(df_extratos!I:I,df_extratos!F:F,Conciliacao!BB113,df_extratos!G:G,"DEBITO")+SUMIFS(df_extratos!I:I,df_extratos!F:F,Conciliacao!A113,df_extratos!G:G,"DEBITO")+SUMIFS(df_extratos!I:I,df_extratos!F:F,Conciliacao!BC113,df_extratos!G:G,"DEBITO")</f>
        <v>0</v>
      </c>
      <c r="L113" s="11">
        <f t="shared" si="13"/>
        <v>0</v>
      </c>
      <c r="M113" s="25">
        <f>SUMIFS(df_ajustes_conciliaco!D:D,df_ajustes_conciliaco!C:C,Conciliacao!A113)</f>
        <v>0</v>
      </c>
      <c r="N113" s="22">
        <f t="shared" si="14"/>
        <v>0</v>
      </c>
      <c r="BB113" s="20">
        <v>45769.5</v>
      </c>
      <c r="BC113" s="20">
        <v>45769.125</v>
      </c>
      <c r="BD113" s="20">
        <v>45769.541666666657</v>
      </c>
    </row>
    <row r="114" spans="1:56" x14ac:dyDescent="0.3">
      <c r="A114" s="5">
        <f t="shared" si="15"/>
        <v>45770</v>
      </c>
      <c r="B114" s="3">
        <f>-SUMIFS(df_extrato_zig!G:G,df_extrato_zig!E:E,Conciliacao!A114,df_extrato_zig!D:D,"Saque")-SUMIFS(df_extrato_zig!G:G,df_extrato_zig!E:E,Conciliacao!A114,df_extrato_zig!D:D,"Antecipação")</f>
        <v>0</v>
      </c>
      <c r="C114" s="3">
        <f>SUMIFS(df_extrato_zig!E:E,df_extrato_zig!L:L,Conciliacao!A114,df_extrato_zig!F:F,"DINHEIRO")</f>
        <v>0</v>
      </c>
      <c r="D114" s="3">
        <f>SUMIFS(view_parc_agrup!H:H,view_parc_agrup!G:G,Conciliacao!A114)</f>
        <v>0</v>
      </c>
      <c r="E114" s="6">
        <f>SUMIFS(df_mutuos!I:I,df_mutuos!B:B,Conciliacao!A114)</f>
        <v>0</v>
      </c>
      <c r="F114" s="7">
        <f>SUMIFS(df_extratos!I:I,df_extratos!F:F,Conciliacao!BB114,df_extratos!G:G,"CREDITO")+SUMIFS(df_extratos!I:I,df_extratos!F:F,Conciliacao!A114,df_extratos!G:G,"CREDITO")+SUMIFS(df_extratos!I:I,df_extratos!F:F,Conciliacao!BC114,df_extratos!G:G,"CREDITO")+SUMIFS(df_extratos!I:I,df_extratos!F:F,Conciliacao!BD114,df_extratos!G:G,"CREDITO")</f>
        <v>0</v>
      </c>
      <c r="G114" s="9">
        <f t="shared" si="12"/>
        <v>0</v>
      </c>
      <c r="H114" s="4">
        <f>SUMIFS(df_blueme_sem_parcelamento!E:E,df_blueme_sem_parcelamento!H:H,Conciliacao!A114)*(-1)</f>
        <v>0</v>
      </c>
      <c r="I114" s="4">
        <f>SUMIFS(df_blueme_com_parcelamento!J:J,df_blueme_com_parcelamento!M:M,Conciliacao!A114)*(-1)</f>
        <v>0</v>
      </c>
      <c r="J114" s="8">
        <f>SUMIFS(df_mutuos!J:J,df_mutuos!B:B,Conciliacao!A114)*(-1)</f>
        <v>0</v>
      </c>
      <c r="K114" s="10">
        <f>SUMIFS(df_extratos!I:I,df_extratos!F:F,Conciliacao!BB114,df_extratos!G:G,"DEBITO")+SUMIFS(df_extratos!I:I,df_extratos!F:F,Conciliacao!A114,df_extratos!G:G,"DEBITO")+SUMIFS(df_extratos!I:I,df_extratos!F:F,Conciliacao!BC114,df_extratos!G:G,"DEBITO")</f>
        <v>0</v>
      </c>
      <c r="L114" s="11">
        <f t="shared" si="13"/>
        <v>0</v>
      </c>
      <c r="M114" s="25">
        <f>SUMIFS(df_ajustes_conciliaco!D:D,df_ajustes_conciliaco!C:C,Conciliacao!A114)</f>
        <v>0</v>
      </c>
      <c r="N114" s="22">
        <f t="shared" si="14"/>
        <v>0</v>
      </c>
      <c r="BB114" s="20">
        <v>45770.5</v>
      </c>
      <c r="BC114" s="20">
        <v>45770.125</v>
      </c>
      <c r="BD114" s="20">
        <v>45770.541666666657</v>
      </c>
    </row>
    <row r="115" spans="1:56" x14ac:dyDescent="0.3">
      <c r="A115" s="5">
        <f t="shared" si="15"/>
        <v>45771</v>
      </c>
      <c r="B115" s="3">
        <f>-SUMIFS(df_extrato_zig!G:G,df_extrato_zig!E:E,Conciliacao!A115,df_extrato_zig!D:D,"Saque")-SUMIFS(df_extrato_zig!G:G,df_extrato_zig!E:E,Conciliacao!A115,df_extrato_zig!D:D,"Antecipação")</f>
        <v>0</v>
      </c>
      <c r="C115" s="3">
        <f>SUMIFS(df_extrato_zig!E:E,df_extrato_zig!L:L,Conciliacao!A115,df_extrato_zig!F:F,"DINHEIRO")</f>
        <v>0</v>
      </c>
      <c r="D115" s="3">
        <f>SUMIFS(view_parc_agrup!H:H,view_parc_agrup!G:G,Conciliacao!A115)</f>
        <v>0</v>
      </c>
      <c r="E115" s="6">
        <f>SUMIFS(df_mutuos!I:I,df_mutuos!B:B,Conciliacao!A115)</f>
        <v>0</v>
      </c>
      <c r="F115" s="7">
        <f>SUMIFS(df_extratos!I:I,df_extratos!F:F,Conciliacao!BB115,df_extratos!G:G,"CREDITO")+SUMIFS(df_extratos!I:I,df_extratos!F:F,Conciliacao!A115,df_extratos!G:G,"CREDITO")+SUMIFS(df_extratos!I:I,df_extratos!F:F,Conciliacao!BC115,df_extratos!G:G,"CREDITO")+SUMIFS(df_extratos!I:I,df_extratos!F:F,Conciliacao!BD115,df_extratos!G:G,"CREDITO")</f>
        <v>0</v>
      </c>
      <c r="G115" s="9">
        <f t="shared" si="12"/>
        <v>0</v>
      </c>
      <c r="H115" s="4">
        <f>SUMIFS(df_blueme_sem_parcelamento!E:E,df_blueme_sem_parcelamento!H:H,Conciliacao!A115)*(-1)</f>
        <v>0</v>
      </c>
      <c r="I115" s="4">
        <f>SUMIFS(df_blueme_com_parcelamento!J:J,df_blueme_com_parcelamento!M:M,Conciliacao!A115)*(-1)</f>
        <v>0</v>
      </c>
      <c r="J115" s="8">
        <f>SUMIFS(df_mutuos!J:J,df_mutuos!B:B,Conciliacao!A115)*(-1)</f>
        <v>0</v>
      </c>
      <c r="K115" s="10">
        <f>SUMIFS(df_extratos!I:I,df_extratos!F:F,Conciliacao!BB115,df_extratos!G:G,"DEBITO")+SUMIFS(df_extratos!I:I,df_extratos!F:F,Conciliacao!A115,df_extratos!G:G,"DEBITO")+SUMIFS(df_extratos!I:I,df_extratos!F:F,Conciliacao!BC115,df_extratos!G:G,"DEBITO")</f>
        <v>0</v>
      </c>
      <c r="L115" s="11">
        <f t="shared" si="13"/>
        <v>0</v>
      </c>
      <c r="M115" s="25">
        <f>SUMIFS(df_ajustes_conciliaco!D:D,df_ajustes_conciliaco!C:C,Conciliacao!A115)</f>
        <v>0</v>
      </c>
      <c r="N115" s="22">
        <f t="shared" si="14"/>
        <v>0</v>
      </c>
      <c r="BB115" s="20">
        <v>45771.5</v>
      </c>
      <c r="BC115" s="20">
        <v>45771.125</v>
      </c>
      <c r="BD115" s="20">
        <v>45771.541666666657</v>
      </c>
    </row>
    <row r="116" spans="1:56" x14ac:dyDescent="0.3">
      <c r="A116" s="5">
        <f t="shared" si="15"/>
        <v>45772</v>
      </c>
      <c r="B116" s="3">
        <f>-SUMIFS(df_extrato_zig!G:G,df_extrato_zig!E:E,Conciliacao!A116,df_extrato_zig!D:D,"Saque")-SUMIFS(df_extrato_zig!G:G,df_extrato_zig!E:E,Conciliacao!A116,df_extrato_zig!D:D,"Antecipação")</f>
        <v>0</v>
      </c>
      <c r="C116" s="3">
        <f>SUMIFS(df_extrato_zig!E:E,df_extrato_zig!L:L,Conciliacao!A116,df_extrato_zig!F:F,"DINHEIRO")</f>
        <v>0</v>
      </c>
      <c r="D116" s="3">
        <f>SUMIFS(view_parc_agrup!H:H,view_parc_agrup!G:G,Conciliacao!A116)</f>
        <v>0</v>
      </c>
      <c r="E116" s="6">
        <f>SUMIFS(df_mutuos!I:I,df_mutuos!B:B,Conciliacao!A116)</f>
        <v>0</v>
      </c>
      <c r="F116" s="7">
        <f>SUMIFS(df_extratos!I:I,df_extratos!F:F,Conciliacao!BB116,df_extratos!G:G,"CREDITO")+SUMIFS(df_extratos!I:I,df_extratos!F:F,Conciliacao!A116,df_extratos!G:G,"CREDITO")+SUMIFS(df_extratos!I:I,df_extratos!F:F,Conciliacao!BC116,df_extratos!G:G,"CREDITO")+SUMIFS(df_extratos!I:I,df_extratos!F:F,Conciliacao!BD116,df_extratos!G:G,"CREDITO")</f>
        <v>0</v>
      </c>
      <c r="G116" s="9">
        <f t="shared" si="12"/>
        <v>0</v>
      </c>
      <c r="H116" s="4">
        <f>SUMIFS(df_blueme_sem_parcelamento!E:E,df_blueme_sem_parcelamento!H:H,Conciliacao!A116)*(-1)</f>
        <v>0</v>
      </c>
      <c r="I116" s="4">
        <f>SUMIFS(df_blueme_com_parcelamento!J:J,df_blueme_com_parcelamento!M:M,Conciliacao!A116)*(-1)</f>
        <v>0</v>
      </c>
      <c r="J116" s="8">
        <f>SUMIFS(df_mutuos!J:J,df_mutuos!B:B,Conciliacao!A116)*(-1)</f>
        <v>0</v>
      </c>
      <c r="K116" s="10">
        <f>SUMIFS(df_extratos!I:I,df_extratos!F:F,Conciliacao!BB116,df_extratos!G:G,"DEBITO")+SUMIFS(df_extratos!I:I,df_extratos!F:F,Conciliacao!A116,df_extratos!G:G,"DEBITO")+SUMIFS(df_extratos!I:I,df_extratos!F:F,Conciliacao!BC116,df_extratos!G:G,"DEBITO")</f>
        <v>0</v>
      </c>
      <c r="L116" s="11">
        <f t="shared" si="13"/>
        <v>0</v>
      </c>
      <c r="M116" s="25">
        <f>SUMIFS(df_ajustes_conciliaco!D:D,df_ajustes_conciliaco!C:C,Conciliacao!A116)</f>
        <v>0</v>
      </c>
      <c r="N116" s="22">
        <f t="shared" si="14"/>
        <v>0</v>
      </c>
      <c r="BB116" s="20">
        <v>45772.5</v>
      </c>
      <c r="BC116" s="20">
        <v>45772.125</v>
      </c>
      <c r="BD116" s="20">
        <v>45772.541666666657</v>
      </c>
    </row>
    <row r="117" spans="1:56" x14ac:dyDescent="0.3">
      <c r="A117" s="5">
        <f t="shared" si="15"/>
        <v>45773</v>
      </c>
      <c r="B117" s="3">
        <f>-SUMIFS(df_extrato_zig!G:G,df_extrato_zig!E:E,Conciliacao!A117,df_extrato_zig!D:D,"Saque")-SUMIFS(df_extrato_zig!G:G,df_extrato_zig!E:E,Conciliacao!A117,df_extrato_zig!D:D,"Antecipação")</f>
        <v>0</v>
      </c>
      <c r="C117" s="3">
        <f>SUMIFS(df_extrato_zig!E:E,df_extrato_zig!L:L,Conciliacao!A117,df_extrato_zig!F:F,"DINHEIRO")</f>
        <v>0</v>
      </c>
      <c r="D117" s="3">
        <f>SUMIFS(view_parc_agrup!H:H,view_parc_agrup!G:G,Conciliacao!A117)</f>
        <v>0</v>
      </c>
      <c r="E117" s="6">
        <f>SUMIFS(df_mutuos!I:I,df_mutuos!B:B,Conciliacao!A117)</f>
        <v>0</v>
      </c>
      <c r="F117" s="7">
        <f>SUMIFS(df_extratos!I:I,df_extratos!F:F,Conciliacao!BB117,df_extratos!G:G,"CREDITO")+SUMIFS(df_extratos!I:I,df_extratos!F:F,Conciliacao!A117,df_extratos!G:G,"CREDITO")+SUMIFS(df_extratos!I:I,df_extratos!F:F,Conciliacao!BC117,df_extratos!G:G,"CREDITO")+SUMIFS(df_extratos!I:I,df_extratos!F:F,Conciliacao!BD117,df_extratos!G:G,"CREDITO")</f>
        <v>0</v>
      </c>
      <c r="G117" s="9">
        <f t="shared" si="12"/>
        <v>0</v>
      </c>
      <c r="H117" s="4">
        <f>SUMIFS(df_blueme_sem_parcelamento!E:E,df_blueme_sem_parcelamento!H:H,Conciliacao!A117)*(-1)</f>
        <v>0</v>
      </c>
      <c r="I117" s="4">
        <f>SUMIFS(df_blueme_com_parcelamento!J:J,df_blueme_com_parcelamento!M:M,Conciliacao!A117)*(-1)</f>
        <v>0</v>
      </c>
      <c r="J117" s="8">
        <f>SUMIFS(df_mutuos!J:J,df_mutuos!B:B,Conciliacao!A117)*(-1)</f>
        <v>0</v>
      </c>
      <c r="K117" s="10">
        <f>SUMIFS(df_extratos!I:I,df_extratos!F:F,Conciliacao!BB117,df_extratos!G:G,"DEBITO")+SUMIFS(df_extratos!I:I,df_extratos!F:F,Conciliacao!A117,df_extratos!G:G,"DEBITO")+SUMIFS(df_extratos!I:I,df_extratos!F:F,Conciliacao!BC117,df_extratos!G:G,"DEBITO")</f>
        <v>0</v>
      </c>
      <c r="L117" s="11">
        <f t="shared" si="13"/>
        <v>0</v>
      </c>
      <c r="M117" s="25">
        <f>SUMIFS(df_ajustes_conciliaco!D:D,df_ajustes_conciliaco!C:C,Conciliacao!A117)</f>
        <v>0</v>
      </c>
      <c r="N117" s="22">
        <f t="shared" si="14"/>
        <v>0</v>
      </c>
      <c r="BB117" s="20">
        <v>45773.5</v>
      </c>
      <c r="BC117" s="20">
        <v>45773.125</v>
      </c>
      <c r="BD117" s="20">
        <v>45773.541666666657</v>
      </c>
    </row>
    <row r="118" spans="1:56" x14ac:dyDescent="0.3">
      <c r="A118" s="5">
        <f t="shared" si="15"/>
        <v>45774</v>
      </c>
      <c r="B118" s="3">
        <f>-SUMIFS(df_extrato_zig!G:G,df_extrato_zig!E:E,Conciliacao!A118,df_extrato_zig!D:D,"Saque")-SUMIFS(df_extrato_zig!G:G,df_extrato_zig!E:E,Conciliacao!A118,df_extrato_zig!D:D,"Antecipação")</f>
        <v>0</v>
      </c>
      <c r="C118" s="3">
        <f>SUMIFS(df_extrato_zig!E:E,df_extrato_zig!L:L,Conciliacao!A118,df_extrato_zig!F:F,"DINHEIRO")</f>
        <v>0</v>
      </c>
      <c r="D118" s="3">
        <f>SUMIFS(view_parc_agrup!H:H,view_parc_agrup!G:G,Conciliacao!A118)</f>
        <v>0</v>
      </c>
      <c r="E118" s="6">
        <f>SUMIFS(df_mutuos!I:I,df_mutuos!B:B,Conciliacao!A118)</f>
        <v>0</v>
      </c>
      <c r="F118" s="7">
        <f>SUMIFS(df_extratos!I:I,df_extratos!F:F,Conciliacao!BB118,df_extratos!G:G,"CREDITO")+SUMIFS(df_extratos!I:I,df_extratos!F:F,Conciliacao!A118,df_extratos!G:G,"CREDITO")+SUMIFS(df_extratos!I:I,df_extratos!F:F,Conciliacao!BC118,df_extratos!G:G,"CREDITO")+SUMIFS(df_extratos!I:I,df_extratos!F:F,Conciliacao!BD118,df_extratos!G:G,"CREDITO")</f>
        <v>0</v>
      </c>
      <c r="G118" s="9">
        <f t="shared" si="12"/>
        <v>0</v>
      </c>
      <c r="H118" s="4">
        <f>SUMIFS(df_blueme_sem_parcelamento!E:E,df_blueme_sem_parcelamento!H:H,Conciliacao!A118)*(-1)</f>
        <v>0</v>
      </c>
      <c r="I118" s="4">
        <f>SUMIFS(df_blueme_com_parcelamento!J:J,df_blueme_com_parcelamento!M:M,Conciliacao!A118)*(-1)</f>
        <v>0</v>
      </c>
      <c r="J118" s="8">
        <f>SUMIFS(df_mutuos!J:J,df_mutuos!B:B,Conciliacao!A118)*(-1)</f>
        <v>0</v>
      </c>
      <c r="K118" s="10">
        <f>SUMIFS(df_extratos!I:I,df_extratos!F:F,Conciliacao!BB118,df_extratos!G:G,"DEBITO")+SUMIFS(df_extratos!I:I,df_extratos!F:F,Conciliacao!A118,df_extratos!G:G,"DEBITO")+SUMIFS(df_extratos!I:I,df_extratos!F:F,Conciliacao!BC118,df_extratos!G:G,"DEBITO")</f>
        <v>0</v>
      </c>
      <c r="L118" s="11">
        <f t="shared" si="13"/>
        <v>0</v>
      </c>
      <c r="M118" s="25">
        <f>SUMIFS(df_ajustes_conciliaco!D:D,df_ajustes_conciliaco!C:C,Conciliacao!A118)</f>
        <v>0</v>
      </c>
      <c r="N118" s="22">
        <f t="shared" si="14"/>
        <v>0</v>
      </c>
      <c r="BB118" s="20">
        <v>45774.5</v>
      </c>
      <c r="BC118" s="20">
        <v>45774.125</v>
      </c>
      <c r="BD118" s="20">
        <v>45774.541666666657</v>
      </c>
    </row>
    <row r="119" spans="1:56" x14ac:dyDescent="0.3">
      <c r="A119" s="5">
        <f t="shared" si="15"/>
        <v>45775</v>
      </c>
      <c r="B119" s="3">
        <f>-SUMIFS(df_extrato_zig!G:G,df_extrato_zig!E:E,Conciliacao!A119,df_extrato_zig!D:D,"Saque")-SUMIFS(df_extrato_zig!G:G,df_extrato_zig!E:E,Conciliacao!A119,df_extrato_zig!D:D,"Antecipação")</f>
        <v>0</v>
      </c>
      <c r="C119" s="3">
        <f>SUMIFS(df_extrato_zig!E:E,df_extrato_zig!L:L,Conciliacao!A119,df_extrato_zig!F:F,"DINHEIRO")</f>
        <v>0</v>
      </c>
      <c r="D119" s="3">
        <f>SUMIFS(view_parc_agrup!H:H,view_parc_agrup!G:G,Conciliacao!A119)</f>
        <v>0</v>
      </c>
      <c r="E119" s="6">
        <f>SUMIFS(df_mutuos!I:I,df_mutuos!B:B,Conciliacao!A119)</f>
        <v>0</v>
      </c>
      <c r="F119" s="7">
        <f>SUMIFS(df_extratos!I:I,df_extratos!F:F,Conciliacao!BB119,df_extratos!G:G,"CREDITO")+SUMIFS(df_extratos!I:I,df_extratos!F:F,Conciliacao!A119,df_extratos!G:G,"CREDITO")+SUMIFS(df_extratos!I:I,df_extratos!F:F,Conciliacao!BC119,df_extratos!G:G,"CREDITO")+SUMIFS(df_extratos!I:I,df_extratos!F:F,Conciliacao!BD119,df_extratos!G:G,"CREDITO")</f>
        <v>0</v>
      </c>
      <c r="G119" s="9">
        <f t="shared" si="12"/>
        <v>0</v>
      </c>
      <c r="H119" s="4">
        <f>SUMIFS(df_blueme_sem_parcelamento!E:E,df_blueme_sem_parcelamento!H:H,Conciliacao!A119)*(-1)</f>
        <v>0</v>
      </c>
      <c r="I119" s="4">
        <f>SUMIFS(df_blueme_com_parcelamento!J:J,df_blueme_com_parcelamento!M:M,Conciliacao!A119)*(-1)</f>
        <v>0</v>
      </c>
      <c r="J119" s="8">
        <f>SUMIFS(df_mutuos!J:J,df_mutuos!B:B,Conciliacao!A119)*(-1)</f>
        <v>0</v>
      </c>
      <c r="K119" s="10">
        <f>SUMIFS(df_extratos!I:I,df_extratos!F:F,Conciliacao!BB119,df_extratos!G:G,"DEBITO")+SUMIFS(df_extratos!I:I,df_extratos!F:F,Conciliacao!A119,df_extratos!G:G,"DEBITO")+SUMIFS(df_extratos!I:I,df_extratos!F:F,Conciliacao!BC119,df_extratos!G:G,"DEBITO")</f>
        <v>0</v>
      </c>
      <c r="L119" s="11">
        <f t="shared" si="13"/>
        <v>0</v>
      </c>
      <c r="M119" s="25">
        <f>SUMIFS(df_ajustes_conciliaco!D:D,df_ajustes_conciliaco!C:C,Conciliacao!A119)</f>
        <v>0</v>
      </c>
      <c r="N119" s="22">
        <f t="shared" si="14"/>
        <v>0</v>
      </c>
      <c r="BB119" s="20">
        <v>45775.5</v>
      </c>
      <c r="BC119" s="20">
        <v>45775.125</v>
      </c>
      <c r="BD119" s="20">
        <v>45775.541666666657</v>
      </c>
    </row>
    <row r="120" spans="1:56" x14ac:dyDescent="0.3">
      <c r="A120" s="5">
        <f t="shared" si="15"/>
        <v>45776</v>
      </c>
      <c r="B120" s="3">
        <f>-SUMIFS(df_extrato_zig!G:G,df_extrato_zig!E:E,Conciliacao!A120,df_extrato_zig!D:D,"Saque")-SUMIFS(df_extrato_zig!G:G,df_extrato_zig!E:E,Conciliacao!A120,df_extrato_zig!D:D,"Antecipação")</f>
        <v>0</v>
      </c>
      <c r="C120" s="3">
        <f>SUMIFS(df_extrato_zig!E:E,df_extrato_zig!L:L,Conciliacao!A120,df_extrato_zig!F:F,"DINHEIRO")</f>
        <v>0</v>
      </c>
      <c r="D120" s="3">
        <f>SUMIFS(view_parc_agrup!H:H,view_parc_agrup!G:G,Conciliacao!A120)</f>
        <v>0</v>
      </c>
      <c r="E120" s="6">
        <f>SUMIFS(df_mutuos!I:I,df_mutuos!B:B,Conciliacao!A120)</f>
        <v>0</v>
      </c>
      <c r="F120" s="7">
        <f>SUMIFS(df_extratos!I:I,df_extratos!F:F,Conciliacao!BB120,df_extratos!G:G,"CREDITO")+SUMIFS(df_extratos!I:I,df_extratos!F:F,Conciliacao!A120,df_extratos!G:G,"CREDITO")+SUMIFS(df_extratos!I:I,df_extratos!F:F,Conciliacao!BC120,df_extratos!G:G,"CREDITO")+SUMIFS(df_extratos!I:I,df_extratos!F:F,Conciliacao!BD120,df_extratos!G:G,"CREDITO")</f>
        <v>0</v>
      </c>
      <c r="G120" s="9">
        <f t="shared" si="12"/>
        <v>0</v>
      </c>
      <c r="H120" s="4">
        <f>SUMIFS(df_blueme_sem_parcelamento!E:E,df_blueme_sem_parcelamento!H:H,Conciliacao!A120)*(-1)</f>
        <v>0</v>
      </c>
      <c r="I120" s="4">
        <f>SUMIFS(df_blueme_com_parcelamento!J:J,df_blueme_com_parcelamento!M:M,Conciliacao!A120)*(-1)</f>
        <v>0</v>
      </c>
      <c r="J120" s="8">
        <f>SUMIFS(df_mutuos!J:J,df_mutuos!B:B,Conciliacao!A120)*(-1)</f>
        <v>0</v>
      </c>
      <c r="K120" s="10">
        <f>SUMIFS(df_extratos!I:I,df_extratos!F:F,Conciliacao!BB120,df_extratos!G:G,"DEBITO")+SUMIFS(df_extratos!I:I,df_extratos!F:F,Conciliacao!A120,df_extratos!G:G,"DEBITO")+SUMIFS(df_extratos!I:I,df_extratos!F:F,Conciliacao!BC120,df_extratos!G:G,"DEBITO")</f>
        <v>0</v>
      </c>
      <c r="L120" s="11">
        <f t="shared" si="13"/>
        <v>0</v>
      </c>
      <c r="M120" s="25">
        <f>SUMIFS(df_ajustes_conciliaco!D:D,df_ajustes_conciliaco!C:C,Conciliacao!A120)</f>
        <v>0</v>
      </c>
      <c r="N120" s="22">
        <f t="shared" si="14"/>
        <v>0</v>
      </c>
      <c r="BB120" s="20">
        <v>45776.5</v>
      </c>
      <c r="BC120" s="20">
        <v>45776.125</v>
      </c>
      <c r="BD120" s="20">
        <v>45776.541666666657</v>
      </c>
    </row>
    <row r="121" spans="1:56" x14ac:dyDescent="0.3">
      <c r="A121" s="5">
        <f t="shared" si="15"/>
        <v>45777</v>
      </c>
      <c r="B121" s="3">
        <f>-SUMIFS(df_extrato_zig!G:G,df_extrato_zig!E:E,Conciliacao!A121,df_extrato_zig!D:D,"Saque")-SUMIFS(df_extrato_zig!G:G,df_extrato_zig!E:E,Conciliacao!A121,df_extrato_zig!D:D,"Antecipação")</f>
        <v>0</v>
      </c>
      <c r="C121" s="3">
        <f>SUMIFS(df_extrato_zig!E:E,df_extrato_zig!L:L,Conciliacao!A121,df_extrato_zig!F:F,"DINHEIRO")</f>
        <v>0</v>
      </c>
      <c r="D121" s="3">
        <f>SUMIFS(view_parc_agrup!H:H,view_parc_agrup!G:G,Conciliacao!A121)</f>
        <v>0</v>
      </c>
      <c r="E121" s="6">
        <f>SUMIFS(df_mutuos!I:I,df_mutuos!B:B,Conciliacao!A121)</f>
        <v>0</v>
      </c>
      <c r="F121" s="7">
        <f>SUMIFS(df_extratos!I:I,df_extratos!F:F,Conciliacao!BB121,df_extratos!G:G,"CREDITO")+SUMIFS(df_extratos!I:I,df_extratos!F:F,Conciliacao!A121,df_extratos!G:G,"CREDITO")+SUMIFS(df_extratos!I:I,df_extratos!F:F,Conciliacao!BC121,df_extratos!G:G,"CREDITO")+SUMIFS(df_extratos!I:I,df_extratos!F:F,Conciliacao!BD121,df_extratos!G:G,"CREDITO")</f>
        <v>0</v>
      </c>
      <c r="G121" s="9">
        <f t="shared" si="12"/>
        <v>0</v>
      </c>
      <c r="H121" s="4">
        <f>SUMIFS(df_blueme_sem_parcelamento!E:E,df_blueme_sem_parcelamento!H:H,Conciliacao!A121)*(-1)</f>
        <v>0</v>
      </c>
      <c r="I121" s="4">
        <f>SUMIFS(df_blueme_com_parcelamento!J:J,df_blueme_com_parcelamento!M:M,Conciliacao!A121)*(-1)</f>
        <v>0</v>
      </c>
      <c r="J121" s="8">
        <f>SUMIFS(df_mutuos!J:J,df_mutuos!B:B,Conciliacao!A121)*(-1)</f>
        <v>0</v>
      </c>
      <c r="K121" s="10">
        <f>SUMIFS(df_extratos!I:I,df_extratos!F:F,Conciliacao!BB121,df_extratos!G:G,"DEBITO")+SUMIFS(df_extratos!I:I,df_extratos!F:F,Conciliacao!A121,df_extratos!G:G,"DEBITO")+SUMIFS(df_extratos!I:I,df_extratos!F:F,Conciliacao!BC121,df_extratos!G:G,"DEBITO")</f>
        <v>0</v>
      </c>
      <c r="L121" s="11">
        <f t="shared" si="13"/>
        <v>0</v>
      </c>
      <c r="M121" s="25">
        <f>SUMIFS(df_ajustes_conciliaco!D:D,df_ajustes_conciliaco!C:C,Conciliacao!A121)</f>
        <v>0</v>
      </c>
      <c r="N121" s="22">
        <f t="shared" si="14"/>
        <v>0</v>
      </c>
      <c r="BB121" s="20">
        <v>45777.5</v>
      </c>
      <c r="BC121" s="20">
        <v>45777.125</v>
      </c>
      <c r="BD121" s="20">
        <v>45777.541666666657</v>
      </c>
    </row>
    <row r="122" spans="1:56" x14ac:dyDescent="0.3">
      <c r="BB122" s="20">
        <v>45778.5</v>
      </c>
      <c r="BC122" s="20">
        <v>45778.125</v>
      </c>
      <c r="BD122" s="20">
        <v>45778.541666666657</v>
      </c>
    </row>
    <row r="123" spans="1:56" x14ac:dyDescent="0.3">
      <c r="BB123" s="20">
        <v>45779.5</v>
      </c>
      <c r="BC123" s="20">
        <v>45779.125</v>
      </c>
      <c r="BD123" s="20">
        <v>45779.541666666657</v>
      </c>
    </row>
    <row r="124" spans="1:56" x14ac:dyDescent="0.3">
      <c r="BB124" s="20">
        <v>45780.5</v>
      </c>
      <c r="BC124" s="20">
        <v>45780.125</v>
      </c>
      <c r="BD124" s="20">
        <v>45780.541666666657</v>
      </c>
    </row>
    <row r="125" spans="1:56" x14ac:dyDescent="0.3">
      <c r="BB125" s="20">
        <v>45781.5</v>
      </c>
      <c r="BC125" s="20">
        <v>45781.125</v>
      </c>
      <c r="BD125" s="20">
        <v>45781.541666666657</v>
      </c>
    </row>
    <row r="126" spans="1:56" x14ac:dyDescent="0.3">
      <c r="BB126" s="20">
        <v>45782.5</v>
      </c>
      <c r="BC126" s="20">
        <v>45782.125</v>
      </c>
      <c r="BD126" s="20">
        <v>45782.541666666657</v>
      </c>
    </row>
    <row r="127" spans="1:56" x14ac:dyDescent="0.3">
      <c r="BB127" s="20">
        <v>45783.5</v>
      </c>
      <c r="BC127" s="20">
        <v>45783.125</v>
      </c>
      <c r="BD127" s="20">
        <v>45783.541666666657</v>
      </c>
    </row>
    <row r="128" spans="1:56" x14ac:dyDescent="0.3">
      <c r="BB128" s="20">
        <v>45784.5</v>
      </c>
      <c r="BC128" s="20">
        <v>45784.125</v>
      </c>
      <c r="BD128" s="20">
        <v>45784.541666666657</v>
      </c>
    </row>
    <row r="129" spans="54:56" x14ac:dyDescent="0.3">
      <c r="BB129" s="20">
        <v>45785.5</v>
      </c>
      <c r="BC129" s="20">
        <v>45785.125</v>
      </c>
      <c r="BD129" s="20">
        <v>45785.541666666657</v>
      </c>
    </row>
    <row r="130" spans="54:56" x14ac:dyDescent="0.3">
      <c r="BB130" s="20">
        <v>45786.5</v>
      </c>
      <c r="BC130" s="20">
        <v>45786.125</v>
      </c>
      <c r="BD130" s="20">
        <v>45786.541666666657</v>
      </c>
    </row>
    <row r="131" spans="54:56" x14ac:dyDescent="0.3">
      <c r="BB131" s="20">
        <v>45787.5</v>
      </c>
      <c r="BC131" s="20">
        <v>45787.125</v>
      </c>
      <c r="BD131" s="20">
        <v>45787.541666666657</v>
      </c>
    </row>
    <row r="132" spans="54:56" x14ac:dyDescent="0.3">
      <c r="BB132" s="20">
        <v>45788.5</v>
      </c>
      <c r="BC132" s="20">
        <v>45788.125</v>
      </c>
      <c r="BD132" s="20">
        <v>45788.541666666657</v>
      </c>
    </row>
    <row r="133" spans="54:56" x14ac:dyDescent="0.3">
      <c r="BB133" s="20">
        <v>45789.5</v>
      </c>
      <c r="BC133" s="20">
        <v>45789.125</v>
      </c>
      <c r="BD133" s="20">
        <v>45789.541666666657</v>
      </c>
    </row>
    <row r="134" spans="54:56" x14ac:dyDescent="0.3">
      <c r="BB134" s="20">
        <v>45790.5</v>
      </c>
      <c r="BC134" s="20">
        <v>45790.125</v>
      </c>
      <c r="BD134" s="20">
        <v>45790.541666666657</v>
      </c>
    </row>
    <row r="135" spans="54:56" x14ac:dyDescent="0.3">
      <c r="BB135" s="20">
        <v>45791.5</v>
      </c>
      <c r="BC135" s="20">
        <v>45791.125</v>
      </c>
      <c r="BD135" s="20">
        <v>45791.541666666657</v>
      </c>
    </row>
    <row r="136" spans="54:56" x14ac:dyDescent="0.3">
      <c r="BB136" s="20">
        <v>45792.5</v>
      </c>
      <c r="BC136" s="20">
        <v>45792.125</v>
      </c>
      <c r="BD136" s="20">
        <v>45792.541666666657</v>
      </c>
    </row>
    <row r="137" spans="54:56" x14ac:dyDescent="0.3">
      <c r="BB137" s="20">
        <v>45793.5</v>
      </c>
      <c r="BC137" s="20">
        <v>45793.125</v>
      </c>
      <c r="BD137" s="20">
        <v>45793.541666666657</v>
      </c>
    </row>
    <row r="138" spans="54:56" x14ac:dyDescent="0.3">
      <c r="BB138" s="20">
        <v>45794.5</v>
      </c>
      <c r="BC138" s="20">
        <v>45794.125</v>
      </c>
      <c r="BD138" s="20">
        <v>45794.541666666657</v>
      </c>
    </row>
    <row r="139" spans="54:56" x14ac:dyDescent="0.3">
      <c r="BB139" s="20">
        <v>45795.5</v>
      </c>
      <c r="BC139" s="20">
        <v>45795.125</v>
      </c>
      <c r="BD139" s="20">
        <v>45795.541666666657</v>
      </c>
    </row>
    <row r="140" spans="54:56" x14ac:dyDescent="0.3">
      <c r="BB140" s="20">
        <v>45796.5</v>
      </c>
      <c r="BC140" s="20">
        <v>45796.125</v>
      </c>
      <c r="BD140" s="20">
        <v>45796.541666666657</v>
      </c>
    </row>
    <row r="141" spans="54:56" x14ac:dyDescent="0.3">
      <c r="BB141" s="20">
        <v>45797.5</v>
      </c>
      <c r="BC141" s="20">
        <v>45797.125</v>
      </c>
      <c r="BD141" s="20">
        <v>45797.541666666657</v>
      </c>
    </row>
    <row r="142" spans="54:56" x14ac:dyDescent="0.3">
      <c r="BB142" s="20">
        <v>45798.5</v>
      </c>
      <c r="BC142" s="20">
        <v>45798.125</v>
      </c>
      <c r="BD142" s="20">
        <v>45798.541666666657</v>
      </c>
    </row>
    <row r="143" spans="54:56" x14ac:dyDescent="0.3">
      <c r="BB143" s="20">
        <v>45799.5</v>
      </c>
      <c r="BC143" s="20">
        <v>45799.125</v>
      </c>
      <c r="BD143" s="20">
        <v>45799.541666666657</v>
      </c>
    </row>
    <row r="144" spans="54:56" x14ac:dyDescent="0.3">
      <c r="BB144" s="20">
        <v>45800.5</v>
      </c>
      <c r="BC144" s="20">
        <v>45800.125</v>
      </c>
      <c r="BD144" s="20">
        <v>45800.541666666657</v>
      </c>
    </row>
    <row r="145" spans="54:56" x14ac:dyDescent="0.3">
      <c r="BB145" s="20">
        <v>45801.5</v>
      </c>
      <c r="BC145" s="20">
        <v>45801.125</v>
      </c>
      <c r="BD145" s="20">
        <v>45801.541666666657</v>
      </c>
    </row>
    <row r="146" spans="54:56" x14ac:dyDescent="0.3">
      <c r="BB146" s="20">
        <v>45802.5</v>
      </c>
      <c r="BC146" s="20">
        <v>45802.125</v>
      </c>
      <c r="BD146" s="20">
        <v>45802.541666666657</v>
      </c>
    </row>
    <row r="147" spans="54:56" x14ac:dyDescent="0.3">
      <c r="BB147" s="20">
        <v>45803.5</v>
      </c>
      <c r="BC147" s="20">
        <v>45803.125</v>
      </c>
      <c r="BD147" s="20">
        <v>45803.541666666657</v>
      </c>
    </row>
    <row r="148" spans="54:56" x14ac:dyDescent="0.3">
      <c r="BB148" s="20">
        <v>45804.5</v>
      </c>
      <c r="BC148" s="20">
        <v>45804.125</v>
      </c>
      <c r="BD148" s="20">
        <v>45804.541666666657</v>
      </c>
    </row>
    <row r="149" spans="54:56" x14ac:dyDescent="0.3">
      <c r="BB149" s="20">
        <v>45805.5</v>
      </c>
      <c r="BC149" s="20">
        <v>45805.125</v>
      </c>
      <c r="BD149" s="20">
        <v>45805.541666666657</v>
      </c>
    </row>
    <row r="150" spans="54:56" x14ac:dyDescent="0.3">
      <c r="BB150" s="20">
        <v>45806.5</v>
      </c>
      <c r="BC150" s="20">
        <v>45806.125</v>
      </c>
      <c r="BD150" s="20">
        <v>45806.541666666657</v>
      </c>
    </row>
    <row r="151" spans="54:56" x14ac:dyDescent="0.3">
      <c r="BB151" s="20">
        <v>45807.5</v>
      </c>
      <c r="BC151" s="20">
        <v>45807.125</v>
      </c>
      <c r="BD151" s="20">
        <v>45807.541666666657</v>
      </c>
    </row>
    <row r="152" spans="54:56" x14ac:dyDescent="0.3">
      <c r="BB152" s="20">
        <v>45808.5</v>
      </c>
      <c r="BC152" s="20">
        <v>45808.125</v>
      </c>
      <c r="BD152" s="20">
        <v>45808.541666666657</v>
      </c>
    </row>
    <row r="153" spans="54:56" x14ac:dyDescent="0.3">
      <c r="BB153" s="20">
        <v>45809.5</v>
      </c>
      <c r="BC153" s="20">
        <v>45809.125</v>
      </c>
      <c r="BD153" s="20">
        <v>45809.541666666657</v>
      </c>
    </row>
    <row r="154" spans="54:56" x14ac:dyDescent="0.3">
      <c r="BB154" s="20">
        <v>45810.5</v>
      </c>
      <c r="BC154" s="20">
        <v>45810.125</v>
      </c>
      <c r="BD154" s="20">
        <v>45810.541666666657</v>
      </c>
    </row>
    <row r="155" spans="54:56" x14ac:dyDescent="0.3">
      <c r="BB155" s="20">
        <v>45811.5</v>
      </c>
      <c r="BC155" s="20">
        <v>45811.125</v>
      </c>
      <c r="BD155" s="20">
        <v>45811.541666666657</v>
      </c>
    </row>
    <row r="156" spans="54:56" x14ac:dyDescent="0.3">
      <c r="BB156" s="20">
        <v>45812.5</v>
      </c>
      <c r="BC156" s="20">
        <v>45812.125</v>
      </c>
      <c r="BD156" s="20">
        <v>45812.541666666657</v>
      </c>
    </row>
    <row r="157" spans="54:56" x14ac:dyDescent="0.3">
      <c r="BB157" s="20">
        <v>45813.5</v>
      </c>
      <c r="BC157" s="20">
        <v>45813.125</v>
      </c>
      <c r="BD157" s="20">
        <v>45813.541666666657</v>
      </c>
    </row>
    <row r="158" spans="54:56" x14ac:dyDescent="0.3">
      <c r="BB158" s="20">
        <v>45814.5</v>
      </c>
      <c r="BC158" s="20">
        <v>45814.125</v>
      </c>
      <c r="BD158" s="20">
        <v>45814.541666666657</v>
      </c>
    </row>
    <row r="159" spans="54:56" x14ac:dyDescent="0.3">
      <c r="BB159" s="20">
        <v>45815.5</v>
      </c>
      <c r="BC159" s="20">
        <v>45815.125</v>
      </c>
      <c r="BD159" s="20">
        <v>45815.541666666657</v>
      </c>
    </row>
    <row r="160" spans="54:56" x14ac:dyDescent="0.3">
      <c r="BB160" s="20">
        <v>45816.5</v>
      </c>
      <c r="BC160" s="20">
        <v>45816.125</v>
      </c>
      <c r="BD160" s="20">
        <v>45816.541666666657</v>
      </c>
    </row>
    <row r="161" spans="54:56" x14ac:dyDescent="0.3">
      <c r="BB161" s="20">
        <v>45817.5</v>
      </c>
      <c r="BC161" s="20">
        <v>45817.125</v>
      </c>
      <c r="BD161" s="20">
        <v>45817.541666666657</v>
      </c>
    </row>
    <row r="162" spans="54:56" x14ac:dyDescent="0.3">
      <c r="BB162" s="20">
        <v>45818.5</v>
      </c>
      <c r="BC162" s="20">
        <v>45818.125</v>
      </c>
      <c r="BD162" s="20">
        <v>45818.541666666657</v>
      </c>
    </row>
    <row r="163" spans="54:56" x14ac:dyDescent="0.3">
      <c r="BB163" s="20">
        <v>45819.5</v>
      </c>
      <c r="BC163" s="20">
        <v>45819.125</v>
      </c>
      <c r="BD163" s="20">
        <v>45819.541666666657</v>
      </c>
    </row>
    <row r="164" spans="54:56" x14ac:dyDescent="0.3">
      <c r="BB164" s="20">
        <v>45820.5</v>
      </c>
      <c r="BC164" s="20">
        <v>45820.125</v>
      </c>
      <c r="BD164" s="20">
        <v>45820.541666666657</v>
      </c>
    </row>
    <row r="165" spans="54:56" x14ac:dyDescent="0.3">
      <c r="BB165" s="20">
        <v>45821.5</v>
      </c>
      <c r="BC165" s="20">
        <v>45821.125</v>
      </c>
      <c r="BD165" s="20">
        <v>45821.541666666657</v>
      </c>
    </row>
    <row r="166" spans="54:56" x14ac:dyDescent="0.3">
      <c r="BB166" s="20">
        <v>45822.5</v>
      </c>
      <c r="BC166" s="20">
        <v>45822.125</v>
      </c>
      <c r="BD166" s="20">
        <v>45822.541666666657</v>
      </c>
    </row>
    <row r="167" spans="54:56" x14ac:dyDescent="0.3">
      <c r="BB167" s="20">
        <v>45823.5</v>
      </c>
      <c r="BC167" s="20">
        <v>45823.125</v>
      </c>
      <c r="BD167" s="20">
        <v>45823.541666666657</v>
      </c>
    </row>
    <row r="168" spans="54:56" x14ac:dyDescent="0.3">
      <c r="BB168" s="20">
        <v>45824.5</v>
      </c>
      <c r="BC168" s="20">
        <v>45824.125</v>
      </c>
      <c r="BD168" s="20">
        <v>45824.541666666657</v>
      </c>
    </row>
    <row r="169" spans="54:56" x14ac:dyDescent="0.3">
      <c r="BB169" s="20">
        <v>45825.5</v>
      </c>
      <c r="BC169" s="20">
        <v>45825.125</v>
      </c>
      <c r="BD169" s="20">
        <v>45825.541666666657</v>
      </c>
    </row>
    <row r="170" spans="54:56" x14ac:dyDescent="0.3">
      <c r="BB170" s="20">
        <v>45826.5</v>
      </c>
      <c r="BC170" s="20">
        <v>45826.125</v>
      </c>
      <c r="BD170" s="20">
        <v>45826.541666666657</v>
      </c>
    </row>
    <row r="171" spans="54:56" x14ac:dyDescent="0.3">
      <c r="BB171" s="20">
        <v>45827.5</v>
      </c>
      <c r="BC171" s="20">
        <v>45827.125</v>
      </c>
      <c r="BD171" s="20">
        <v>45827.541666666657</v>
      </c>
    </row>
    <row r="172" spans="54:56" x14ac:dyDescent="0.3">
      <c r="BB172" s="20">
        <v>45828.5</v>
      </c>
      <c r="BC172" s="20">
        <v>45828.125</v>
      </c>
      <c r="BD172" s="20">
        <v>45828.541666666657</v>
      </c>
    </row>
    <row r="173" spans="54:56" x14ac:dyDescent="0.3">
      <c r="BB173" s="20">
        <v>45829.5</v>
      </c>
      <c r="BC173" s="20">
        <v>45829.125</v>
      </c>
      <c r="BD173" s="20">
        <v>45829.541666666657</v>
      </c>
    </row>
    <row r="174" spans="54:56" x14ac:dyDescent="0.3">
      <c r="BB174" s="20">
        <v>45830.5</v>
      </c>
      <c r="BC174" s="20">
        <v>45830.125</v>
      </c>
      <c r="BD174" s="20">
        <v>45830.541666666657</v>
      </c>
    </row>
    <row r="175" spans="54:56" x14ac:dyDescent="0.3">
      <c r="BB175" s="20">
        <v>45831.5</v>
      </c>
      <c r="BC175" s="20">
        <v>45831.125</v>
      </c>
      <c r="BD175" s="20">
        <v>45831.541666666657</v>
      </c>
    </row>
    <row r="176" spans="54:56" x14ac:dyDescent="0.3">
      <c r="BB176" s="20">
        <v>45832.5</v>
      </c>
      <c r="BC176" s="20">
        <v>45832.125</v>
      </c>
      <c r="BD176" s="20">
        <v>45832.541666666657</v>
      </c>
    </row>
    <row r="177" spans="54:56" x14ac:dyDescent="0.3">
      <c r="BB177" s="20">
        <v>45833.5</v>
      </c>
      <c r="BC177" s="20">
        <v>45833.125</v>
      </c>
      <c r="BD177" s="20">
        <v>45833.541666666657</v>
      </c>
    </row>
    <row r="178" spans="54:56" x14ac:dyDescent="0.3">
      <c r="BB178" s="20">
        <v>45834.5</v>
      </c>
      <c r="BC178" s="20">
        <v>45834.125</v>
      </c>
      <c r="BD178" s="20">
        <v>45834.541666666657</v>
      </c>
    </row>
    <row r="179" spans="54:56" x14ac:dyDescent="0.3">
      <c r="BB179" s="20">
        <v>45835.5</v>
      </c>
      <c r="BC179" s="20">
        <v>45835.125</v>
      </c>
      <c r="BD179" s="20">
        <v>45835.541666666657</v>
      </c>
    </row>
    <row r="180" spans="54:56" x14ac:dyDescent="0.3">
      <c r="BB180" s="20">
        <v>45836.5</v>
      </c>
      <c r="BC180" s="20">
        <v>45836.125</v>
      </c>
      <c r="BD180" s="20">
        <v>45836.541666666657</v>
      </c>
    </row>
    <row r="181" spans="54:56" x14ac:dyDescent="0.3">
      <c r="BB181" s="20">
        <v>45837.5</v>
      </c>
      <c r="BC181" s="20">
        <v>45837.125</v>
      </c>
      <c r="BD181" s="20">
        <v>45837.541666666657</v>
      </c>
    </row>
    <row r="182" spans="54:56" x14ac:dyDescent="0.3">
      <c r="BB182" s="20">
        <v>45838.5</v>
      </c>
      <c r="BC182" s="20">
        <v>45838.125</v>
      </c>
      <c r="BD182" s="20">
        <v>45838.541666666657</v>
      </c>
    </row>
    <row r="183" spans="54:56" x14ac:dyDescent="0.3">
      <c r="BB183" s="20">
        <v>45839.5</v>
      </c>
      <c r="BC183" s="20">
        <v>45839.125</v>
      </c>
      <c r="BD183" s="20">
        <v>45839.541666666657</v>
      </c>
    </row>
    <row r="184" spans="54:56" x14ac:dyDescent="0.3">
      <c r="BB184" s="20">
        <v>45840.5</v>
      </c>
      <c r="BC184" s="20">
        <v>45840.125</v>
      </c>
      <c r="BD184" s="20">
        <v>45840.541666666657</v>
      </c>
    </row>
    <row r="185" spans="54:56" x14ac:dyDescent="0.3">
      <c r="BB185" s="20">
        <v>45841.5</v>
      </c>
      <c r="BC185" s="20">
        <v>45841.125</v>
      </c>
      <c r="BD185" s="20">
        <v>45841.541666666657</v>
      </c>
    </row>
    <row r="186" spans="54:56" x14ac:dyDescent="0.3">
      <c r="BB186" s="20">
        <v>45842.5</v>
      </c>
      <c r="BC186" s="20">
        <v>45842.125</v>
      </c>
      <c r="BD186" s="20">
        <v>45842.541666666657</v>
      </c>
    </row>
    <row r="187" spans="54:56" x14ac:dyDescent="0.3">
      <c r="BB187" s="20">
        <v>45843.5</v>
      </c>
      <c r="BC187" s="20">
        <v>45843.125</v>
      </c>
      <c r="BD187" s="20">
        <v>45843.541666666657</v>
      </c>
    </row>
    <row r="188" spans="54:56" x14ac:dyDescent="0.3">
      <c r="BB188" s="20">
        <v>45844.5</v>
      </c>
      <c r="BC188" s="20">
        <v>45844.125</v>
      </c>
      <c r="BD188" s="20">
        <v>45844.541666666657</v>
      </c>
    </row>
    <row r="189" spans="54:56" x14ac:dyDescent="0.3">
      <c r="BB189" s="20">
        <v>45845.5</v>
      </c>
      <c r="BC189" s="20">
        <v>45845.125</v>
      </c>
      <c r="BD189" s="20">
        <v>45845.541666666657</v>
      </c>
    </row>
    <row r="190" spans="54:56" x14ac:dyDescent="0.3">
      <c r="BB190" s="20">
        <v>45846.5</v>
      </c>
      <c r="BC190" s="20">
        <v>45846.125</v>
      </c>
      <c r="BD190" s="20">
        <v>45846.541666666657</v>
      </c>
    </row>
    <row r="191" spans="54:56" x14ac:dyDescent="0.3">
      <c r="BB191" s="20">
        <v>45847.5</v>
      </c>
      <c r="BC191" s="20">
        <v>45847.125</v>
      </c>
      <c r="BD191" s="20">
        <v>45847.541666666657</v>
      </c>
    </row>
    <row r="192" spans="54:56" x14ac:dyDescent="0.3">
      <c r="BB192" s="20">
        <v>45848.5</v>
      </c>
      <c r="BC192" s="20">
        <v>45848.125</v>
      </c>
      <c r="BD192" s="20">
        <v>45848.541666666657</v>
      </c>
    </row>
    <row r="193" spans="54:56" x14ac:dyDescent="0.3">
      <c r="BB193" s="20">
        <v>45849.5</v>
      </c>
      <c r="BC193" s="20">
        <v>45849.125</v>
      </c>
      <c r="BD193" s="20">
        <v>45849.541666666657</v>
      </c>
    </row>
    <row r="194" spans="54:56" x14ac:dyDescent="0.3">
      <c r="BB194" s="20">
        <v>45850.5</v>
      </c>
      <c r="BC194" s="20">
        <v>45850.125</v>
      </c>
      <c r="BD194" s="20">
        <v>45850.541666666657</v>
      </c>
    </row>
    <row r="195" spans="54:56" x14ac:dyDescent="0.3">
      <c r="BB195" s="20">
        <v>45851.5</v>
      </c>
      <c r="BC195" s="20">
        <v>45851.125</v>
      </c>
      <c r="BD195" s="20">
        <v>45851.541666666657</v>
      </c>
    </row>
    <row r="196" spans="54:56" x14ac:dyDescent="0.3">
      <c r="BB196" s="20">
        <v>45852.5</v>
      </c>
      <c r="BC196" s="20">
        <v>45852.125</v>
      </c>
      <c r="BD196" s="20">
        <v>45852.541666666657</v>
      </c>
    </row>
    <row r="197" spans="54:56" x14ac:dyDescent="0.3">
      <c r="BB197" s="20">
        <v>45853.5</v>
      </c>
      <c r="BC197" s="20">
        <v>45853.125</v>
      </c>
      <c r="BD197" s="20">
        <v>45853.541666666657</v>
      </c>
    </row>
    <row r="198" spans="54:56" x14ac:dyDescent="0.3">
      <c r="BB198" s="20">
        <v>45854.5</v>
      </c>
      <c r="BC198" s="20">
        <v>45854.125</v>
      </c>
      <c r="BD198" s="20">
        <v>45854.541666666657</v>
      </c>
    </row>
    <row r="199" spans="54:56" x14ac:dyDescent="0.3">
      <c r="BB199" s="20">
        <v>45855.5</v>
      </c>
      <c r="BC199" s="20">
        <v>45855.125</v>
      </c>
      <c r="BD199" s="20">
        <v>45855.541666666657</v>
      </c>
    </row>
    <row r="200" spans="54:56" x14ac:dyDescent="0.3">
      <c r="BB200" s="20">
        <v>45856.5</v>
      </c>
      <c r="BC200" s="20">
        <v>45856.125</v>
      </c>
      <c r="BD200" s="20">
        <v>45856.541666666657</v>
      </c>
    </row>
    <row r="201" spans="54:56" x14ac:dyDescent="0.3">
      <c r="BB201" s="20">
        <v>45857.5</v>
      </c>
      <c r="BC201" s="20">
        <v>45857.125</v>
      </c>
      <c r="BD201" s="20">
        <v>45857.541666666657</v>
      </c>
    </row>
    <row r="202" spans="54:56" x14ac:dyDescent="0.3">
      <c r="BB202" s="20">
        <v>45858.5</v>
      </c>
      <c r="BC202" s="20">
        <v>45858.125</v>
      </c>
      <c r="BD202" s="20">
        <v>45858.541666666657</v>
      </c>
    </row>
    <row r="203" spans="54:56" x14ac:dyDescent="0.3">
      <c r="BB203" s="20">
        <v>45859.5</v>
      </c>
      <c r="BC203" s="20">
        <v>45859.125</v>
      </c>
      <c r="BD203" s="20">
        <v>45859.541666666657</v>
      </c>
    </row>
    <row r="204" spans="54:56" x14ac:dyDescent="0.3">
      <c r="BB204" s="20">
        <v>45860.5</v>
      </c>
      <c r="BC204" s="20">
        <v>45860.125</v>
      </c>
      <c r="BD204" s="20">
        <v>45860.541666666657</v>
      </c>
    </row>
    <row r="205" spans="54:56" x14ac:dyDescent="0.3">
      <c r="BB205" s="20">
        <v>45861.5</v>
      </c>
      <c r="BC205" s="20">
        <v>45861.125</v>
      </c>
      <c r="BD205" s="20">
        <v>45861.541666666657</v>
      </c>
    </row>
    <row r="206" spans="54:56" x14ac:dyDescent="0.3">
      <c r="BB206" s="20">
        <v>45862.5</v>
      </c>
      <c r="BC206" s="20">
        <v>45862.125</v>
      </c>
      <c r="BD206" s="20">
        <v>45862.541666666657</v>
      </c>
    </row>
    <row r="207" spans="54:56" x14ac:dyDescent="0.3">
      <c r="BB207" s="20">
        <v>45863.5</v>
      </c>
      <c r="BC207" s="20">
        <v>45863.125</v>
      </c>
      <c r="BD207" s="20">
        <v>45863.541666666657</v>
      </c>
    </row>
    <row r="208" spans="54:56" x14ac:dyDescent="0.3">
      <c r="BB208" s="20">
        <v>45864.5</v>
      </c>
      <c r="BC208" s="20">
        <v>45864.125</v>
      </c>
      <c r="BD208" s="20">
        <v>45864.541666666657</v>
      </c>
    </row>
    <row r="209" spans="54:56" x14ac:dyDescent="0.3">
      <c r="BB209" s="20">
        <v>45865.5</v>
      </c>
      <c r="BC209" s="20">
        <v>45865.125</v>
      </c>
      <c r="BD209" s="20">
        <v>45865.541666666657</v>
      </c>
    </row>
    <row r="210" spans="54:56" x14ac:dyDescent="0.3">
      <c r="BB210" s="20">
        <v>45866.5</v>
      </c>
      <c r="BC210" s="20">
        <v>45866.125</v>
      </c>
      <c r="BD210" s="20">
        <v>45866.541666666657</v>
      </c>
    </row>
    <row r="211" spans="54:56" x14ac:dyDescent="0.3">
      <c r="BB211" s="20">
        <v>45867.5</v>
      </c>
      <c r="BC211" s="20">
        <v>45867.125</v>
      </c>
      <c r="BD211" s="20">
        <v>45867.541666666657</v>
      </c>
    </row>
    <row r="212" spans="54:56" x14ac:dyDescent="0.3">
      <c r="BB212" s="20">
        <v>45868.5</v>
      </c>
      <c r="BC212" s="20">
        <v>45868.125</v>
      </c>
      <c r="BD212" s="20">
        <v>45868.541666666657</v>
      </c>
    </row>
    <row r="213" spans="54:56" x14ac:dyDescent="0.3">
      <c r="BB213" s="20">
        <v>45869.5</v>
      </c>
      <c r="BC213" s="20">
        <v>45869.125</v>
      </c>
      <c r="BD213" s="20">
        <v>45869.541666666657</v>
      </c>
    </row>
    <row r="214" spans="54:56" x14ac:dyDescent="0.3">
      <c r="BB214" s="20">
        <v>45870.5</v>
      </c>
      <c r="BC214" s="20">
        <v>45870.125</v>
      </c>
      <c r="BD214" s="20">
        <v>45870.541666666657</v>
      </c>
    </row>
    <row r="215" spans="54:56" x14ac:dyDescent="0.3">
      <c r="BB215" s="20">
        <v>45871.5</v>
      </c>
      <c r="BC215" s="20">
        <v>45871.125</v>
      </c>
      <c r="BD215" s="20">
        <v>45871.541666666657</v>
      </c>
    </row>
    <row r="216" spans="54:56" x14ac:dyDescent="0.3">
      <c r="BB216" s="20">
        <v>45872.5</v>
      </c>
      <c r="BC216" s="20">
        <v>45872.125</v>
      </c>
      <c r="BD216" s="20">
        <v>45872.541666666657</v>
      </c>
    </row>
    <row r="217" spans="54:56" x14ac:dyDescent="0.3">
      <c r="BB217" s="20">
        <v>45873.5</v>
      </c>
      <c r="BC217" s="20">
        <v>45873.125</v>
      </c>
      <c r="BD217" s="20">
        <v>45873.541666666657</v>
      </c>
    </row>
    <row r="218" spans="54:56" x14ac:dyDescent="0.3">
      <c r="BB218" s="20">
        <v>45874.5</v>
      </c>
      <c r="BC218" s="20">
        <v>45874.125</v>
      </c>
      <c r="BD218" s="20">
        <v>45874.541666666657</v>
      </c>
    </row>
    <row r="219" spans="54:56" x14ac:dyDescent="0.3">
      <c r="BB219" s="20">
        <v>45875.5</v>
      </c>
      <c r="BC219" s="20">
        <v>45875.125</v>
      </c>
      <c r="BD219" s="20">
        <v>45875.541666666657</v>
      </c>
    </row>
    <row r="220" spans="54:56" x14ac:dyDescent="0.3">
      <c r="BB220" s="20">
        <v>45876.5</v>
      </c>
      <c r="BC220" s="20">
        <v>45876.125</v>
      </c>
      <c r="BD220" s="20">
        <v>45876.541666666657</v>
      </c>
    </row>
    <row r="221" spans="54:56" x14ac:dyDescent="0.3">
      <c r="BB221" s="20">
        <v>45877.5</v>
      </c>
      <c r="BC221" s="20">
        <v>45877.125</v>
      </c>
      <c r="BD221" s="20">
        <v>45877.541666666657</v>
      </c>
    </row>
    <row r="222" spans="54:56" x14ac:dyDescent="0.3">
      <c r="BB222" s="20">
        <v>45878.5</v>
      </c>
      <c r="BC222" s="20">
        <v>45878.125</v>
      </c>
      <c r="BD222" s="20">
        <v>45878.541666666657</v>
      </c>
    </row>
    <row r="223" spans="54:56" x14ac:dyDescent="0.3">
      <c r="BB223" s="20">
        <v>45879.5</v>
      </c>
      <c r="BC223" s="20">
        <v>45879.125</v>
      </c>
      <c r="BD223" s="20">
        <v>45879.541666666657</v>
      </c>
    </row>
    <row r="224" spans="54:56" x14ac:dyDescent="0.3">
      <c r="BB224" s="20">
        <v>45880.5</v>
      </c>
      <c r="BC224" s="20">
        <v>45880.125</v>
      </c>
      <c r="BD224" s="20">
        <v>45880.541666666657</v>
      </c>
    </row>
    <row r="225" spans="54:56" x14ac:dyDescent="0.3">
      <c r="BB225" s="20">
        <v>45881.5</v>
      </c>
      <c r="BC225" s="20">
        <v>45881.125</v>
      </c>
      <c r="BD225" s="20">
        <v>45881.541666666657</v>
      </c>
    </row>
    <row r="226" spans="54:56" x14ac:dyDescent="0.3">
      <c r="BB226" s="20">
        <v>45882.5</v>
      </c>
      <c r="BC226" s="20">
        <v>45882.125</v>
      </c>
      <c r="BD226" s="20">
        <v>45882.541666666657</v>
      </c>
    </row>
    <row r="227" spans="54:56" x14ac:dyDescent="0.3">
      <c r="BB227" s="20">
        <v>45883.5</v>
      </c>
      <c r="BC227" s="20">
        <v>45883.125</v>
      </c>
      <c r="BD227" s="20">
        <v>45883.541666666657</v>
      </c>
    </row>
    <row r="228" spans="54:56" x14ac:dyDescent="0.3">
      <c r="BB228" s="20">
        <v>45884.5</v>
      </c>
      <c r="BC228" s="20">
        <v>45884.125</v>
      </c>
      <c r="BD228" s="20">
        <v>45884.541666666657</v>
      </c>
    </row>
    <row r="229" spans="54:56" x14ac:dyDescent="0.3">
      <c r="BB229" s="20">
        <v>45885.5</v>
      </c>
      <c r="BC229" s="20">
        <v>45885.125</v>
      </c>
      <c r="BD229" s="20">
        <v>45885.541666666657</v>
      </c>
    </row>
    <row r="230" spans="54:56" x14ac:dyDescent="0.3">
      <c r="BB230" s="20">
        <v>45886.5</v>
      </c>
      <c r="BC230" s="20">
        <v>45886.125</v>
      </c>
      <c r="BD230" s="20">
        <v>45886.541666666657</v>
      </c>
    </row>
    <row r="231" spans="54:56" x14ac:dyDescent="0.3">
      <c r="BB231" s="20">
        <v>45887.5</v>
      </c>
      <c r="BC231" s="20">
        <v>45887.125</v>
      </c>
      <c r="BD231" s="20">
        <v>45887.541666666657</v>
      </c>
    </row>
    <row r="232" spans="54:56" x14ac:dyDescent="0.3">
      <c r="BB232" s="20">
        <v>45888.5</v>
      </c>
      <c r="BC232" s="20">
        <v>45888.125</v>
      </c>
      <c r="BD232" s="20">
        <v>45888.541666666657</v>
      </c>
    </row>
    <row r="233" spans="54:56" x14ac:dyDescent="0.3">
      <c r="BB233" s="20">
        <v>45889.5</v>
      </c>
      <c r="BC233" s="20">
        <v>45889.125</v>
      </c>
      <c r="BD233" s="20">
        <v>45889.541666666657</v>
      </c>
    </row>
    <row r="234" spans="54:56" x14ac:dyDescent="0.3">
      <c r="BB234" s="20">
        <v>45890.5</v>
      </c>
      <c r="BC234" s="20">
        <v>45890.125</v>
      </c>
      <c r="BD234" s="20">
        <v>45890.541666666657</v>
      </c>
    </row>
    <row r="235" spans="54:56" x14ac:dyDescent="0.3">
      <c r="BB235" s="20">
        <v>45891.5</v>
      </c>
      <c r="BC235" s="20">
        <v>45891.125</v>
      </c>
      <c r="BD235" s="20">
        <v>45891.541666666657</v>
      </c>
    </row>
    <row r="236" spans="54:56" x14ac:dyDescent="0.3">
      <c r="BB236" s="20">
        <v>45892.5</v>
      </c>
      <c r="BC236" s="20">
        <v>45892.125</v>
      </c>
      <c r="BD236" s="20">
        <v>45892.541666666657</v>
      </c>
    </row>
    <row r="237" spans="54:56" x14ac:dyDescent="0.3">
      <c r="BB237" s="20">
        <v>45893.5</v>
      </c>
      <c r="BC237" s="20">
        <v>45893.125</v>
      </c>
      <c r="BD237" s="20">
        <v>45893.541666666657</v>
      </c>
    </row>
    <row r="238" spans="54:56" x14ac:dyDescent="0.3">
      <c r="BB238" s="20">
        <v>45894.5</v>
      </c>
      <c r="BC238" s="20">
        <v>45894.125</v>
      </c>
      <c r="BD238" s="20">
        <v>45894.541666666657</v>
      </c>
    </row>
    <row r="239" spans="54:56" x14ac:dyDescent="0.3">
      <c r="BB239" s="20">
        <v>45895.5</v>
      </c>
      <c r="BC239" s="20">
        <v>45895.125</v>
      </c>
      <c r="BD239" s="20">
        <v>45895.541666666657</v>
      </c>
    </row>
    <row r="240" spans="54:56" x14ac:dyDescent="0.3">
      <c r="BB240" s="20">
        <v>45896.5</v>
      </c>
      <c r="BC240" s="20">
        <v>45896.125</v>
      </c>
      <c r="BD240" s="20">
        <v>45896.541666666657</v>
      </c>
    </row>
    <row r="241" spans="54:56" x14ac:dyDescent="0.3">
      <c r="BB241" s="20">
        <v>45897.5</v>
      </c>
      <c r="BC241" s="20">
        <v>45897.125</v>
      </c>
      <c r="BD241" s="20">
        <v>45897.541666666657</v>
      </c>
    </row>
    <row r="242" spans="54:56" x14ac:dyDescent="0.3">
      <c r="BB242" s="20">
        <v>45898.5</v>
      </c>
      <c r="BC242" s="20">
        <v>45898.125</v>
      </c>
      <c r="BD242" s="20">
        <v>45898.541666666657</v>
      </c>
    </row>
    <row r="243" spans="54:56" x14ac:dyDescent="0.3">
      <c r="BB243" s="20">
        <v>45899.5</v>
      </c>
      <c r="BC243" s="20">
        <v>45899.125</v>
      </c>
      <c r="BD243" s="20">
        <v>45899.541666666657</v>
      </c>
    </row>
    <row r="244" spans="54:56" x14ac:dyDescent="0.3">
      <c r="BB244" s="20">
        <v>45900.5</v>
      </c>
      <c r="BC244" s="20">
        <v>45900.125</v>
      </c>
      <c r="BD244" s="20">
        <v>45900.541666666657</v>
      </c>
    </row>
    <row r="245" spans="54:56" x14ac:dyDescent="0.3">
      <c r="BB245" s="20">
        <v>45901.5</v>
      </c>
      <c r="BC245" s="20">
        <v>45901.125</v>
      </c>
      <c r="BD245" s="20">
        <v>45901.541666666657</v>
      </c>
    </row>
    <row r="246" spans="54:56" x14ac:dyDescent="0.3">
      <c r="BB246" s="20">
        <v>45902.5</v>
      </c>
      <c r="BC246" s="20">
        <v>45902.125</v>
      </c>
      <c r="BD246" s="20">
        <v>45902.541666666657</v>
      </c>
    </row>
    <row r="247" spans="54:56" x14ac:dyDescent="0.3">
      <c r="BB247" s="20">
        <v>45903.5</v>
      </c>
      <c r="BC247" s="20">
        <v>45903.125</v>
      </c>
      <c r="BD247" s="20">
        <v>45903.541666666657</v>
      </c>
    </row>
    <row r="248" spans="54:56" x14ac:dyDescent="0.3">
      <c r="BB248" s="20">
        <v>45904.5</v>
      </c>
      <c r="BC248" s="20">
        <v>45904.125</v>
      </c>
      <c r="BD248" s="20">
        <v>45904.541666666657</v>
      </c>
    </row>
    <row r="249" spans="54:56" x14ac:dyDescent="0.3">
      <c r="BB249" s="20">
        <v>45905.5</v>
      </c>
      <c r="BC249" s="20">
        <v>45905.125</v>
      </c>
      <c r="BD249" s="20">
        <v>45905.541666666657</v>
      </c>
    </row>
    <row r="250" spans="54:56" x14ac:dyDescent="0.3">
      <c r="BB250" s="20">
        <v>45906.5</v>
      </c>
      <c r="BC250" s="20">
        <v>45906.125</v>
      </c>
      <c r="BD250" s="20">
        <v>45906.541666666657</v>
      </c>
    </row>
    <row r="251" spans="54:56" x14ac:dyDescent="0.3">
      <c r="BB251" s="20">
        <v>45907.5</v>
      </c>
      <c r="BC251" s="20">
        <v>45907.125</v>
      </c>
      <c r="BD251" s="20">
        <v>45907.541666666657</v>
      </c>
    </row>
    <row r="252" spans="54:56" x14ac:dyDescent="0.3">
      <c r="BB252" s="20">
        <v>45908.5</v>
      </c>
      <c r="BC252" s="20">
        <v>45908.125</v>
      </c>
      <c r="BD252" s="20">
        <v>45908.541666666657</v>
      </c>
    </row>
    <row r="253" spans="54:56" x14ac:dyDescent="0.3">
      <c r="BB253" s="20">
        <v>45909.5</v>
      </c>
      <c r="BC253" s="20">
        <v>45909.125</v>
      </c>
      <c r="BD253" s="20">
        <v>45909.541666666657</v>
      </c>
    </row>
    <row r="254" spans="54:56" x14ac:dyDescent="0.3">
      <c r="BB254" s="20">
        <v>45910.5</v>
      </c>
      <c r="BC254" s="20">
        <v>45910.125</v>
      </c>
      <c r="BD254" s="20">
        <v>45910.541666666657</v>
      </c>
    </row>
    <row r="255" spans="54:56" x14ac:dyDescent="0.3">
      <c r="BB255" s="20">
        <v>45911.5</v>
      </c>
      <c r="BC255" s="20">
        <v>45911.125</v>
      </c>
      <c r="BD255" s="20">
        <v>45911.541666666657</v>
      </c>
    </row>
    <row r="256" spans="54:56" x14ac:dyDescent="0.3">
      <c r="BB256" s="20">
        <v>45912.5</v>
      </c>
      <c r="BC256" s="20">
        <v>45912.125</v>
      </c>
      <c r="BD256" s="20">
        <v>45912.541666666657</v>
      </c>
    </row>
    <row r="257" spans="54:56" x14ac:dyDescent="0.3">
      <c r="BB257" s="20">
        <v>45913.5</v>
      </c>
      <c r="BC257" s="20">
        <v>45913.125</v>
      </c>
      <c r="BD257" s="20">
        <v>45913.541666666657</v>
      </c>
    </row>
    <row r="258" spans="54:56" x14ac:dyDescent="0.3">
      <c r="BB258" s="20">
        <v>45914.5</v>
      </c>
      <c r="BC258" s="20">
        <v>45914.125</v>
      </c>
      <c r="BD258" s="20">
        <v>45914.541666666657</v>
      </c>
    </row>
    <row r="259" spans="54:56" x14ac:dyDescent="0.3">
      <c r="BB259" s="20">
        <v>45915.5</v>
      </c>
      <c r="BC259" s="20">
        <v>45915.125</v>
      </c>
      <c r="BD259" s="20">
        <v>45915.541666666657</v>
      </c>
    </row>
    <row r="260" spans="54:56" x14ac:dyDescent="0.3">
      <c r="BB260" s="20">
        <v>45916.5</v>
      </c>
      <c r="BC260" s="20">
        <v>45916.125</v>
      </c>
      <c r="BD260" s="20">
        <v>45916.541666666657</v>
      </c>
    </row>
    <row r="261" spans="54:56" x14ac:dyDescent="0.3">
      <c r="BB261" s="20">
        <v>45917.5</v>
      </c>
      <c r="BC261" s="20">
        <v>45917.125</v>
      </c>
      <c r="BD261" s="20">
        <v>45917.541666666657</v>
      </c>
    </row>
    <row r="262" spans="54:56" x14ac:dyDescent="0.3">
      <c r="BB262" s="20">
        <v>45918.5</v>
      </c>
      <c r="BC262" s="20">
        <v>45918.125</v>
      </c>
      <c r="BD262" s="20">
        <v>45918.541666666657</v>
      </c>
    </row>
    <row r="263" spans="54:56" x14ac:dyDescent="0.3">
      <c r="BB263" s="20">
        <v>45919.5</v>
      </c>
      <c r="BC263" s="20">
        <v>45919.125</v>
      </c>
      <c r="BD263" s="20">
        <v>45919.541666666657</v>
      </c>
    </row>
    <row r="264" spans="54:56" x14ac:dyDescent="0.3">
      <c r="BB264" s="20">
        <v>45920.5</v>
      </c>
      <c r="BC264" s="20">
        <v>45920.125</v>
      </c>
      <c r="BD264" s="20">
        <v>45920.541666666657</v>
      </c>
    </row>
    <row r="265" spans="54:56" x14ac:dyDescent="0.3">
      <c r="BB265" s="20">
        <v>45921.5</v>
      </c>
      <c r="BC265" s="20">
        <v>45921.125</v>
      </c>
      <c r="BD265" s="20">
        <v>45921.541666666657</v>
      </c>
    </row>
    <row r="266" spans="54:56" x14ac:dyDescent="0.3">
      <c r="BB266" s="20">
        <v>45922.5</v>
      </c>
      <c r="BC266" s="20">
        <v>45922.125</v>
      </c>
      <c r="BD266" s="20">
        <v>45922.541666666657</v>
      </c>
    </row>
    <row r="267" spans="54:56" x14ac:dyDescent="0.3">
      <c r="BB267" s="20">
        <v>45923.5</v>
      </c>
      <c r="BC267" s="20">
        <v>45923.125</v>
      </c>
      <c r="BD267" s="20">
        <v>45923.541666666657</v>
      </c>
    </row>
    <row r="268" spans="54:56" x14ac:dyDescent="0.3">
      <c r="BB268" s="20">
        <v>45924.5</v>
      </c>
      <c r="BC268" s="20">
        <v>45924.125</v>
      </c>
      <c r="BD268" s="20">
        <v>45924.541666666657</v>
      </c>
    </row>
    <row r="269" spans="54:56" x14ac:dyDescent="0.3">
      <c r="BB269" s="20">
        <v>45925.5</v>
      </c>
      <c r="BC269" s="20">
        <v>45925.125</v>
      </c>
      <c r="BD269" s="20">
        <v>45925.541666666657</v>
      </c>
    </row>
    <row r="270" spans="54:56" x14ac:dyDescent="0.3">
      <c r="BB270" s="20">
        <v>45926.5</v>
      </c>
      <c r="BC270" s="20">
        <v>45926.125</v>
      </c>
      <c r="BD270" s="20">
        <v>45926.541666666657</v>
      </c>
    </row>
    <row r="271" spans="54:56" x14ac:dyDescent="0.3">
      <c r="BB271" s="20">
        <v>45927.5</v>
      </c>
      <c r="BC271" s="20">
        <v>45927.125</v>
      </c>
      <c r="BD271" s="20">
        <v>45927.541666666657</v>
      </c>
    </row>
    <row r="272" spans="54:56" x14ac:dyDescent="0.3">
      <c r="BB272" s="20">
        <v>45928.5</v>
      </c>
      <c r="BC272" s="20">
        <v>45928.125</v>
      </c>
      <c r="BD272" s="20">
        <v>45928.541666666657</v>
      </c>
    </row>
    <row r="273" spans="54:56" x14ac:dyDescent="0.3">
      <c r="BB273" s="20">
        <v>45929.5</v>
      </c>
      <c r="BC273" s="20">
        <v>45929.125</v>
      </c>
      <c r="BD273" s="20">
        <v>45929.541666666657</v>
      </c>
    </row>
    <row r="274" spans="54:56" x14ac:dyDescent="0.3">
      <c r="BB274" s="20">
        <v>45930.5</v>
      </c>
      <c r="BC274" s="20">
        <v>45930.125</v>
      </c>
      <c r="BD274" s="20">
        <v>45930.541666666657</v>
      </c>
    </row>
    <row r="275" spans="54:56" x14ac:dyDescent="0.3">
      <c r="BB275" s="20">
        <v>45931.5</v>
      </c>
      <c r="BC275" s="20">
        <v>45931.125</v>
      </c>
      <c r="BD275" s="20">
        <v>45931.541666666657</v>
      </c>
    </row>
    <row r="276" spans="54:56" x14ac:dyDescent="0.3">
      <c r="BB276" s="20">
        <v>45932.5</v>
      </c>
      <c r="BC276" s="20">
        <v>45932.125</v>
      </c>
      <c r="BD276" s="20">
        <v>45932.541666666657</v>
      </c>
    </row>
    <row r="277" spans="54:56" x14ac:dyDescent="0.3">
      <c r="BB277" s="20">
        <v>45933.5</v>
      </c>
      <c r="BC277" s="20">
        <v>45933.125</v>
      </c>
      <c r="BD277" s="20">
        <v>45933.541666666657</v>
      </c>
    </row>
    <row r="278" spans="54:56" x14ac:dyDescent="0.3">
      <c r="BB278" s="20">
        <v>45934.5</v>
      </c>
      <c r="BC278" s="20">
        <v>45934.125</v>
      </c>
      <c r="BD278" s="20">
        <v>45934.541666666657</v>
      </c>
    </row>
    <row r="279" spans="54:56" x14ac:dyDescent="0.3">
      <c r="BB279" s="20">
        <v>45935.5</v>
      </c>
      <c r="BC279" s="20">
        <v>45935.125</v>
      </c>
      <c r="BD279" s="20">
        <v>45935.541666666657</v>
      </c>
    </row>
    <row r="280" spans="54:56" x14ac:dyDescent="0.3">
      <c r="BB280" s="20">
        <v>45936.5</v>
      </c>
      <c r="BC280" s="20">
        <v>45936.125</v>
      </c>
      <c r="BD280" s="20">
        <v>45936.541666666657</v>
      </c>
    </row>
    <row r="281" spans="54:56" x14ac:dyDescent="0.3">
      <c r="BB281" s="20">
        <v>45937.5</v>
      </c>
      <c r="BC281" s="20">
        <v>45937.125</v>
      </c>
      <c r="BD281" s="20">
        <v>45937.541666666657</v>
      </c>
    </row>
    <row r="282" spans="54:56" x14ac:dyDescent="0.3">
      <c r="BB282" s="20">
        <v>45938.5</v>
      </c>
      <c r="BC282" s="20">
        <v>45938.125</v>
      </c>
      <c r="BD282" s="20">
        <v>45938.541666666657</v>
      </c>
    </row>
    <row r="283" spans="54:56" x14ac:dyDescent="0.3">
      <c r="BB283" s="20">
        <v>45939.5</v>
      </c>
      <c r="BC283" s="20">
        <v>45939.125</v>
      </c>
      <c r="BD283" s="20">
        <v>45939.541666666657</v>
      </c>
    </row>
    <row r="284" spans="54:56" x14ac:dyDescent="0.3">
      <c r="BB284" s="20">
        <v>45940.5</v>
      </c>
      <c r="BC284" s="20">
        <v>45940.125</v>
      </c>
      <c r="BD284" s="20">
        <v>45940.541666666657</v>
      </c>
    </row>
    <row r="285" spans="54:56" x14ac:dyDescent="0.3">
      <c r="BB285" s="20">
        <v>45941.5</v>
      </c>
      <c r="BC285" s="20">
        <v>45941.125</v>
      </c>
      <c r="BD285" s="20">
        <v>45941.541666666657</v>
      </c>
    </row>
    <row r="286" spans="54:56" x14ac:dyDescent="0.3">
      <c r="BB286" s="20">
        <v>45942.5</v>
      </c>
      <c r="BC286" s="20">
        <v>45942.125</v>
      </c>
      <c r="BD286" s="20">
        <v>45942.541666666657</v>
      </c>
    </row>
    <row r="287" spans="54:56" x14ac:dyDescent="0.3">
      <c r="BB287" s="20">
        <v>45943.5</v>
      </c>
      <c r="BC287" s="20">
        <v>45943.125</v>
      </c>
      <c r="BD287" s="20">
        <v>45943.541666666657</v>
      </c>
    </row>
    <row r="288" spans="54:56" x14ac:dyDescent="0.3">
      <c r="BB288" s="20">
        <v>45944.5</v>
      </c>
      <c r="BC288" s="20">
        <v>45944.125</v>
      </c>
      <c r="BD288" s="20">
        <v>45944.541666666657</v>
      </c>
    </row>
    <row r="289" spans="54:56" x14ac:dyDescent="0.3">
      <c r="BB289" s="20">
        <v>45945.5</v>
      </c>
      <c r="BC289" s="20">
        <v>45945.125</v>
      </c>
      <c r="BD289" s="20">
        <v>45945.541666666657</v>
      </c>
    </row>
    <row r="290" spans="54:56" x14ac:dyDescent="0.3">
      <c r="BB290" s="20">
        <v>45946.5</v>
      </c>
      <c r="BC290" s="20">
        <v>45946.125</v>
      </c>
      <c r="BD290" s="20">
        <v>45946.541666666657</v>
      </c>
    </row>
    <row r="291" spans="54:56" x14ac:dyDescent="0.3">
      <c r="BB291" s="20">
        <v>45947.5</v>
      </c>
      <c r="BC291" s="20">
        <v>45947.125</v>
      </c>
      <c r="BD291" s="20">
        <v>45947.541666666657</v>
      </c>
    </row>
    <row r="292" spans="54:56" x14ac:dyDescent="0.3">
      <c r="BB292" s="20">
        <v>45948.5</v>
      </c>
      <c r="BC292" s="20">
        <v>45948.125</v>
      </c>
      <c r="BD292" s="20">
        <v>45948.541666666657</v>
      </c>
    </row>
    <row r="293" spans="54:56" x14ac:dyDescent="0.3">
      <c r="BB293" s="20">
        <v>45949.5</v>
      </c>
      <c r="BC293" s="20">
        <v>45949.125</v>
      </c>
      <c r="BD293" s="20">
        <v>45949.541666666657</v>
      </c>
    </row>
    <row r="294" spans="54:56" x14ac:dyDescent="0.3">
      <c r="BB294" s="20">
        <v>45950.5</v>
      </c>
      <c r="BC294" s="20">
        <v>45950.125</v>
      </c>
      <c r="BD294" s="20">
        <v>45950.541666666657</v>
      </c>
    </row>
    <row r="295" spans="54:56" x14ac:dyDescent="0.3">
      <c r="BB295" s="20">
        <v>45951.5</v>
      </c>
      <c r="BC295" s="20">
        <v>45951.125</v>
      </c>
      <c r="BD295" s="20">
        <v>45951.541666666657</v>
      </c>
    </row>
    <row r="296" spans="54:56" x14ac:dyDescent="0.3">
      <c r="BB296" s="20">
        <v>45952.5</v>
      </c>
      <c r="BC296" s="20">
        <v>45952.125</v>
      </c>
      <c r="BD296" s="20">
        <v>45952.541666666657</v>
      </c>
    </row>
    <row r="297" spans="54:56" x14ac:dyDescent="0.3">
      <c r="BB297" s="20">
        <v>45953.5</v>
      </c>
      <c r="BC297" s="20">
        <v>45953.125</v>
      </c>
      <c r="BD297" s="20">
        <v>45953.541666666657</v>
      </c>
    </row>
    <row r="298" spans="54:56" x14ac:dyDescent="0.3">
      <c r="BB298" s="20">
        <v>45954.5</v>
      </c>
      <c r="BC298" s="20">
        <v>45954.125</v>
      </c>
      <c r="BD298" s="20">
        <v>45954.541666666657</v>
      </c>
    </row>
    <row r="299" spans="54:56" x14ac:dyDescent="0.3">
      <c r="BB299" s="20">
        <v>45955.5</v>
      </c>
      <c r="BC299" s="20">
        <v>45955.125</v>
      </c>
      <c r="BD299" s="20">
        <v>45955.541666666657</v>
      </c>
    </row>
    <row r="300" spans="54:56" x14ac:dyDescent="0.3">
      <c r="BB300" s="20">
        <v>45956.5</v>
      </c>
      <c r="BC300" s="20">
        <v>45956.125</v>
      </c>
      <c r="BD300" s="20">
        <v>45956.541666666657</v>
      </c>
    </row>
    <row r="301" spans="54:56" x14ac:dyDescent="0.3">
      <c r="BB301" s="20">
        <v>45957.5</v>
      </c>
      <c r="BC301" s="20">
        <v>45957.125</v>
      </c>
      <c r="BD301" s="20">
        <v>45957.541666666657</v>
      </c>
    </row>
    <row r="302" spans="54:56" x14ac:dyDescent="0.3">
      <c r="BB302" s="20">
        <v>45958.5</v>
      </c>
      <c r="BC302" s="20">
        <v>45958.125</v>
      </c>
      <c r="BD302" s="20">
        <v>45958.541666666657</v>
      </c>
    </row>
    <row r="303" spans="54:56" x14ac:dyDescent="0.3">
      <c r="BB303" s="20">
        <v>45959.5</v>
      </c>
      <c r="BC303" s="20">
        <v>45959.125</v>
      </c>
      <c r="BD303" s="20">
        <v>45959.541666666657</v>
      </c>
    </row>
    <row r="304" spans="54:56" x14ac:dyDescent="0.3">
      <c r="BB304" s="20">
        <v>45960.5</v>
      </c>
      <c r="BC304" s="20">
        <v>45960.125</v>
      </c>
      <c r="BD304" s="20">
        <v>45960.541666666657</v>
      </c>
    </row>
    <row r="305" spans="54:56" x14ac:dyDescent="0.3">
      <c r="BB305" s="20">
        <v>45961.5</v>
      </c>
      <c r="BC305" s="20">
        <v>45961.125</v>
      </c>
      <c r="BD305" s="20">
        <v>45961.541666666657</v>
      </c>
    </row>
    <row r="306" spans="54:56" x14ac:dyDescent="0.3">
      <c r="BB306" s="20">
        <v>45962.5</v>
      </c>
      <c r="BC306" s="20">
        <v>45962.125</v>
      </c>
      <c r="BD306" s="20">
        <v>45962.541666666657</v>
      </c>
    </row>
    <row r="307" spans="54:56" x14ac:dyDescent="0.3">
      <c r="BB307" s="20">
        <v>45963.5</v>
      </c>
      <c r="BC307" s="20">
        <v>45963.125</v>
      </c>
      <c r="BD307" s="20">
        <v>45963.541666666657</v>
      </c>
    </row>
    <row r="308" spans="54:56" x14ac:dyDescent="0.3">
      <c r="BB308" s="20">
        <v>45964.5</v>
      </c>
      <c r="BC308" s="20">
        <v>45964.125</v>
      </c>
      <c r="BD308" s="20">
        <v>45964.541666666657</v>
      </c>
    </row>
    <row r="309" spans="54:56" x14ac:dyDescent="0.3">
      <c r="BB309" s="20">
        <v>45965.5</v>
      </c>
      <c r="BC309" s="20">
        <v>45965.125</v>
      </c>
      <c r="BD309" s="20">
        <v>45965.541666666657</v>
      </c>
    </row>
    <row r="310" spans="54:56" x14ac:dyDescent="0.3">
      <c r="BB310" s="20">
        <v>45966.5</v>
      </c>
      <c r="BC310" s="20">
        <v>45966.125</v>
      </c>
      <c r="BD310" s="20">
        <v>45966.541666666657</v>
      </c>
    </row>
    <row r="311" spans="54:56" x14ac:dyDescent="0.3">
      <c r="BB311" s="20">
        <v>45967.5</v>
      </c>
      <c r="BC311" s="20">
        <v>45967.125</v>
      </c>
      <c r="BD311" s="20">
        <v>45967.541666666657</v>
      </c>
    </row>
    <row r="312" spans="54:56" x14ac:dyDescent="0.3">
      <c r="BB312" s="20">
        <v>45968.5</v>
      </c>
      <c r="BC312" s="20">
        <v>45968.125</v>
      </c>
      <c r="BD312" s="20">
        <v>45968.541666666657</v>
      </c>
    </row>
    <row r="313" spans="54:56" x14ac:dyDescent="0.3">
      <c r="BB313" s="20">
        <v>45969.5</v>
      </c>
      <c r="BC313" s="20">
        <v>45969.125</v>
      </c>
      <c r="BD313" s="20">
        <v>45969.541666666657</v>
      </c>
    </row>
    <row r="314" spans="54:56" x14ac:dyDescent="0.3">
      <c r="BB314" s="20">
        <v>45970.5</v>
      </c>
      <c r="BC314" s="20">
        <v>45970.125</v>
      </c>
      <c r="BD314" s="20">
        <v>45970.541666666657</v>
      </c>
    </row>
    <row r="315" spans="54:56" x14ac:dyDescent="0.3">
      <c r="BB315" s="20">
        <v>45971.5</v>
      </c>
      <c r="BC315" s="20">
        <v>45971.125</v>
      </c>
      <c r="BD315" s="20">
        <v>45971.541666666657</v>
      </c>
    </row>
    <row r="316" spans="54:56" x14ac:dyDescent="0.3">
      <c r="BB316" s="20">
        <v>45972.5</v>
      </c>
      <c r="BC316" s="20">
        <v>45972.125</v>
      </c>
      <c r="BD316" s="20">
        <v>45972.541666666657</v>
      </c>
    </row>
    <row r="317" spans="54:56" x14ac:dyDescent="0.3">
      <c r="BB317" s="20">
        <v>45973.5</v>
      </c>
      <c r="BC317" s="20">
        <v>45973.125</v>
      </c>
      <c r="BD317" s="20">
        <v>45973.541666666657</v>
      </c>
    </row>
    <row r="318" spans="54:56" x14ac:dyDescent="0.3">
      <c r="BB318" s="20">
        <v>45974.5</v>
      </c>
      <c r="BC318" s="20">
        <v>45974.125</v>
      </c>
      <c r="BD318" s="20">
        <v>45974.541666666657</v>
      </c>
    </row>
    <row r="319" spans="54:56" x14ac:dyDescent="0.3">
      <c r="BB319" s="20">
        <v>45975.5</v>
      </c>
      <c r="BC319" s="20">
        <v>45975.125</v>
      </c>
      <c r="BD319" s="20">
        <v>45975.541666666657</v>
      </c>
    </row>
    <row r="320" spans="54:56" x14ac:dyDescent="0.3">
      <c r="BB320" s="20">
        <v>45976.5</v>
      </c>
      <c r="BC320" s="20">
        <v>45976.125</v>
      </c>
      <c r="BD320" s="20">
        <v>45976.541666666657</v>
      </c>
    </row>
    <row r="321" spans="54:56" x14ac:dyDescent="0.3">
      <c r="BB321" s="20">
        <v>45977.5</v>
      </c>
      <c r="BC321" s="20">
        <v>45977.125</v>
      </c>
      <c r="BD321" s="20">
        <v>45977.541666666657</v>
      </c>
    </row>
    <row r="322" spans="54:56" x14ac:dyDescent="0.3">
      <c r="BB322" s="20">
        <v>45978.5</v>
      </c>
      <c r="BC322" s="20">
        <v>45978.125</v>
      </c>
      <c r="BD322" s="20">
        <v>45978.541666666657</v>
      </c>
    </row>
    <row r="323" spans="54:56" x14ac:dyDescent="0.3">
      <c r="BB323" s="20">
        <v>45979.5</v>
      </c>
      <c r="BC323" s="20">
        <v>45979.125</v>
      </c>
      <c r="BD323" s="20">
        <v>45979.541666666657</v>
      </c>
    </row>
    <row r="324" spans="54:56" x14ac:dyDescent="0.3">
      <c r="BB324" s="20">
        <v>45980.5</v>
      </c>
      <c r="BC324" s="20">
        <v>45980.125</v>
      </c>
      <c r="BD324" s="20">
        <v>45980.541666666657</v>
      </c>
    </row>
    <row r="325" spans="54:56" x14ac:dyDescent="0.3">
      <c r="BB325" s="20">
        <v>45981.5</v>
      </c>
      <c r="BC325" s="20">
        <v>45981.125</v>
      </c>
      <c r="BD325" s="20">
        <v>45981.541666666657</v>
      </c>
    </row>
    <row r="326" spans="54:56" x14ac:dyDescent="0.3">
      <c r="BB326" s="20">
        <v>45982.5</v>
      </c>
      <c r="BC326" s="20">
        <v>45982.125</v>
      </c>
      <c r="BD326" s="20">
        <v>45982.541666666657</v>
      </c>
    </row>
    <row r="327" spans="54:56" x14ac:dyDescent="0.3">
      <c r="BB327" s="20">
        <v>45983.5</v>
      </c>
      <c r="BC327" s="20">
        <v>45983.125</v>
      </c>
      <c r="BD327" s="20">
        <v>45983.541666666657</v>
      </c>
    </row>
    <row r="328" spans="54:56" x14ac:dyDescent="0.3">
      <c r="BB328" s="20">
        <v>45984.5</v>
      </c>
      <c r="BC328" s="20">
        <v>45984.125</v>
      </c>
      <c r="BD328" s="20">
        <v>45984.541666666657</v>
      </c>
    </row>
    <row r="329" spans="54:56" x14ac:dyDescent="0.3">
      <c r="BB329" s="20">
        <v>45985.5</v>
      </c>
      <c r="BC329" s="20">
        <v>45985.125</v>
      </c>
      <c r="BD329" s="20">
        <v>45985.541666666657</v>
      </c>
    </row>
    <row r="330" spans="54:56" x14ac:dyDescent="0.3">
      <c r="BB330" s="20">
        <v>45986.5</v>
      </c>
      <c r="BC330" s="20">
        <v>45986.125</v>
      </c>
      <c r="BD330" s="20">
        <v>45986.541666666657</v>
      </c>
    </row>
    <row r="331" spans="54:56" x14ac:dyDescent="0.3">
      <c r="BB331" s="20">
        <v>45987.5</v>
      </c>
      <c r="BC331" s="20">
        <v>45987.125</v>
      </c>
      <c r="BD331" s="20">
        <v>45987.541666666657</v>
      </c>
    </row>
    <row r="332" spans="54:56" x14ac:dyDescent="0.3">
      <c r="BB332" s="20">
        <v>45988.5</v>
      </c>
      <c r="BC332" s="20">
        <v>45988.125</v>
      </c>
      <c r="BD332" s="20">
        <v>45988.541666666657</v>
      </c>
    </row>
    <row r="333" spans="54:56" x14ac:dyDescent="0.3">
      <c r="BB333" s="20">
        <v>45989.5</v>
      </c>
      <c r="BC333" s="20">
        <v>45989.125</v>
      </c>
      <c r="BD333" s="20">
        <v>45989.541666666657</v>
      </c>
    </row>
    <row r="334" spans="54:56" x14ac:dyDescent="0.3">
      <c r="BB334" s="20">
        <v>45990.5</v>
      </c>
      <c r="BC334" s="20">
        <v>45990.125</v>
      </c>
      <c r="BD334" s="20">
        <v>45990.541666666657</v>
      </c>
    </row>
    <row r="335" spans="54:56" x14ac:dyDescent="0.3">
      <c r="BB335" s="20">
        <v>45991.5</v>
      </c>
      <c r="BC335" s="20">
        <v>45991.125</v>
      </c>
      <c r="BD335" s="20">
        <v>45991.541666666657</v>
      </c>
    </row>
    <row r="336" spans="54:56" x14ac:dyDescent="0.3">
      <c r="BB336" s="20">
        <v>45992.5</v>
      </c>
      <c r="BC336" s="20">
        <v>45992.125</v>
      </c>
      <c r="BD336" s="20">
        <v>45992.541666666657</v>
      </c>
    </row>
    <row r="337" spans="54:56" x14ac:dyDescent="0.3">
      <c r="BB337" s="20">
        <v>45993.5</v>
      </c>
      <c r="BC337" s="20">
        <v>45993.125</v>
      </c>
      <c r="BD337" s="20">
        <v>45993.541666666657</v>
      </c>
    </row>
    <row r="338" spans="54:56" x14ac:dyDescent="0.3">
      <c r="BB338" s="20">
        <v>45994.5</v>
      </c>
      <c r="BC338" s="20">
        <v>45994.125</v>
      </c>
      <c r="BD338" s="20">
        <v>45994.541666666657</v>
      </c>
    </row>
    <row r="339" spans="54:56" x14ac:dyDescent="0.3">
      <c r="BB339" s="20">
        <v>45995.5</v>
      </c>
      <c r="BC339" s="20">
        <v>45995.125</v>
      </c>
      <c r="BD339" s="20">
        <v>45995.541666666657</v>
      </c>
    </row>
    <row r="340" spans="54:56" x14ac:dyDescent="0.3">
      <c r="BB340" s="20">
        <v>45996.5</v>
      </c>
      <c r="BC340" s="20">
        <v>45996.125</v>
      </c>
      <c r="BD340" s="20">
        <v>45996.541666666657</v>
      </c>
    </row>
    <row r="341" spans="54:56" x14ac:dyDescent="0.3">
      <c r="BB341" s="20">
        <v>45997.5</v>
      </c>
      <c r="BC341" s="20">
        <v>45997.125</v>
      </c>
      <c r="BD341" s="20">
        <v>45997.541666666657</v>
      </c>
    </row>
    <row r="342" spans="54:56" x14ac:dyDescent="0.3">
      <c r="BB342" s="20">
        <v>45998.5</v>
      </c>
      <c r="BC342" s="20">
        <v>45998.125</v>
      </c>
      <c r="BD342" s="20">
        <v>45998.541666666657</v>
      </c>
    </row>
    <row r="343" spans="54:56" x14ac:dyDescent="0.3">
      <c r="BB343" s="20">
        <v>45999.5</v>
      </c>
      <c r="BC343" s="20">
        <v>45999.125</v>
      </c>
      <c r="BD343" s="20">
        <v>45999.541666666657</v>
      </c>
    </row>
    <row r="344" spans="54:56" x14ac:dyDescent="0.3">
      <c r="BB344" s="20">
        <v>46000.5</v>
      </c>
      <c r="BC344" s="20">
        <v>46000.125</v>
      </c>
      <c r="BD344" s="20">
        <v>46000.541666666657</v>
      </c>
    </row>
    <row r="345" spans="54:56" x14ac:dyDescent="0.3">
      <c r="BB345" s="20">
        <v>46001.5</v>
      </c>
      <c r="BC345" s="20">
        <v>46001.125</v>
      </c>
      <c r="BD345" s="20">
        <v>46001.541666666657</v>
      </c>
    </row>
    <row r="346" spans="54:56" x14ac:dyDescent="0.3">
      <c r="BB346" s="20">
        <v>46002.5</v>
      </c>
      <c r="BC346" s="20">
        <v>46002.125</v>
      </c>
      <c r="BD346" s="20">
        <v>46002.541666666657</v>
      </c>
    </row>
    <row r="347" spans="54:56" x14ac:dyDescent="0.3">
      <c r="BB347" s="20">
        <v>46003.5</v>
      </c>
      <c r="BC347" s="20">
        <v>46003.125</v>
      </c>
      <c r="BD347" s="20">
        <v>46003.541666666657</v>
      </c>
    </row>
    <row r="348" spans="54:56" x14ac:dyDescent="0.3">
      <c r="BB348" s="20">
        <v>46004.5</v>
      </c>
      <c r="BC348" s="20">
        <v>46004.125</v>
      </c>
      <c r="BD348" s="20">
        <v>46004.541666666657</v>
      </c>
    </row>
    <row r="349" spans="54:56" x14ac:dyDescent="0.3">
      <c r="BB349" s="20">
        <v>46005.5</v>
      </c>
      <c r="BC349" s="20">
        <v>46005.125</v>
      </c>
      <c r="BD349" s="20">
        <v>46005.541666666657</v>
      </c>
    </row>
    <row r="350" spans="54:56" x14ac:dyDescent="0.3">
      <c r="BB350" s="20">
        <v>46006.5</v>
      </c>
      <c r="BC350" s="20">
        <v>46006.125</v>
      </c>
      <c r="BD350" s="20">
        <v>46006.541666666657</v>
      </c>
    </row>
    <row r="351" spans="54:56" x14ac:dyDescent="0.3">
      <c r="BB351" s="20">
        <v>46007.5</v>
      </c>
      <c r="BC351" s="20">
        <v>46007.125</v>
      </c>
      <c r="BD351" s="20">
        <v>46007.541666666657</v>
      </c>
    </row>
    <row r="352" spans="54:56" x14ac:dyDescent="0.3">
      <c r="BB352" s="20">
        <v>46008.5</v>
      </c>
      <c r="BC352" s="20">
        <v>46008.125</v>
      </c>
      <c r="BD352" s="20">
        <v>46008.541666666657</v>
      </c>
    </row>
    <row r="353" spans="54:56" x14ac:dyDescent="0.3">
      <c r="BB353" s="20">
        <v>46009.5</v>
      </c>
      <c r="BC353" s="20">
        <v>46009.125</v>
      </c>
      <c r="BD353" s="20">
        <v>46009.541666666657</v>
      </c>
    </row>
    <row r="354" spans="54:56" x14ac:dyDescent="0.3">
      <c r="BB354" s="20">
        <v>46010.5</v>
      </c>
      <c r="BC354" s="20">
        <v>46010.125</v>
      </c>
      <c r="BD354" s="20">
        <v>46010.541666666657</v>
      </c>
    </row>
    <row r="355" spans="54:56" x14ac:dyDescent="0.3">
      <c r="BB355" s="20">
        <v>46011.5</v>
      </c>
      <c r="BC355" s="20">
        <v>46011.125</v>
      </c>
      <c r="BD355" s="20">
        <v>46011.541666666657</v>
      </c>
    </row>
    <row r="356" spans="54:56" x14ac:dyDescent="0.3">
      <c r="BB356" s="20">
        <v>46012.5</v>
      </c>
      <c r="BC356" s="20">
        <v>46012.125</v>
      </c>
      <c r="BD356" s="20">
        <v>46012.541666666657</v>
      </c>
    </row>
    <row r="357" spans="54:56" x14ac:dyDescent="0.3">
      <c r="BB357" s="20">
        <v>46013.5</v>
      </c>
      <c r="BC357" s="20">
        <v>46013.125</v>
      </c>
      <c r="BD357" s="20">
        <v>46013.541666666657</v>
      </c>
    </row>
    <row r="358" spans="54:56" x14ac:dyDescent="0.3">
      <c r="BB358" s="20">
        <v>46014.5</v>
      </c>
      <c r="BC358" s="20">
        <v>46014.125</v>
      </c>
      <c r="BD358" s="20">
        <v>46014.541666666657</v>
      </c>
    </row>
    <row r="359" spans="54:56" x14ac:dyDescent="0.3">
      <c r="BB359" s="20">
        <v>46015.5</v>
      </c>
      <c r="BC359" s="20">
        <v>46015.125</v>
      </c>
      <c r="BD359" s="20">
        <v>46015.541666666657</v>
      </c>
    </row>
    <row r="360" spans="54:56" x14ac:dyDescent="0.3">
      <c r="BB360" s="20">
        <v>46016.5</v>
      </c>
      <c r="BC360" s="20">
        <v>46016.125</v>
      </c>
      <c r="BD360" s="20">
        <v>46016.541666666657</v>
      </c>
    </row>
    <row r="361" spans="54:56" x14ac:dyDescent="0.3">
      <c r="BB361" s="20">
        <v>46017.5</v>
      </c>
      <c r="BC361" s="20">
        <v>46017.125</v>
      </c>
      <c r="BD361" s="20">
        <v>46017.541666666657</v>
      </c>
    </row>
    <row r="362" spans="54:56" x14ac:dyDescent="0.3">
      <c r="BB362" s="20">
        <v>46018.5</v>
      </c>
      <c r="BC362" s="20">
        <v>46018.125</v>
      </c>
      <c r="BD362" s="20">
        <v>46018.541666666657</v>
      </c>
    </row>
    <row r="363" spans="54:56" x14ac:dyDescent="0.3">
      <c r="BB363" s="20">
        <v>46019.5</v>
      </c>
      <c r="BC363" s="20">
        <v>46019.125</v>
      </c>
      <c r="BD363" s="20">
        <v>46019.541666666657</v>
      </c>
    </row>
    <row r="364" spans="54:56" x14ac:dyDescent="0.3">
      <c r="BB364" s="20">
        <v>46020.5</v>
      </c>
      <c r="BC364" s="20">
        <v>46020.125</v>
      </c>
      <c r="BD364" s="20">
        <v>46020.541666666657</v>
      </c>
    </row>
    <row r="365" spans="54:56" x14ac:dyDescent="0.3">
      <c r="BB365" s="20">
        <v>46021.5</v>
      </c>
      <c r="BC365" s="20">
        <v>46021.125</v>
      </c>
      <c r="BD365" s="20">
        <v>46021.541666666657</v>
      </c>
    </row>
    <row r="366" spans="54:56" x14ac:dyDescent="0.3">
      <c r="BB366" s="20">
        <v>46022.5</v>
      </c>
      <c r="BC366" s="20">
        <v>46022.125</v>
      </c>
      <c r="BD366" s="20">
        <v>46022.541666666657</v>
      </c>
    </row>
  </sheetData>
  <autoFilter ref="A1:N1" xr:uid="{00000000-0009-0000-0000-000000000000}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"/>
  <sheetViews>
    <sheetView workbookViewId="0"/>
  </sheetViews>
  <sheetFormatPr defaultRowHeight="14.4" x14ac:dyDescent="0.3"/>
  <sheetData>
    <row r="1" spans="1:5" x14ac:dyDescent="0.3">
      <c r="A1" t="s">
        <v>18</v>
      </c>
      <c r="B1" t="s">
        <v>19</v>
      </c>
      <c r="C1" t="s">
        <v>1098</v>
      </c>
      <c r="D1" t="s">
        <v>23</v>
      </c>
      <c r="E1" t="s">
        <v>1099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0"/>
  <sheetViews>
    <sheetView workbookViewId="0"/>
  </sheetViews>
  <sheetFormatPr defaultRowHeight="14.4" x14ac:dyDescent="0.3"/>
  <sheetData>
    <row r="1" spans="1:7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</row>
    <row r="2" spans="1:7" x14ac:dyDescent="0.3">
      <c r="A2">
        <v>15528</v>
      </c>
      <c r="B2">
        <v>114</v>
      </c>
      <c r="C2" t="s">
        <v>24</v>
      </c>
      <c r="D2" t="s">
        <v>25</v>
      </c>
      <c r="E2" s="20">
        <v>45678</v>
      </c>
      <c r="F2" s="20">
        <v>45677</v>
      </c>
      <c r="G2">
        <v>16508.66</v>
      </c>
    </row>
    <row r="3" spans="1:7" x14ac:dyDescent="0.3">
      <c r="A3">
        <v>15534</v>
      </c>
      <c r="B3">
        <v>114</v>
      </c>
      <c r="C3" t="s">
        <v>24</v>
      </c>
      <c r="D3" t="s">
        <v>26</v>
      </c>
      <c r="E3" s="20">
        <v>45678</v>
      </c>
      <c r="F3" s="20">
        <v>45678</v>
      </c>
      <c r="G3">
        <v>3703.92</v>
      </c>
    </row>
    <row r="4" spans="1:7" x14ac:dyDescent="0.3">
      <c r="A4">
        <v>15533</v>
      </c>
      <c r="B4">
        <v>114</v>
      </c>
      <c r="C4" t="s">
        <v>24</v>
      </c>
      <c r="D4" t="s">
        <v>27</v>
      </c>
      <c r="E4" s="20">
        <v>45678</v>
      </c>
      <c r="F4" s="20">
        <v>45678</v>
      </c>
      <c r="G4">
        <v>382.67</v>
      </c>
    </row>
    <row r="5" spans="1:7" x14ac:dyDescent="0.3">
      <c r="A5">
        <v>15532</v>
      </c>
      <c r="B5">
        <v>114</v>
      </c>
      <c r="C5" t="s">
        <v>24</v>
      </c>
      <c r="D5" t="s">
        <v>28</v>
      </c>
      <c r="E5" s="20">
        <v>45678</v>
      </c>
      <c r="F5" s="20">
        <v>45678</v>
      </c>
      <c r="G5">
        <v>-30018.61</v>
      </c>
    </row>
    <row r="6" spans="1:7" x14ac:dyDescent="0.3">
      <c r="A6">
        <v>15531</v>
      </c>
      <c r="B6">
        <v>114</v>
      </c>
      <c r="C6" t="s">
        <v>24</v>
      </c>
      <c r="D6" t="s">
        <v>29</v>
      </c>
      <c r="E6" s="20">
        <v>45678</v>
      </c>
      <c r="F6" s="20">
        <v>45678</v>
      </c>
      <c r="G6">
        <v>-10</v>
      </c>
    </row>
    <row r="7" spans="1:7" x14ac:dyDescent="0.3">
      <c r="A7">
        <v>15530</v>
      </c>
      <c r="B7">
        <v>114</v>
      </c>
      <c r="C7" t="s">
        <v>24</v>
      </c>
      <c r="D7" t="s">
        <v>30</v>
      </c>
      <c r="E7" s="20">
        <v>45678</v>
      </c>
      <c r="F7" s="20">
        <v>45677</v>
      </c>
      <c r="G7">
        <v>-264.7</v>
      </c>
    </row>
    <row r="8" spans="1:7" x14ac:dyDescent="0.3">
      <c r="A8">
        <v>15529</v>
      </c>
      <c r="B8">
        <v>114</v>
      </c>
      <c r="C8" t="s">
        <v>24</v>
      </c>
      <c r="D8" t="s">
        <v>31</v>
      </c>
      <c r="E8" s="20">
        <v>45678</v>
      </c>
      <c r="F8" s="20">
        <v>45677</v>
      </c>
      <c r="G8">
        <v>20.260000000000002</v>
      </c>
    </row>
    <row r="9" spans="1:7" x14ac:dyDescent="0.3">
      <c r="A9">
        <v>15526</v>
      </c>
      <c r="B9">
        <v>114</v>
      </c>
      <c r="C9" t="s">
        <v>24</v>
      </c>
      <c r="D9" t="s">
        <v>32</v>
      </c>
      <c r="E9" s="20">
        <v>45678</v>
      </c>
      <c r="F9" s="20">
        <v>45678</v>
      </c>
      <c r="G9">
        <v>3855.13</v>
      </c>
    </row>
    <row r="10" spans="1:7" x14ac:dyDescent="0.3">
      <c r="A10">
        <v>15527</v>
      </c>
      <c r="B10">
        <v>114</v>
      </c>
      <c r="C10" t="s">
        <v>24</v>
      </c>
      <c r="D10" t="s">
        <v>33</v>
      </c>
      <c r="E10" s="20">
        <v>45678</v>
      </c>
      <c r="F10" s="20">
        <v>45677</v>
      </c>
      <c r="G10">
        <v>9909.26</v>
      </c>
    </row>
    <row r="11" spans="1:7" x14ac:dyDescent="0.3">
      <c r="A11">
        <v>15428</v>
      </c>
      <c r="B11">
        <v>114</v>
      </c>
      <c r="C11" t="s">
        <v>24</v>
      </c>
      <c r="D11" t="s">
        <v>28</v>
      </c>
      <c r="E11" s="20">
        <v>45677</v>
      </c>
      <c r="F11" s="20">
        <v>45677</v>
      </c>
      <c r="G11">
        <v>-298312.36</v>
      </c>
    </row>
    <row r="12" spans="1:7" x14ac:dyDescent="0.3">
      <c r="A12">
        <v>15423</v>
      </c>
      <c r="B12">
        <v>114</v>
      </c>
      <c r="C12" t="s">
        <v>24</v>
      </c>
      <c r="D12" t="s">
        <v>32</v>
      </c>
      <c r="E12" s="20">
        <v>45677</v>
      </c>
      <c r="F12" s="20">
        <v>45677</v>
      </c>
      <c r="G12">
        <v>256298.42</v>
      </c>
    </row>
    <row r="13" spans="1:7" x14ac:dyDescent="0.3">
      <c r="A13">
        <v>15430</v>
      </c>
      <c r="B13">
        <v>114</v>
      </c>
      <c r="C13" t="s">
        <v>24</v>
      </c>
      <c r="D13" t="s">
        <v>27</v>
      </c>
      <c r="E13" s="20">
        <v>45677</v>
      </c>
      <c r="F13" s="20">
        <v>45677</v>
      </c>
      <c r="G13">
        <v>264.7</v>
      </c>
    </row>
    <row r="14" spans="1:7" x14ac:dyDescent="0.3">
      <c r="A14">
        <v>15429</v>
      </c>
      <c r="B14">
        <v>114</v>
      </c>
      <c r="C14" t="s">
        <v>24</v>
      </c>
      <c r="D14" t="s">
        <v>26</v>
      </c>
      <c r="E14" s="20">
        <v>45677</v>
      </c>
      <c r="F14" s="20">
        <v>45677</v>
      </c>
      <c r="G14">
        <v>3590.43</v>
      </c>
    </row>
    <row r="15" spans="1:7" x14ac:dyDescent="0.3">
      <c r="A15">
        <v>15424</v>
      </c>
      <c r="B15">
        <v>114</v>
      </c>
      <c r="C15" t="s">
        <v>24</v>
      </c>
      <c r="D15" t="s">
        <v>33</v>
      </c>
      <c r="E15" s="20">
        <v>45677</v>
      </c>
      <c r="F15" s="20">
        <v>45676</v>
      </c>
      <c r="G15">
        <v>14807.05</v>
      </c>
    </row>
    <row r="16" spans="1:7" x14ac:dyDescent="0.3">
      <c r="A16">
        <v>15425</v>
      </c>
      <c r="B16">
        <v>114</v>
      </c>
      <c r="C16" t="s">
        <v>24</v>
      </c>
      <c r="D16" t="s">
        <v>25</v>
      </c>
      <c r="E16" s="20">
        <v>45677</v>
      </c>
      <c r="F16" s="20">
        <v>45676</v>
      </c>
      <c r="G16">
        <v>27626.38</v>
      </c>
    </row>
    <row r="17" spans="1:7" x14ac:dyDescent="0.3">
      <c r="A17">
        <v>15426</v>
      </c>
      <c r="B17">
        <v>114</v>
      </c>
      <c r="C17" t="s">
        <v>24</v>
      </c>
      <c r="D17" t="s">
        <v>30</v>
      </c>
      <c r="E17" s="20">
        <v>45677</v>
      </c>
      <c r="F17" s="20">
        <v>45676</v>
      </c>
      <c r="G17">
        <v>-409.49</v>
      </c>
    </row>
    <row r="18" spans="1:7" x14ac:dyDescent="0.3">
      <c r="A18">
        <v>15427</v>
      </c>
      <c r="B18">
        <v>114</v>
      </c>
      <c r="C18" t="s">
        <v>24</v>
      </c>
      <c r="D18" t="s">
        <v>29</v>
      </c>
      <c r="E18" s="20">
        <v>45677</v>
      </c>
      <c r="F18" s="20">
        <v>45677</v>
      </c>
      <c r="G18">
        <v>-10</v>
      </c>
    </row>
    <row r="19" spans="1:7" x14ac:dyDescent="0.3">
      <c r="A19">
        <v>15313</v>
      </c>
      <c r="B19">
        <v>114</v>
      </c>
      <c r="C19" t="s">
        <v>24</v>
      </c>
      <c r="D19" t="s">
        <v>27</v>
      </c>
      <c r="E19" s="20">
        <v>45676</v>
      </c>
      <c r="F19" s="20">
        <v>45676</v>
      </c>
      <c r="G19">
        <v>409.49</v>
      </c>
    </row>
    <row r="20" spans="1:7" x14ac:dyDescent="0.3">
      <c r="A20">
        <v>15308</v>
      </c>
      <c r="B20">
        <v>114</v>
      </c>
      <c r="C20" t="s">
        <v>24</v>
      </c>
      <c r="D20" t="s">
        <v>32</v>
      </c>
      <c r="E20" s="20">
        <v>45676</v>
      </c>
      <c r="F20" s="20">
        <v>45676</v>
      </c>
      <c r="G20">
        <v>80192.789999999994</v>
      </c>
    </row>
    <row r="21" spans="1:7" x14ac:dyDescent="0.3">
      <c r="A21">
        <v>15309</v>
      </c>
      <c r="B21">
        <v>114</v>
      </c>
      <c r="C21" t="s">
        <v>24</v>
      </c>
      <c r="D21" t="s">
        <v>33</v>
      </c>
      <c r="E21" s="20">
        <v>45676</v>
      </c>
      <c r="F21" s="20">
        <v>45675</v>
      </c>
      <c r="G21">
        <v>47138.93</v>
      </c>
    </row>
    <row r="22" spans="1:7" x14ac:dyDescent="0.3">
      <c r="A22">
        <v>15310</v>
      </c>
      <c r="B22">
        <v>114</v>
      </c>
      <c r="C22" t="s">
        <v>24</v>
      </c>
      <c r="D22" t="s">
        <v>25</v>
      </c>
      <c r="E22" s="20">
        <v>45676</v>
      </c>
      <c r="F22" s="20">
        <v>45675</v>
      </c>
      <c r="G22">
        <v>126545.33</v>
      </c>
    </row>
    <row r="23" spans="1:7" x14ac:dyDescent="0.3">
      <c r="A23">
        <v>15311</v>
      </c>
      <c r="B23">
        <v>114</v>
      </c>
      <c r="C23" t="s">
        <v>24</v>
      </c>
      <c r="D23" t="s">
        <v>30</v>
      </c>
      <c r="E23" s="20">
        <v>45676</v>
      </c>
      <c r="F23" s="20">
        <v>45675</v>
      </c>
      <c r="G23">
        <v>-1567.21</v>
      </c>
    </row>
    <row r="24" spans="1:7" x14ac:dyDescent="0.3">
      <c r="A24">
        <v>15312</v>
      </c>
      <c r="B24">
        <v>114</v>
      </c>
      <c r="C24" t="s">
        <v>24</v>
      </c>
      <c r="D24" t="s">
        <v>26</v>
      </c>
      <c r="E24" s="20">
        <v>45676</v>
      </c>
      <c r="F24" s="20">
        <v>45676</v>
      </c>
      <c r="G24">
        <v>3579.09</v>
      </c>
    </row>
    <row r="25" spans="1:7" x14ac:dyDescent="0.3">
      <c r="A25">
        <v>15212</v>
      </c>
      <c r="B25">
        <v>114</v>
      </c>
      <c r="C25" t="s">
        <v>24</v>
      </c>
      <c r="D25" t="s">
        <v>33</v>
      </c>
      <c r="E25" s="20">
        <v>45675</v>
      </c>
      <c r="F25" s="20">
        <v>45674</v>
      </c>
      <c r="G25">
        <v>24107.93</v>
      </c>
    </row>
    <row r="26" spans="1:7" x14ac:dyDescent="0.3">
      <c r="A26">
        <v>15211</v>
      </c>
      <c r="B26">
        <v>114</v>
      </c>
      <c r="C26" t="s">
        <v>24</v>
      </c>
      <c r="D26" t="s">
        <v>32</v>
      </c>
      <c r="E26" s="20">
        <v>45675</v>
      </c>
      <c r="F26" s="20">
        <v>45675</v>
      </c>
      <c r="G26">
        <v>7590.94</v>
      </c>
    </row>
    <row r="27" spans="1:7" x14ac:dyDescent="0.3">
      <c r="A27">
        <v>15213</v>
      </c>
      <c r="B27">
        <v>114</v>
      </c>
      <c r="C27" t="s">
        <v>24</v>
      </c>
      <c r="D27" t="s">
        <v>25</v>
      </c>
      <c r="E27" s="20">
        <v>45675</v>
      </c>
      <c r="F27" s="20">
        <v>45674</v>
      </c>
      <c r="G27">
        <v>35069.1</v>
      </c>
    </row>
    <row r="28" spans="1:7" x14ac:dyDescent="0.3">
      <c r="A28">
        <v>15214</v>
      </c>
      <c r="B28">
        <v>114</v>
      </c>
      <c r="C28" t="s">
        <v>24</v>
      </c>
      <c r="D28" t="s">
        <v>30</v>
      </c>
      <c r="E28" s="20">
        <v>45675</v>
      </c>
      <c r="F28" s="20">
        <v>45674</v>
      </c>
      <c r="G28">
        <v>-576.89</v>
      </c>
    </row>
    <row r="29" spans="1:7" x14ac:dyDescent="0.3">
      <c r="A29">
        <v>15215</v>
      </c>
      <c r="B29">
        <v>114</v>
      </c>
      <c r="C29" t="s">
        <v>24</v>
      </c>
      <c r="D29" t="s">
        <v>34</v>
      </c>
      <c r="E29" s="20">
        <v>45675</v>
      </c>
      <c r="F29" s="20">
        <v>45675</v>
      </c>
      <c r="G29">
        <v>-0.2</v>
      </c>
    </row>
    <row r="30" spans="1:7" x14ac:dyDescent="0.3">
      <c r="A30">
        <v>15216</v>
      </c>
      <c r="B30">
        <v>114</v>
      </c>
      <c r="C30" t="s">
        <v>24</v>
      </c>
      <c r="D30" t="s">
        <v>35</v>
      </c>
      <c r="E30" s="20">
        <v>45675</v>
      </c>
      <c r="F30" s="20">
        <v>45675</v>
      </c>
      <c r="G30">
        <v>-1.81</v>
      </c>
    </row>
    <row r="31" spans="1:7" x14ac:dyDescent="0.3">
      <c r="A31">
        <v>15217</v>
      </c>
      <c r="B31">
        <v>114</v>
      </c>
      <c r="C31" t="s">
        <v>24</v>
      </c>
      <c r="D31" t="s">
        <v>26</v>
      </c>
      <c r="E31" s="20">
        <v>45675</v>
      </c>
      <c r="F31" s="20">
        <v>45675</v>
      </c>
      <c r="G31">
        <v>12436.51</v>
      </c>
    </row>
    <row r="32" spans="1:7" x14ac:dyDescent="0.3">
      <c r="A32">
        <v>15218</v>
      </c>
      <c r="B32">
        <v>114</v>
      </c>
      <c r="C32" t="s">
        <v>24</v>
      </c>
      <c r="D32" t="s">
        <v>27</v>
      </c>
      <c r="E32" s="20">
        <v>45675</v>
      </c>
      <c r="F32" s="20">
        <v>45675</v>
      </c>
      <c r="G32">
        <v>1567.21</v>
      </c>
    </row>
    <row r="33" spans="1:7" x14ac:dyDescent="0.3">
      <c r="A33">
        <v>15118</v>
      </c>
      <c r="B33">
        <v>114</v>
      </c>
      <c r="C33" t="s">
        <v>24</v>
      </c>
      <c r="D33" t="s">
        <v>27</v>
      </c>
      <c r="E33" s="20">
        <v>45674</v>
      </c>
      <c r="F33" s="20">
        <v>45674</v>
      </c>
      <c r="G33">
        <v>576.89</v>
      </c>
    </row>
    <row r="34" spans="1:7" x14ac:dyDescent="0.3">
      <c r="A34">
        <v>15117</v>
      </c>
      <c r="B34">
        <v>114</v>
      </c>
      <c r="C34" t="s">
        <v>24</v>
      </c>
      <c r="D34" t="s">
        <v>26</v>
      </c>
      <c r="E34" s="20">
        <v>45674</v>
      </c>
      <c r="F34" s="20">
        <v>45674</v>
      </c>
      <c r="G34">
        <v>7014.05</v>
      </c>
    </row>
    <row r="35" spans="1:7" x14ac:dyDescent="0.3">
      <c r="A35">
        <v>15111</v>
      </c>
      <c r="B35">
        <v>114</v>
      </c>
      <c r="C35" t="s">
        <v>24</v>
      </c>
      <c r="D35" t="s">
        <v>32</v>
      </c>
      <c r="E35" s="20">
        <v>45674</v>
      </c>
      <c r="F35" s="20">
        <v>45674</v>
      </c>
      <c r="G35">
        <v>2838.65</v>
      </c>
    </row>
    <row r="36" spans="1:7" x14ac:dyDescent="0.3">
      <c r="A36">
        <v>15112</v>
      </c>
      <c r="B36">
        <v>114</v>
      </c>
      <c r="C36" t="s">
        <v>24</v>
      </c>
      <c r="D36" t="s">
        <v>33</v>
      </c>
      <c r="E36" s="20">
        <v>45674</v>
      </c>
      <c r="F36" s="20">
        <v>45673</v>
      </c>
      <c r="G36">
        <v>15145.24</v>
      </c>
    </row>
    <row r="37" spans="1:7" x14ac:dyDescent="0.3">
      <c r="A37">
        <v>15113</v>
      </c>
      <c r="B37">
        <v>114</v>
      </c>
      <c r="C37" t="s">
        <v>24</v>
      </c>
      <c r="D37" t="s">
        <v>25</v>
      </c>
      <c r="E37" s="20">
        <v>45674</v>
      </c>
      <c r="F37" s="20">
        <v>45673</v>
      </c>
      <c r="G37">
        <v>31247.439999999999</v>
      </c>
    </row>
    <row r="38" spans="1:7" x14ac:dyDescent="0.3">
      <c r="A38">
        <v>15114</v>
      </c>
      <c r="B38">
        <v>114</v>
      </c>
      <c r="C38" t="s">
        <v>24</v>
      </c>
      <c r="D38" t="s">
        <v>30</v>
      </c>
      <c r="E38" s="20">
        <v>45674</v>
      </c>
      <c r="F38" s="20">
        <v>45673</v>
      </c>
      <c r="G38">
        <v>-423.46</v>
      </c>
    </row>
    <row r="39" spans="1:7" x14ac:dyDescent="0.3">
      <c r="A39">
        <v>15115</v>
      </c>
      <c r="B39">
        <v>114</v>
      </c>
      <c r="C39" t="s">
        <v>24</v>
      </c>
      <c r="D39" t="s">
        <v>29</v>
      </c>
      <c r="E39" s="20">
        <v>45674</v>
      </c>
      <c r="F39" s="20">
        <v>45674</v>
      </c>
      <c r="G39">
        <v>-10</v>
      </c>
    </row>
    <row r="40" spans="1:7" x14ac:dyDescent="0.3">
      <c r="A40">
        <v>15116</v>
      </c>
      <c r="B40">
        <v>114</v>
      </c>
      <c r="C40" t="s">
        <v>24</v>
      </c>
      <c r="D40" t="s">
        <v>28</v>
      </c>
      <c r="E40" s="20">
        <v>45674</v>
      </c>
      <c r="F40" s="20">
        <v>45674</v>
      </c>
      <c r="G40">
        <v>-48797.87</v>
      </c>
    </row>
    <row r="41" spans="1:7" x14ac:dyDescent="0.3">
      <c r="A41">
        <v>15017</v>
      </c>
      <c r="B41">
        <v>114</v>
      </c>
      <c r="C41" t="s">
        <v>24</v>
      </c>
      <c r="D41" t="s">
        <v>27</v>
      </c>
      <c r="E41" s="20">
        <v>45673</v>
      </c>
      <c r="F41" s="20">
        <v>45673</v>
      </c>
      <c r="G41">
        <v>423.46</v>
      </c>
    </row>
    <row r="42" spans="1:7" x14ac:dyDescent="0.3">
      <c r="A42">
        <v>15016</v>
      </c>
      <c r="B42">
        <v>114</v>
      </c>
      <c r="C42" t="s">
        <v>24</v>
      </c>
      <c r="D42" t="s">
        <v>26</v>
      </c>
      <c r="E42" s="20">
        <v>45673</v>
      </c>
      <c r="F42" s="20">
        <v>45673</v>
      </c>
      <c r="G42">
        <v>2415.19</v>
      </c>
    </row>
    <row r="43" spans="1:7" x14ac:dyDescent="0.3">
      <c r="A43">
        <v>15015</v>
      </c>
      <c r="B43">
        <v>114</v>
      </c>
      <c r="C43" t="s">
        <v>24</v>
      </c>
      <c r="D43" t="s">
        <v>28</v>
      </c>
      <c r="E43" s="20">
        <v>45673</v>
      </c>
      <c r="F43" s="20">
        <v>45673</v>
      </c>
      <c r="G43">
        <v>-55159.5</v>
      </c>
    </row>
    <row r="44" spans="1:7" x14ac:dyDescent="0.3">
      <c r="A44">
        <v>15014</v>
      </c>
      <c r="B44">
        <v>114</v>
      </c>
      <c r="C44" t="s">
        <v>24</v>
      </c>
      <c r="D44" t="s">
        <v>29</v>
      </c>
      <c r="E44" s="20">
        <v>45673</v>
      </c>
      <c r="F44" s="20">
        <v>45673</v>
      </c>
      <c r="G44">
        <v>-10</v>
      </c>
    </row>
    <row r="45" spans="1:7" x14ac:dyDescent="0.3">
      <c r="A45">
        <v>15013</v>
      </c>
      <c r="B45">
        <v>114</v>
      </c>
      <c r="C45" t="s">
        <v>24</v>
      </c>
      <c r="D45" t="s">
        <v>34</v>
      </c>
      <c r="E45" s="20">
        <v>45673</v>
      </c>
      <c r="F45" s="20">
        <v>45673</v>
      </c>
      <c r="G45">
        <v>-0.2</v>
      </c>
    </row>
    <row r="46" spans="1:7" x14ac:dyDescent="0.3">
      <c r="A46">
        <v>15012</v>
      </c>
      <c r="B46">
        <v>114</v>
      </c>
      <c r="C46" t="s">
        <v>24</v>
      </c>
      <c r="D46" t="s">
        <v>30</v>
      </c>
      <c r="E46" s="20">
        <v>45673</v>
      </c>
      <c r="F46" s="20">
        <v>45672</v>
      </c>
      <c r="G46">
        <v>-484.54</v>
      </c>
    </row>
    <row r="47" spans="1:7" x14ac:dyDescent="0.3">
      <c r="A47">
        <v>15011</v>
      </c>
      <c r="B47">
        <v>114</v>
      </c>
      <c r="C47" t="s">
        <v>24</v>
      </c>
      <c r="D47" t="s">
        <v>25</v>
      </c>
      <c r="E47" s="20">
        <v>45673</v>
      </c>
      <c r="F47" s="20">
        <v>45672</v>
      </c>
      <c r="G47">
        <v>26430.45</v>
      </c>
    </row>
    <row r="48" spans="1:7" x14ac:dyDescent="0.3">
      <c r="A48">
        <v>15010</v>
      </c>
      <c r="B48">
        <v>114</v>
      </c>
      <c r="C48" t="s">
        <v>24</v>
      </c>
      <c r="D48" t="s">
        <v>33</v>
      </c>
      <c r="E48" s="20">
        <v>45673</v>
      </c>
      <c r="F48" s="20">
        <v>45672</v>
      </c>
      <c r="G48">
        <v>18374.97</v>
      </c>
    </row>
    <row r="49" spans="1:7" x14ac:dyDescent="0.3">
      <c r="A49">
        <v>15009</v>
      </c>
      <c r="B49">
        <v>114</v>
      </c>
      <c r="C49" t="s">
        <v>24</v>
      </c>
      <c r="D49" t="s">
        <v>32</v>
      </c>
      <c r="E49" s="20">
        <v>45673</v>
      </c>
      <c r="F49" s="20">
        <v>45673</v>
      </c>
      <c r="G49">
        <v>10848.82</v>
      </c>
    </row>
    <row r="50" spans="1:7" x14ac:dyDescent="0.3">
      <c r="A50">
        <v>14914</v>
      </c>
      <c r="B50">
        <v>114</v>
      </c>
      <c r="C50" t="s">
        <v>24</v>
      </c>
      <c r="D50" t="s">
        <v>36</v>
      </c>
      <c r="E50" s="20">
        <v>45672</v>
      </c>
      <c r="F50" s="20">
        <v>45672</v>
      </c>
      <c r="G50">
        <v>51.61</v>
      </c>
    </row>
    <row r="51" spans="1:7" x14ac:dyDescent="0.3">
      <c r="A51">
        <v>14913</v>
      </c>
      <c r="B51">
        <v>114</v>
      </c>
      <c r="C51" t="s">
        <v>24</v>
      </c>
      <c r="D51" t="s">
        <v>28</v>
      </c>
      <c r="E51" s="20">
        <v>45672</v>
      </c>
      <c r="F51" s="20">
        <v>45672</v>
      </c>
      <c r="G51">
        <v>-37926.269999999997</v>
      </c>
    </row>
    <row r="52" spans="1:7" x14ac:dyDescent="0.3">
      <c r="A52">
        <v>14912</v>
      </c>
      <c r="B52">
        <v>114</v>
      </c>
      <c r="C52" t="s">
        <v>24</v>
      </c>
      <c r="D52" t="s">
        <v>29</v>
      </c>
      <c r="E52" s="20">
        <v>45672</v>
      </c>
      <c r="F52" s="20">
        <v>45672</v>
      </c>
      <c r="G52">
        <v>-10</v>
      </c>
    </row>
    <row r="53" spans="1:7" x14ac:dyDescent="0.3">
      <c r="A53">
        <v>14911</v>
      </c>
      <c r="B53">
        <v>114</v>
      </c>
      <c r="C53" t="s">
        <v>24</v>
      </c>
      <c r="D53" t="s">
        <v>34</v>
      </c>
      <c r="E53" s="20">
        <v>45672</v>
      </c>
      <c r="F53" s="20">
        <v>45672</v>
      </c>
      <c r="G53">
        <v>-0.4</v>
      </c>
    </row>
    <row r="54" spans="1:7" x14ac:dyDescent="0.3">
      <c r="A54">
        <v>14910</v>
      </c>
      <c r="B54">
        <v>114</v>
      </c>
      <c r="C54" t="s">
        <v>24</v>
      </c>
      <c r="D54" t="s">
        <v>30</v>
      </c>
      <c r="E54" s="20">
        <v>45672</v>
      </c>
      <c r="F54" s="20">
        <v>45671</v>
      </c>
      <c r="G54">
        <v>-333.09</v>
      </c>
    </row>
    <row r="55" spans="1:7" x14ac:dyDescent="0.3">
      <c r="A55">
        <v>14909</v>
      </c>
      <c r="B55">
        <v>114</v>
      </c>
      <c r="C55" t="s">
        <v>24</v>
      </c>
      <c r="D55" t="s">
        <v>31</v>
      </c>
      <c r="E55" s="20">
        <v>45672</v>
      </c>
      <c r="F55" s="20">
        <v>45671</v>
      </c>
      <c r="G55">
        <v>333.47</v>
      </c>
    </row>
    <row r="56" spans="1:7" x14ac:dyDescent="0.3">
      <c r="A56">
        <v>14908</v>
      </c>
      <c r="B56">
        <v>114</v>
      </c>
      <c r="C56" t="s">
        <v>24</v>
      </c>
      <c r="D56" t="s">
        <v>25</v>
      </c>
      <c r="E56" s="20">
        <v>45672</v>
      </c>
      <c r="F56" s="20">
        <v>45671</v>
      </c>
      <c r="G56">
        <v>16762.3</v>
      </c>
    </row>
    <row r="57" spans="1:7" x14ac:dyDescent="0.3">
      <c r="A57">
        <v>14907</v>
      </c>
      <c r="B57">
        <v>114</v>
      </c>
      <c r="C57" t="s">
        <v>24</v>
      </c>
      <c r="D57" t="s">
        <v>33</v>
      </c>
      <c r="E57" s="20">
        <v>45672</v>
      </c>
      <c r="F57" s="20">
        <v>45671</v>
      </c>
      <c r="G57">
        <v>14619.49</v>
      </c>
    </row>
    <row r="58" spans="1:7" x14ac:dyDescent="0.3">
      <c r="A58">
        <v>14915</v>
      </c>
      <c r="B58">
        <v>114</v>
      </c>
      <c r="C58" t="s">
        <v>24</v>
      </c>
      <c r="D58" t="s">
        <v>26</v>
      </c>
      <c r="E58" s="20">
        <v>45672</v>
      </c>
      <c r="F58" s="20">
        <v>45672</v>
      </c>
      <c r="G58">
        <v>10312.67</v>
      </c>
    </row>
    <row r="59" spans="1:7" x14ac:dyDescent="0.3">
      <c r="A59">
        <v>14916</v>
      </c>
      <c r="B59">
        <v>114</v>
      </c>
      <c r="C59" t="s">
        <v>24</v>
      </c>
      <c r="D59" t="s">
        <v>27</v>
      </c>
      <c r="E59" s="20">
        <v>45672</v>
      </c>
      <c r="F59" s="20">
        <v>45672</v>
      </c>
      <c r="G59">
        <v>484.54</v>
      </c>
    </row>
    <row r="60" spans="1:7" x14ac:dyDescent="0.3">
      <c r="A60">
        <v>14906</v>
      </c>
      <c r="B60">
        <v>114</v>
      </c>
      <c r="C60" t="s">
        <v>24</v>
      </c>
      <c r="D60" t="s">
        <v>37</v>
      </c>
      <c r="E60" s="20">
        <v>45672</v>
      </c>
      <c r="F60" s="20">
        <v>45671</v>
      </c>
      <c r="G60">
        <v>77.25</v>
      </c>
    </row>
    <row r="61" spans="1:7" x14ac:dyDescent="0.3">
      <c r="A61">
        <v>14905</v>
      </c>
      <c r="B61">
        <v>114</v>
      </c>
      <c r="C61" t="s">
        <v>24</v>
      </c>
      <c r="D61" t="s">
        <v>32</v>
      </c>
      <c r="E61" s="20">
        <v>45672</v>
      </c>
      <c r="F61" s="20">
        <v>45672</v>
      </c>
      <c r="G61">
        <v>6477.25</v>
      </c>
    </row>
    <row r="62" spans="1:7" x14ac:dyDescent="0.3">
      <c r="A62">
        <v>14808</v>
      </c>
      <c r="B62">
        <v>114</v>
      </c>
      <c r="C62" t="s">
        <v>24</v>
      </c>
      <c r="D62" t="s">
        <v>29</v>
      </c>
      <c r="E62" s="20">
        <v>45671</v>
      </c>
      <c r="F62" s="20">
        <v>45671</v>
      </c>
      <c r="G62">
        <v>-10</v>
      </c>
    </row>
    <row r="63" spans="1:7" x14ac:dyDescent="0.3">
      <c r="A63">
        <v>14804</v>
      </c>
      <c r="B63">
        <v>114</v>
      </c>
      <c r="C63" t="s">
        <v>24</v>
      </c>
      <c r="D63" t="s">
        <v>32</v>
      </c>
      <c r="E63" s="20">
        <v>45671</v>
      </c>
      <c r="F63" s="20">
        <v>45671</v>
      </c>
      <c r="G63">
        <v>3189.62</v>
      </c>
    </row>
    <row r="64" spans="1:7" x14ac:dyDescent="0.3">
      <c r="A64">
        <v>14805</v>
      </c>
      <c r="B64">
        <v>114</v>
      </c>
      <c r="C64" t="s">
        <v>24</v>
      </c>
      <c r="D64" t="s">
        <v>33</v>
      </c>
      <c r="E64" s="20">
        <v>45671</v>
      </c>
      <c r="F64" s="20">
        <v>45670</v>
      </c>
      <c r="G64">
        <v>10856.05</v>
      </c>
    </row>
    <row r="65" spans="1:7" x14ac:dyDescent="0.3">
      <c r="A65">
        <v>14806</v>
      </c>
      <c r="B65">
        <v>114</v>
      </c>
      <c r="C65" t="s">
        <v>24</v>
      </c>
      <c r="D65" t="s">
        <v>25</v>
      </c>
      <c r="E65" s="20">
        <v>45671</v>
      </c>
      <c r="F65" s="20">
        <v>45670</v>
      </c>
      <c r="G65">
        <v>13128.81</v>
      </c>
    </row>
    <row r="66" spans="1:7" x14ac:dyDescent="0.3">
      <c r="A66">
        <v>14807</v>
      </c>
      <c r="B66">
        <v>114</v>
      </c>
      <c r="C66" t="s">
        <v>24</v>
      </c>
      <c r="D66" t="s">
        <v>30</v>
      </c>
      <c r="E66" s="20">
        <v>45671</v>
      </c>
      <c r="F66" s="20">
        <v>45670</v>
      </c>
      <c r="G66">
        <v>-239.3</v>
      </c>
    </row>
    <row r="67" spans="1:7" x14ac:dyDescent="0.3">
      <c r="A67">
        <v>14809</v>
      </c>
      <c r="B67">
        <v>114</v>
      </c>
      <c r="C67" t="s">
        <v>24</v>
      </c>
      <c r="D67" t="s">
        <v>28</v>
      </c>
      <c r="E67" s="20">
        <v>45671</v>
      </c>
      <c r="F67" s="20">
        <v>45671</v>
      </c>
      <c r="G67">
        <v>-26925.18</v>
      </c>
    </row>
    <row r="68" spans="1:7" x14ac:dyDescent="0.3">
      <c r="A68">
        <v>14810</v>
      </c>
      <c r="B68">
        <v>114</v>
      </c>
      <c r="C68" t="s">
        <v>24</v>
      </c>
      <c r="D68" t="s">
        <v>26</v>
      </c>
      <c r="E68" s="20">
        <v>45671</v>
      </c>
      <c r="F68" s="20">
        <v>45671</v>
      </c>
      <c r="G68">
        <v>6144.16</v>
      </c>
    </row>
    <row r="69" spans="1:7" x14ac:dyDescent="0.3">
      <c r="A69">
        <v>14811</v>
      </c>
      <c r="B69">
        <v>114</v>
      </c>
      <c r="C69" t="s">
        <v>24</v>
      </c>
      <c r="D69" t="s">
        <v>27</v>
      </c>
      <c r="E69" s="20">
        <v>45671</v>
      </c>
      <c r="F69" s="20">
        <v>45671</v>
      </c>
      <c r="G69">
        <v>333.09</v>
      </c>
    </row>
    <row r="70" spans="1:7" x14ac:dyDescent="0.3">
      <c r="A70">
        <v>14717</v>
      </c>
      <c r="B70">
        <v>114</v>
      </c>
      <c r="C70" t="s">
        <v>24</v>
      </c>
      <c r="D70" t="s">
        <v>27</v>
      </c>
      <c r="E70" s="20">
        <v>45670</v>
      </c>
      <c r="F70" s="20">
        <v>45670</v>
      </c>
      <c r="G70">
        <v>239.3</v>
      </c>
    </row>
    <row r="71" spans="1:7" x14ac:dyDescent="0.3">
      <c r="A71">
        <v>14716</v>
      </c>
      <c r="B71">
        <v>114</v>
      </c>
      <c r="C71" t="s">
        <v>24</v>
      </c>
      <c r="D71" t="s">
        <v>26</v>
      </c>
      <c r="E71" s="20">
        <v>45670</v>
      </c>
      <c r="F71" s="20">
        <v>45670</v>
      </c>
      <c r="G71">
        <v>2952.01</v>
      </c>
    </row>
    <row r="72" spans="1:7" x14ac:dyDescent="0.3">
      <c r="A72">
        <v>14715</v>
      </c>
      <c r="B72">
        <v>114</v>
      </c>
      <c r="C72" t="s">
        <v>24</v>
      </c>
      <c r="D72" t="s">
        <v>35</v>
      </c>
      <c r="E72" s="20">
        <v>45670</v>
      </c>
      <c r="F72" s="20">
        <v>45670</v>
      </c>
      <c r="G72">
        <v>-1.69</v>
      </c>
    </row>
    <row r="73" spans="1:7" x14ac:dyDescent="0.3">
      <c r="A73">
        <v>14714</v>
      </c>
      <c r="B73">
        <v>114</v>
      </c>
      <c r="C73" t="s">
        <v>24</v>
      </c>
      <c r="D73" t="s">
        <v>28</v>
      </c>
      <c r="E73" s="20">
        <v>45670</v>
      </c>
      <c r="F73" s="20">
        <v>45670</v>
      </c>
      <c r="G73">
        <v>-267393.42</v>
      </c>
    </row>
    <row r="74" spans="1:7" x14ac:dyDescent="0.3">
      <c r="A74">
        <v>14713</v>
      </c>
      <c r="B74">
        <v>114</v>
      </c>
      <c r="C74" t="s">
        <v>24</v>
      </c>
      <c r="D74" t="s">
        <v>29</v>
      </c>
      <c r="E74" s="20">
        <v>45670</v>
      </c>
      <c r="F74" s="20">
        <v>45670</v>
      </c>
      <c r="G74">
        <v>-10</v>
      </c>
    </row>
    <row r="75" spans="1:7" x14ac:dyDescent="0.3">
      <c r="A75">
        <v>14712</v>
      </c>
      <c r="B75">
        <v>114</v>
      </c>
      <c r="C75" t="s">
        <v>24</v>
      </c>
      <c r="D75" t="s">
        <v>30</v>
      </c>
      <c r="E75" s="20">
        <v>45670</v>
      </c>
      <c r="F75" s="20">
        <v>45669</v>
      </c>
      <c r="G75">
        <v>-505.36</v>
      </c>
    </row>
    <row r="76" spans="1:7" x14ac:dyDescent="0.3">
      <c r="A76">
        <v>14711</v>
      </c>
      <c r="B76">
        <v>114</v>
      </c>
      <c r="C76" t="s">
        <v>24</v>
      </c>
      <c r="D76" t="s">
        <v>25</v>
      </c>
      <c r="E76" s="20">
        <v>45670</v>
      </c>
      <c r="F76" s="20">
        <v>45669</v>
      </c>
      <c r="G76">
        <v>34883.86</v>
      </c>
    </row>
    <row r="77" spans="1:7" x14ac:dyDescent="0.3">
      <c r="A77">
        <v>14710</v>
      </c>
      <c r="B77">
        <v>114</v>
      </c>
      <c r="C77" t="s">
        <v>24</v>
      </c>
      <c r="D77" t="s">
        <v>33</v>
      </c>
      <c r="E77" s="20">
        <v>45670</v>
      </c>
      <c r="F77" s="20">
        <v>45669</v>
      </c>
      <c r="G77">
        <v>18905.29</v>
      </c>
    </row>
    <row r="78" spans="1:7" x14ac:dyDescent="0.3">
      <c r="A78">
        <v>14709</v>
      </c>
      <c r="B78">
        <v>114</v>
      </c>
      <c r="C78" t="s">
        <v>24</v>
      </c>
      <c r="D78" t="s">
        <v>37</v>
      </c>
      <c r="E78" s="20">
        <v>45670</v>
      </c>
      <c r="F78" s="20">
        <v>45669</v>
      </c>
      <c r="G78">
        <v>77.75</v>
      </c>
    </row>
    <row r="79" spans="1:7" x14ac:dyDescent="0.3">
      <c r="A79">
        <v>14708</v>
      </c>
      <c r="B79">
        <v>114</v>
      </c>
      <c r="C79" t="s">
        <v>24</v>
      </c>
      <c r="D79" t="s">
        <v>32</v>
      </c>
      <c r="E79" s="20">
        <v>45670</v>
      </c>
      <c r="F79" s="20">
        <v>45670</v>
      </c>
      <c r="G79">
        <v>214041.88</v>
      </c>
    </row>
    <row r="80" spans="1:7" x14ac:dyDescent="0.3">
      <c r="A80">
        <v>14616</v>
      </c>
      <c r="B80">
        <v>114</v>
      </c>
      <c r="C80" t="s">
        <v>24</v>
      </c>
      <c r="D80" t="s">
        <v>32</v>
      </c>
      <c r="E80" s="20">
        <v>45669</v>
      </c>
      <c r="F80" s="20">
        <v>45669</v>
      </c>
      <c r="G80">
        <v>73227.78</v>
      </c>
    </row>
    <row r="81" spans="1:7" x14ac:dyDescent="0.3">
      <c r="A81">
        <v>14622</v>
      </c>
      <c r="B81">
        <v>114</v>
      </c>
      <c r="C81" t="s">
        <v>24</v>
      </c>
      <c r="D81" t="s">
        <v>26</v>
      </c>
      <c r="E81" s="20">
        <v>45669</v>
      </c>
      <c r="F81" s="20">
        <v>45669</v>
      </c>
      <c r="G81">
        <v>4137.3999999999996</v>
      </c>
    </row>
    <row r="82" spans="1:7" x14ac:dyDescent="0.3">
      <c r="A82">
        <v>14621</v>
      </c>
      <c r="B82">
        <v>114</v>
      </c>
      <c r="C82" t="s">
        <v>24</v>
      </c>
      <c r="D82" t="s">
        <v>27</v>
      </c>
      <c r="E82" s="20">
        <v>45669</v>
      </c>
      <c r="F82" s="20">
        <v>45669</v>
      </c>
      <c r="G82">
        <v>505.36</v>
      </c>
    </row>
    <row r="83" spans="1:7" x14ac:dyDescent="0.3">
      <c r="A83">
        <v>14620</v>
      </c>
      <c r="B83">
        <v>114</v>
      </c>
      <c r="C83" t="s">
        <v>24</v>
      </c>
      <c r="D83" t="s">
        <v>34</v>
      </c>
      <c r="E83" s="20">
        <v>45669</v>
      </c>
      <c r="F83" s="20">
        <v>45669</v>
      </c>
      <c r="G83">
        <v>-0.4</v>
      </c>
    </row>
    <row r="84" spans="1:7" x14ac:dyDescent="0.3">
      <c r="A84">
        <v>14619</v>
      </c>
      <c r="B84">
        <v>114</v>
      </c>
      <c r="C84" t="s">
        <v>24</v>
      </c>
      <c r="D84" t="s">
        <v>30</v>
      </c>
      <c r="E84" s="20">
        <v>45669</v>
      </c>
      <c r="F84" s="20">
        <v>45668</v>
      </c>
      <c r="G84">
        <v>-1250.9000000000001</v>
      </c>
    </row>
    <row r="85" spans="1:7" x14ac:dyDescent="0.3">
      <c r="A85">
        <v>14618</v>
      </c>
      <c r="B85">
        <v>114</v>
      </c>
      <c r="C85" t="s">
        <v>24</v>
      </c>
      <c r="D85" t="s">
        <v>25</v>
      </c>
      <c r="E85" s="20">
        <v>45669</v>
      </c>
      <c r="F85" s="20">
        <v>45668</v>
      </c>
      <c r="G85">
        <v>86106.63</v>
      </c>
    </row>
    <row r="86" spans="1:7" x14ac:dyDescent="0.3">
      <c r="A86">
        <v>14617</v>
      </c>
      <c r="B86">
        <v>114</v>
      </c>
      <c r="C86" t="s">
        <v>24</v>
      </c>
      <c r="D86" t="s">
        <v>33</v>
      </c>
      <c r="E86" s="20">
        <v>45669</v>
      </c>
      <c r="F86" s="20">
        <v>45668</v>
      </c>
      <c r="G86">
        <v>51316.01</v>
      </c>
    </row>
    <row r="87" spans="1:7" x14ac:dyDescent="0.3">
      <c r="A87">
        <v>14530</v>
      </c>
      <c r="B87">
        <v>114</v>
      </c>
      <c r="C87" t="s">
        <v>24</v>
      </c>
      <c r="D87" t="s">
        <v>25</v>
      </c>
      <c r="E87" s="20">
        <v>45668</v>
      </c>
      <c r="F87" s="20">
        <v>45667</v>
      </c>
      <c r="G87">
        <v>36895.86</v>
      </c>
    </row>
    <row r="88" spans="1:7" x14ac:dyDescent="0.3">
      <c r="A88">
        <v>14531</v>
      </c>
      <c r="B88">
        <v>114</v>
      </c>
      <c r="C88" t="s">
        <v>24</v>
      </c>
      <c r="D88" t="s">
        <v>31</v>
      </c>
      <c r="E88" s="20">
        <v>45668</v>
      </c>
      <c r="F88" s="20">
        <v>45667</v>
      </c>
      <c r="G88">
        <v>3.37</v>
      </c>
    </row>
    <row r="89" spans="1:7" x14ac:dyDescent="0.3">
      <c r="A89">
        <v>14534</v>
      </c>
      <c r="B89">
        <v>114</v>
      </c>
      <c r="C89" t="s">
        <v>24</v>
      </c>
      <c r="D89" t="s">
        <v>27</v>
      </c>
      <c r="E89" s="20">
        <v>45668</v>
      </c>
      <c r="F89" s="20">
        <v>45668</v>
      </c>
      <c r="G89">
        <v>1250.9000000000001</v>
      </c>
    </row>
    <row r="90" spans="1:7" x14ac:dyDescent="0.3">
      <c r="A90">
        <v>14533</v>
      </c>
      <c r="B90">
        <v>114</v>
      </c>
      <c r="C90" t="s">
        <v>24</v>
      </c>
      <c r="D90" t="s">
        <v>26</v>
      </c>
      <c r="E90" s="20">
        <v>45668</v>
      </c>
      <c r="F90" s="20">
        <v>45668</v>
      </c>
      <c r="G90">
        <v>9705.34</v>
      </c>
    </row>
    <row r="91" spans="1:7" x14ac:dyDescent="0.3">
      <c r="A91">
        <v>14532</v>
      </c>
      <c r="B91">
        <v>114</v>
      </c>
      <c r="C91" t="s">
        <v>24</v>
      </c>
      <c r="D91" t="s">
        <v>30</v>
      </c>
      <c r="E91" s="20">
        <v>45668</v>
      </c>
      <c r="F91" s="20">
        <v>45667</v>
      </c>
      <c r="G91">
        <v>-541.96</v>
      </c>
    </row>
    <row r="92" spans="1:7" x14ac:dyDescent="0.3">
      <c r="A92">
        <v>14529</v>
      </c>
      <c r="B92">
        <v>114</v>
      </c>
      <c r="C92" t="s">
        <v>24</v>
      </c>
      <c r="D92" t="s">
        <v>33</v>
      </c>
      <c r="E92" s="20">
        <v>45668</v>
      </c>
      <c r="F92" s="20">
        <v>45667</v>
      </c>
      <c r="G92">
        <v>20701.73</v>
      </c>
    </row>
    <row r="93" spans="1:7" x14ac:dyDescent="0.3">
      <c r="A93">
        <v>14528</v>
      </c>
      <c r="B93">
        <v>114</v>
      </c>
      <c r="C93" t="s">
        <v>24</v>
      </c>
      <c r="D93" t="s">
        <v>32</v>
      </c>
      <c r="E93" s="20">
        <v>45668</v>
      </c>
      <c r="F93" s="20">
        <v>45668</v>
      </c>
      <c r="G93">
        <v>5212.54</v>
      </c>
    </row>
    <row r="94" spans="1:7" x14ac:dyDescent="0.3">
      <c r="A94">
        <v>14438</v>
      </c>
      <c r="B94">
        <v>114</v>
      </c>
      <c r="C94" t="s">
        <v>24</v>
      </c>
      <c r="D94" t="s">
        <v>29</v>
      </c>
      <c r="E94" s="20">
        <v>45667</v>
      </c>
      <c r="F94" s="20">
        <v>45667</v>
      </c>
      <c r="G94">
        <v>-10</v>
      </c>
    </row>
    <row r="95" spans="1:7" x14ac:dyDescent="0.3">
      <c r="A95">
        <v>14441</v>
      </c>
      <c r="B95">
        <v>114</v>
      </c>
      <c r="C95" t="s">
        <v>24</v>
      </c>
      <c r="D95" t="s">
        <v>27</v>
      </c>
      <c r="E95" s="20">
        <v>45667</v>
      </c>
      <c r="F95" s="20">
        <v>45667</v>
      </c>
      <c r="G95">
        <v>541.96</v>
      </c>
    </row>
    <row r="96" spans="1:7" x14ac:dyDescent="0.3">
      <c r="A96">
        <v>14439</v>
      </c>
      <c r="B96">
        <v>114</v>
      </c>
      <c r="C96" t="s">
        <v>24</v>
      </c>
      <c r="D96" t="s">
        <v>28</v>
      </c>
      <c r="E96" s="20">
        <v>45667</v>
      </c>
      <c r="F96" s="20">
        <v>45667</v>
      </c>
      <c r="G96">
        <v>-44826.02</v>
      </c>
    </row>
    <row r="97" spans="1:7" x14ac:dyDescent="0.3">
      <c r="A97">
        <v>14440</v>
      </c>
      <c r="B97">
        <v>114</v>
      </c>
      <c r="C97" t="s">
        <v>24</v>
      </c>
      <c r="D97" t="s">
        <v>26</v>
      </c>
      <c r="E97" s="20">
        <v>45667</v>
      </c>
      <c r="F97" s="20">
        <v>45667</v>
      </c>
      <c r="G97">
        <v>4670.58</v>
      </c>
    </row>
    <row r="98" spans="1:7" x14ac:dyDescent="0.3">
      <c r="A98">
        <v>14437</v>
      </c>
      <c r="B98">
        <v>114</v>
      </c>
      <c r="C98" t="s">
        <v>24</v>
      </c>
      <c r="D98" t="s">
        <v>30</v>
      </c>
      <c r="E98" s="20">
        <v>45667</v>
      </c>
      <c r="F98" s="20">
        <v>45666</v>
      </c>
      <c r="G98">
        <v>-413.77</v>
      </c>
    </row>
    <row r="99" spans="1:7" x14ac:dyDescent="0.3">
      <c r="A99">
        <v>14436</v>
      </c>
      <c r="B99">
        <v>114</v>
      </c>
      <c r="C99" t="s">
        <v>24</v>
      </c>
      <c r="D99" t="s">
        <v>25</v>
      </c>
      <c r="E99" s="20">
        <v>45667</v>
      </c>
      <c r="F99" s="20">
        <v>45666</v>
      </c>
      <c r="G99">
        <v>26344.04</v>
      </c>
    </row>
    <row r="100" spans="1:7" x14ac:dyDescent="0.3">
      <c r="A100">
        <v>14435</v>
      </c>
      <c r="B100">
        <v>114</v>
      </c>
      <c r="C100" t="s">
        <v>24</v>
      </c>
      <c r="D100" t="s">
        <v>33</v>
      </c>
      <c r="E100" s="20">
        <v>45667</v>
      </c>
      <c r="F100" s="20">
        <v>45666</v>
      </c>
      <c r="G100">
        <v>15093.13</v>
      </c>
    </row>
    <row r="101" spans="1:7" x14ac:dyDescent="0.3">
      <c r="A101">
        <v>14434</v>
      </c>
      <c r="B101">
        <v>114</v>
      </c>
      <c r="C101" t="s">
        <v>24</v>
      </c>
      <c r="D101" t="s">
        <v>32</v>
      </c>
      <c r="E101" s="20">
        <v>45667</v>
      </c>
      <c r="F101" s="20">
        <v>45667</v>
      </c>
      <c r="G101">
        <v>3812.62</v>
      </c>
    </row>
    <row r="102" spans="1:7" x14ac:dyDescent="0.3">
      <c r="A102">
        <v>14340</v>
      </c>
      <c r="B102">
        <v>114</v>
      </c>
      <c r="C102" t="s">
        <v>24</v>
      </c>
      <c r="D102" t="s">
        <v>26</v>
      </c>
      <c r="E102" s="20">
        <v>45666</v>
      </c>
      <c r="F102" s="20">
        <v>45666</v>
      </c>
      <c r="G102">
        <v>3398.85</v>
      </c>
    </row>
    <row r="103" spans="1:7" x14ac:dyDescent="0.3">
      <c r="A103">
        <v>14339</v>
      </c>
      <c r="B103">
        <v>114</v>
      </c>
      <c r="C103" t="s">
        <v>24</v>
      </c>
      <c r="D103" t="s">
        <v>27</v>
      </c>
      <c r="E103" s="20">
        <v>45666</v>
      </c>
      <c r="F103" s="20">
        <v>45666</v>
      </c>
      <c r="G103">
        <v>413.77</v>
      </c>
    </row>
    <row r="104" spans="1:7" x14ac:dyDescent="0.3">
      <c r="A104">
        <v>14338</v>
      </c>
      <c r="B104">
        <v>114</v>
      </c>
      <c r="C104" t="s">
        <v>24</v>
      </c>
      <c r="D104" t="s">
        <v>28</v>
      </c>
      <c r="E104" s="20">
        <v>45666</v>
      </c>
      <c r="F104" s="20">
        <v>45666</v>
      </c>
      <c r="G104">
        <v>-40880.46</v>
      </c>
    </row>
    <row r="105" spans="1:7" x14ac:dyDescent="0.3">
      <c r="A105">
        <v>14337</v>
      </c>
      <c r="B105">
        <v>114</v>
      </c>
      <c r="C105" t="s">
        <v>24</v>
      </c>
      <c r="D105" t="s">
        <v>29</v>
      </c>
      <c r="E105" s="20">
        <v>45666</v>
      </c>
      <c r="F105" s="20">
        <v>45666</v>
      </c>
      <c r="G105">
        <v>-10</v>
      </c>
    </row>
    <row r="106" spans="1:7" x14ac:dyDescent="0.3">
      <c r="A106">
        <v>14336</v>
      </c>
      <c r="B106">
        <v>114</v>
      </c>
      <c r="C106" t="s">
        <v>24</v>
      </c>
      <c r="D106" t="s">
        <v>30</v>
      </c>
      <c r="E106" s="20">
        <v>45666</v>
      </c>
      <c r="F106" s="20">
        <v>45665</v>
      </c>
      <c r="G106">
        <v>-358.17</v>
      </c>
    </row>
    <row r="107" spans="1:7" x14ac:dyDescent="0.3">
      <c r="A107">
        <v>14335</v>
      </c>
      <c r="B107">
        <v>114</v>
      </c>
      <c r="C107" t="s">
        <v>24</v>
      </c>
      <c r="D107" t="s">
        <v>25</v>
      </c>
      <c r="E107" s="20">
        <v>45666</v>
      </c>
      <c r="F107" s="20">
        <v>45665</v>
      </c>
      <c r="G107">
        <v>21596.54</v>
      </c>
    </row>
    <row r="108" spans="1:7" x14ac:dyDescent="0.3">
      <c r="A108">
        <v>14334</v>
      </c>
      <c r="B108">
        <v>114</v>
      </c>
      <c r="C108" t="s">
        <v>24</v>
      </c>
      <c r="D108" t="s">
        <v>33</v>
      </c>
      <c r="E108" s="20">
        <v>45666</v>
      </c>
      <c r="F108" s="20">
        <v>45665</v>
      </c>
      <c r="G108">
        <v>13020.1</v>
      </c>
    </row>
    <row r="109" spans="1:7" x14ac:dyDescent="0.3">
      <c r="A109">
        <v>14333</v>
      </c>
      <c r="B109">
        <v>114</v>
      </c>
      <c r="C109" t="s">
        <v>24</v>
      </c>
      <c r="D109" t="s">
        <v>32</v>
      </c>
      <c r="E109" s="20">
        <v>45666</v>
      </c>
      <c r="F109" s="20">
        <v>45666</v>
      </c>
      <c r="G109">
        <v>6631.99</v>
      </c>
    </row>
    <row r="110" spans="1:7" x14ac:dyDescent="0.3">
      <c r="A110">
        <v>14243</v>
      </c>
      <c r="B110">
        <v>114</v>
      </c>
      <c r="C110" t="s">
        <v>24</v>
      </c>
      <c r="D110" t="s">
        <v>27</v>
      </c>
      <c r="E110" s="20">
        <v>45665</v>
      </c>
      <c r="F110" s="20">
        <v>45665</v>
      </c>
      <c r="G110">
        <v>358.17</v>
      </c>
    </row>
    <row r="111" spans="1:7" x14ac:dyDescent="0.3">
      <c r="A111">
        <v>14239</v>
      </c>
      <c r="B111">
        <v>114</v>
      </c>
      <c r="C111" t="s">
        <v>24</v>
      </c>
      <c r="D111" t="s">
        <v>25</v>
      </c>
      <c r="E111" s="20">
        <v>45665</v>
      </c>
      <c r="F111" s="20">
        <v>45664</v>
      </c>
      <c r="G111">
        <v>14230.51</v>
      </c>
    </row>
    <row r="112" spans="1:7" x14ac:dyDescent="0.3">
      <c r="A112">
        <v>14244</v>
      </c>
      <c r="B112">
        <v>114</v>
      </c>
      <c r="C112" t="s">
        <v>24</v>
      </c>
      <c r="D112" t="s">
        <v>26</v>
      </c>
      <c r="E112" s="20">
        <v>45665</v>
      </c>
      <c r="F112" s="20">
        <v>45665</v>
      </c>
      <c r="G112">
        <v>6273.82</v>
      </c>
    </row>
    <row r="113" spans="1:7" x14ac:dyDescent="0.3">
      <c r="A113">
        <v>14242</v>
      </c>
      <c r="B113">
        <v>114</v>
      </c>
      <c r="C113" t="s">
        <v>24</v>
      </c>
      <c r="D113" t="s">
        <v>28</v>
      </c>
      <c r="E113" s="20">
        <v>45665</v>
      </c>
      <c r="F113" s="20">
        <v>45665</v>
      </c>
      <c r="G113">
        <v>-28292.74</v>
      </c>
    </row>
    <row r="114" spans="1:7" x14ac:dyDescent="0.3">
      <c r="A114">
        <v>14241</v>
      </c>
      <c r="B114">
        <v>114</v>
      </c>
      <c r="C114" t="s">
        <v>24</v>
      </c>
      <c r="D114" t="s">
        <v>29</v>
      </c>
      <c r="E114" s="20">
        <v>45665</v>
      </c>
      <c r="F114" s="20">
        <v>45665</v>
      </c>
      <c r="G114">
        <v>-10</v>
      </c>
    </row>
    <row r="115" spans="1:7" x14ac:dyDescent="0.3">
      <c r="A115">
        <v>14240</v>
      </c>
      <c r="B115">
        <v>114</v>
      </c>
      <c r="C115" t="s">
        <v>24</v>
      </c>
      <c r="D115" t="s">
        <v>30</v>
      </c>
      <c r="E115" s="20">
        <v>45665</v>
      </c>
      <c r="F115" s="20">
        <v>45664</v>
      </c>
      <c r="G115">
        <v>-259.16000000000003</v>
      </c>
    </row>
    <row r="116" spans="1:7" x14ac:dyDescent="0.3">
      <c r="A116">
        <v>14237</v>
      </c>
      <c r="B116">
        <v>114</v>
      </c>
      <c r="C116" t="s">
        <v>24</v>
      </c>
      <c r="D116" t="s">
        <v>32</v>
      </c>
      <c r="E116" s="20">
        <v>45665</v>
      </c>
      <c r="F116" s="20">
        <v>45665</v>
      </c>
      <c r="G116">
        <v>3601.44</v>
      </c>
    </row>
    <row r="117" spans="1:7" x14ac:dyDescent="0.3">
      <c r="A117">
        <v>14238</v>
      </c>
      <c r="B117">
        <v>114</v>
      </c>
      <c r="C117" t="s">
        <v>24</v>
      </c>
      <c r="D117" t="s">
        <v>33</v>
      </c>
      <c r="E117" s="20">
        <v>45665</v>
      </c>
      <c r="F117" s="20">
        <v>45664</v>
      </c>
      <c r="G117">
        <v>10729.95</v>
      </c>
    </row>
    <row r="118" spans="1:7" x14ac:dyDescent="0.3">
      <c r="A118">
        <v>14151</v>
      </c>
      <c r="B118">
        <v>114</v>
      </c>
      <c r="C118" t="s">
        <v>24</v>
      </c>
      <c r="D118" t="s">
        <v>29</v>
      </c>
      <c r="E118" s="20">
        <v>45664</v>
      </c>
      <c r="F118" s="20">
        <v>45664</v>
      </c>
      <c r="G118">
        <v>-10</v>
      </c>
    </row>
    <row r="119" spans="1:7" x14ac:dyDescent="0.3">
      <c r="A119">
        <v>14154</v>
      </c>
      <c r="B119">
        <v>114</v>
      </c>
      <c r="C119" t="s">
        <v>24</v>
      </c>
      <c r="D119" t="s">
        <v>27</v>
      </c>
      <c r="E119" s="20">
        <v>45664</v>
      </c>
      <c r="F119" s="20">
        <v>45664</v>
      </c>
      <c r="G119">
        <v>33.520000000000003</v>
      </c>
    </row>
    <row r="120" spans="1:7" x14ac:dyDescent="0.3">
      <c r="A120">
        <v>14153</v>
      </c>
      <c r="B120">
        <v>114</v>
      </c>
      <c r="C120" t="s">
        <v>24</v>
      </c>
      <c r="D120" t="s">
        <v>26</v>
      </c>
      <c r="E120" s="20">
        <v>45664</v>
      </c>
      <c r="F120" s="20">
        <v>45664</v>
      </c>
      <c r="G120">
        <v>3567.92</v>
      </c>
    </row>
    <row r="121" spans="1:7" x14ac:dyDescent="0.3">
      <c r="A121">
        <v>14147</v>
      </c>
      <c r="B121">
        <v>114</v>
      </c>
      <c r="C121" t="s">
        <v>24</v>
      </c>
      <c r="D121" t="s">
        <v>32</v>
      </c>
      <c r="E121" s="20">
        <v>45664</v>
      </c>
      <c r="F121" s="20">
        <v>45664</v>
      </c>
      <c r="G121">
        <v>2475.11</v>
      </c>
    </row>
    <row r="122" spans="1:7" x14ac:dyDescent="0.3">
      <c r="A122">
        <v>14148</v>
      </c>
      <c r="B122">
        <v>114</v>
      </c>
      <c r="C122" t="s">
        <v>24</v>
      </c>
      <c r="D122" t="s">
        <v>33</v>
      </c>
      <c r="E122" s="20">
        <v>45664</v>
      </c>
      <c r="F122" s="20">
        <v>45663</v>
      </c>
      <c r="G122">
        <v>6667.72</v>
      </c>
    </row>
    <row r="123" spans="1:7" x14ac:dyDescent="0.3">
      <c r="A123">
        <v>14149</v>
      </c>
      <c r="B123">
        <v>114</v>
      </c>
      <c r="C123" t="s">
        <v>24</v>
      </c>
      <c r="D123" t="s">
        <v>25</v>
      </c>
      <c r="E123" s="20">
        <v>45664</v>
      </c>
      <c r="F123" s="20">
        <v>45663</v>
      </c>
      <c r="G123">
        <v>14322.44</v>
      </c>
    </row>
    <row r="124" spans="1:7" x14ac:dyDescent="0.3">
      <c r="A124">
        <v>14150</v>
      </c>
      <c r="B124">
        <v>114</v>
      </c>
      <c r="C124" t="s">
        <v>24</v>
      </c>
      <c r="D124" t="s">
        <v>30</v>
      </c>
      <c r="E124" s="20">
        <v>45664</v>
      </c>
      <c r="F124" s="20">
        <v>45663</v>
      </c>
      <c r="G124">
        <v>-203.71</v>
      </c>
    </row>
    <row r="125" spans="1:7" x14ac:dyDescent="0.3">
      <c r="A125">
        <v>14152</v>
      </c>
      <c r="B125">
        <v>114</v>
      </c>
      <c r="C125" t="s">
        <v>24</v>
      </c>
      <c r="D125" t="s">
        <v>28</v>
      </c>
      <c r="E125" s="20">
        <v>45664</v>
      </c>
      <c r="F125" s="20">
        <v>45664</v>
      </c>
      <c r="G125">
        <v>-23251.56</v>
      </c>
    </row>
    <row r="126" spans="1:7" x14ac:dyDescent="0.3">
      <c r="A126">
        <v>14069</v>
      </c>
      <c r="B126">
        <v>114</v>
      </c>
      <c r="C126" t="s">
        <v>24</v>
      </c>
      <c r="D126" t="s">
        <v>26</v>
      </c>
      <c r="E126" s="20">
        <v>45663</v>
      </c>
      <c r="F126" s="20">
        <v>45663</v>
      </c>
      <c r="G126">
        <v>2475.11</v>
      </c>
    </row>
    <row r="127" spans="1:7" x14ac:dyDescent="0.3">
      <c r="A127">
        <v>14068</v>
      </c>
      <c r="B127">
        <v>114</v>
      </c>
      <c r="C127" t="s">
        <v>24</v>
      </c>
      <c r="D127" t="s">
        <v>28</v>
      </c>
      <c r="E127" s="20">
        <v>45663</v>
      </c>
      <c r="F127" s="20">
        <v>45663</v>
      </c>
      <c r="G127">
        <v>-224792.62</v>
      </c>
    </row>
    <row r="128" spans="1:7" x14ac:dyDescent="0.3">
      <c r="A128">
        <v>14067</v>
      </c>
      <c r="B128">
        <v>114</v>
      </c>
      <c r="C128" t="s">
        <v>24</v>
      </c>
      <c r="D128" t="s">
        <v>29</v>
      </c>
      <c r="E128" s="20">
        <v>45663</v>
      </c>
      <c r="F128" s="20">
        <v>45663</v>
      </c>
      <c r="G128">
        <v>-10</v>
      </c>
    </row>
    <row r="129" spans="1:7" x14ac:dyDescent="0.3">
      <c r="A129">
        <v>14066</v>
      </c>
      <c r="B129">
        <v>114</v>
      </c>
      <c r="C129" t="s">
        <v>24</v>
      </c>
      <c r="D129" t="s">
        <v>30</v>
      </c>
      <c r="E129" s="20">
        <v>45663</v>
      </c>
      <c r="F129" s="20">
        <v>45662</v>
      </c>
      <c r="G129">
        <v>-298.70999999999998</v>
      </c>
    </row>
    <row r="130" spans="1:7" x14ac:dyDescent="0.3">
      <c r="A130">
        <v>14065</v>
      </c>
      <c r="B130">
        <v>114</v>
      </c>
      <c r="C130" t="s">
        <v>24</v>
      </c>
      <c r="D130" t="s">
        <v>25</v>
      </c>
      <c r="E130" s="20">
        <v>45663</v>
      </c>
      <c r="F130" s="20">
        <v>45662</v>
      </c>
      <c r="G130">
        <v>19521.810000000001</v>
      </c>
    </row>
    <row r="131" spans="1:7" x14ac:dyDescent="0.3">
      <c r="A131">
        <v>14064</v>
      </c>
      <c r="B131">
        <v>114</v>
      </c>
      <c r="C131" t="s">
        <v>24</v>
      </c>
      <c r="D131" t="s">
        <v>33</v>
      </c>
      <c r="E131" s="20">
        <v>45663</v>
      </c>
      <c r="F131" s="20">
        <v>45662</v>
      </c>
      <c r="G131">
        <v>11757.35</v>
      </c>
    </row>
    <row r="132" spans="1:7" x14ac:dyDescent="0.3">
      <c r="A132">
        <v>14063</v>
      </c>
      <c r="B132">
        <v>114</v>
      </c>
      <c r="C132" t="s">
        <v>24</v>
      </c>
      <c r="D132" t="s">
        <v>32</v>
      </c>
      <c r="E132" s="20">
        <v>45663</v>
      </c>
      <c r="F132" s="20">
        <v>45663</v>
      </c>
      <c r="G132">
        <v>193822.17</v>
      </c>
    </row>
    <row r="133" spans="1:7" x14ac:dyDescent="0.3">
      <c r="A133">
        <v>13883</v>
      </c>
      <c r="B133">
        <v>114</v>
      </c>
      <c r="C133" t="s">
        <v>24</v>
      </c>
      <c r="D133" t="s">
        <v>32</v>
      </c>
      <c r="E133" s="20">
        <v>45662</v>
      </c>
      <c r="F133" s="20">
        <v>45662</v>
      </c>
      <c r="G133">
        <v>62612.79</v>
      </c>
    </row>
    <row r="134" spans="1:7" x14ac:dyDescent="0.3">
      <c r="A134">
        <v>13888</v>
      </c>
      <c r="B134">
        <v>114</v>
      </c>
      <c r="C134" t="s">
        <v>24</v>
      </c>
      <c r="D134" t="s">
        <v>34</v>
      </c>
      <c r="E134" s="20">
        <v>45662</v>
      </c>
      <c r="F134" s="20">
        <v>45662</v>
      </c>
      <c r="G134">
        <v>-0.2</v>
      </c>
    </row>
    <row r="135" spans="1:7" x14ac:dyDescent="0.3">
      <c r="A135">
        <v>13891</v>
      </c>
      <c r="B135">
        <v>114</v>
      </c>
      <c r="C135" t="s">
        <v>24</v>
      </c>
      <c r="D135" t="s">
        <v>38</v>
      </c>
      <c r="E135" s="20">
        <v>45662</v>
      </c>
      <c r="F135" s="20">
        <v>45657</v>
      </c>
      <c r="G135">
        <v>-64.77</v>
      </c>
    </row>
    <row r="136" spans="1:7" x14ac:dyDescent="0.3">
      <c r="A136">
        <v>13884</v>
      </c>
      <c r="B136">
        <v>114</v>
      </c>
      <c r="C136" t="s">
        <v>24</v>
      </c>
      <c r="D136" t="s">
        <v>39</v>
      </c>
      <c r="E136" s="20">
        <v>45662</v>
      </c>
      <c r="F136" s="20">
        <v>45661</v>
      </c>
      <c r="G136">
        <v>117.79</v>
      </c>
    </row>
    <row r="137" spans="1:7" x14ac:dyDescent="0.3">
      <c r="A137">
        <v>13885</v>
      </c>
      <c r="B137">
        <v>114</v>
      </c>
      <c r="C137" t="s">
        <v>24</v>
      </c>
      <c r="D137" t="s">
        <v>33</v>
      </c>
      <c r="E137" s="20">
        <v>45662</v>
      </c>
      <c r="F137" s="20">
        <v>45661</v>
      </c>
      <c r="G137">
        <v>38470.35</v>
      </c>
    </row>
    <row r="138" spans="1:7" x14ac:dyDescent="0.3">
      <c r="A138">
        <v>13886</v>
      </c>
      <c r="B138">
        <v>114</v>
      </c>
      <c r="C138" t="s">
        <v>24</v>
      </c>
      <c r="D138" t="s">
        <v>25</v>
      </c>
      <c r="E138" s="20">
        <v>45662</v>
      </c>
      <c r="F138" s="20">
        <v>45661</v>
      </c>
      <c r="G138">
        <v>90756.08</v>
      </c>
    </row>
    <row r="139" spans="1:7" x14ac:dyDescent="0.3">
      <c r="A139">
        <v>13887</v>
      </c>
      <c r="B139">
        <v>114</v>
      </c>
      <c r="C139" t="s">
        <v>24</v>
      </c>
      <c r="D139" t="s">
        <v>30</v>
      </c>
      <c r="E139" s="20">
        <v>45662</v>
      </c>
      <c r="F139" s="20">
        <v>45661</v>
      </c>
      <c r="G139">
        <v>-1230.24</v>
      </c>
    </row>
    <row r="140" spans="1:7" x14ac:dyDescent="0.3">
      <c r="A140">
        <v>13889</v>
      </c>
      <c r="B140">
        <v>114</v>
      </c>
      <c r="C140" t="s">
        <v>24</v>
      </c>
      <c r="D140" t="s">
        <v>26</v>
      </c>
      <c r="E140" s="20">
        <v>45662</v>
      </c>
      <c r="F140" s="20">
        <v>45662</v>
      </c>
      <c r="G140">
        <v>3236.49</v>
      </c>
    </row>
    <row r="141" spans="1:7" x14ac:dyDescent="0.3">
      <c r="A141">
        <v>13890</v>
      </c>
      <c r="B141">
        <v>114</v>
      </c>
      <c r="C141" t="s">
        <v>24</v>
      </c>
      <c r="D141" t="s">
        <v>38</v>
      </c>
      <c r="E141" s="20">
        <v>45662</v>
      </c>
      <c r="F141" s="20">
        <v>45657</v>
      </c>
      <c r="G141">
        <v>-76.12</v>
      </c>
    </row>
    <row r="142" spans="1:7" x14ac:dyDescent="0.3">
      <c r="A142">
        <v>13699</v>
      </c>
      <c r="B142">
        <v>114</v>
      </c>
      <c r="C142" t="s">
        <v>24</v>
      </c>
      <c r="D142" t="s">
        <v>32</v>
      </c>
      <c r="E142" s="20">
        <v>45661</v>
      </c>
      <c r="F142" s="20">
        <v>45661</v>
      </c>
      <c r="G142">
        <v>6738.03</v>
      </c>
    </row>
    <row r="143" spans="1:7" x14ac:dyDescent="0.3">
      <c r="A143">
        <v>13700</v>
      </c>
      <c r="B143">
        <v>114</v>
      </c>
      <c r="C143" t="s">
        <v>24</v>
      </c>
      <c r="D143" t="s">
        <v>33</v>
      </c>
      <c r="E143" s="20">
        <v>45661</v>
      </c>
      <c r="F143" s="20">
        <v>45660</v>
      </c>
      <c r="G143">
        <v>18695.68</v>
      </c>
    </row>
    <row r="144" spans="1:7" x14ac:dyDescent="0.3">
      <c r="A144">
        <v>13701</v>
      </c>
      <c r="B144">
        <v>114</v>
      </c>
      <c r="C144" t="s">
        <v>24</v>
      </c>
      <c r="D144" t="s">
        <v>25</v>
      </c>
      <c r="E144" s="20">
        <v>45661</v>
      </c>
      <c r="F144" s="20">
        <v>45660</v>
      </c>
      <c r="G144">
        <v>28000.19</v>
      </c>
    </row>
    <row r="145" spans="1:7" x14ac:dyDescent="0.3">
      <c r="A145">
        <v>13702</v>
      </c>
      <c r="B145">
        <v>114</v>
      </c>
      <c r="C145" t="s">
        <v>24</v>
      </c>
      <c r="D145" t="s">
        <v>31</v>
      </c>
      <c r="E145" s="20">
        <v>45661</v>
      </c>
      <c r="F145" s="20">
        <v>45660</v>
      </c>
      <c r="G145">
        <v>17.37</v>
      </c>
    </row>
    <row r="146" spans="1:7" x14ac:dyDescent="0.3">
      <c r="A146">
        <v>13703</v>
      </c>
      <c r="B146">
        <v>114</v>
      </c>
      <c r="C146" t="s">
        <v>24</v>
      </c>
      <c r="D146" t="s">
        <v>30</v>
      </c>
      <c r="E146" s="20">
        <v>45661</v>
      </c>
      <c r="F146" s="20">
        <v>45660</v>
      </c>
      <c r="G146">
        <v>-457.57</v>
      </c>
    </row>
    <row r="147" spans="1:7" x14ac:dyDescent="0.3">
      <c r="A147">
        <v>13704</v>
      </c>
      <c r="B147">
        <v>114</v>
      </c>
      <c r="C147" t="s">
        <v>24</v>
      </c>
      <c r="D147" t="s">
        <v>26</v>
      </c>
      <c r="E147" s="20">
        <v>45661</v>
      </c>
      <c r="F147" s="20">
        <v>45661</v>
      </c>
      <c r="G147">
        <v>9734.92</v>
      </c>
    </row>
    <row r="148" spans="1:7" x14ac:dyDescent="0.3">
      <c r="A148">
        <v>13705</v>
      </c>
      <c r="B148">
        <v>114</v>
      </c>
      <c r="C148" t="s">
        <v>24</v>
      </c>
      <c r="D148" t="s">
        <v>40</v>
      </c>
      <c r="E148" s="20">
        <v>45661</v>
      </c>
      <c r="F148" s="20">
        <v>45657</v>
      </c>
      <c r="G148">
        <v>-115.83</v>
      </c>
    </row>
    <row r="149" spans="1:7" x14ac:dyDescent="0.3">
      <c r="A149">
        <v>13698</v>
      </c>
      <c r="B149">
        <v>114</v>
      </c>
      <c r="C149" t="s">
        <v>24</v>
      </c>
      <c r="D149" t="s">
        <v>26</v>
      </c>
      <c r="E149" s="20">
        <v>45660</v>
      </c>
      <c r="F149" s="20">
        <v>45660</v>
      </c>
      <c r="G149">
        <v>6738.03</v>
      </c>
    </row>
    <row r="150" spans="1:7" x14ac:dyDescent="0.3">
      <c r="A150">
        <v>13692</v>
      </c>
      <c r="B150">
        <v>114</v>
      </c>
      <c r="C150" t="s">
        <v>24</v>
      </c>
      <c r="D150" t="s">
        <v>32</v>
      </c>
      <c r="E150" s="20">
        <v>45660</v>
      </c>
      <c r="F150" s="20">
        <v>45660</v>
      </c>
      <c r="G150">
        <v>2836.42</v>
      </c>
    </row>
    <row r="151" spans="1:7" x14ac:dyDescent="0.3">
      <c r="A151">
        <v>13697</v>
      </c>
      <c r="B151">
        <v>114</v>
      </c>
      <c r="C151" t="s">
        <v>24</v>
      </c>
      <c r="D151" t="s">
        <v>28</v>
      </c>
      <c r="E151" s="20">
        <v>45660</v>
      </c>
      <c r="F151" s="20">
        <v>45660</v>
      </c>
      <c r="G151">
        <v>-44497.23</v>
      </c>
    </row>
    <row r="152" spans="1:7" x14ac:dyDescent="0.3">
      <c r="A152">
        <v>13693</v>
      </c>
      <c r="B152">
        <v>114</v>
      </c>
      <c r="C152" t="s">
        <v>24</v>
      </c>
      <c r="D152" t="s">
        <v>33</v>
      </c>
      <c r="E152" s="20">
        <v>45660</v>
      </c>
      <c r="F152" s="20">
        <v>45659</v>
      </c>
      <c r="G152">
        <v>16276.97</v>
      </c>
    </row>
    <row r="153" spans="1:7" x14ac:dyDescent="0.3">
      <c r="A153">
        <v>13694</v>
      </c>
      <c r="B153">
        <v>114</v>
      </c>
      <c r="C153" t="s">
        <v>24</v>
      </c>
      <c r="D153" t="s">
        <v>25</v>
      </c>
      <c r="E153" s="20">
        <v>45660</v>
      </c>
      <c r="F153" s="20">
        <v>45659</v>
      </c>
      <c r="G153">
        <v>25777.97</v>
      </c>
    </row>
    <row r="154" spans="1:7" x14ac:dyDescent="0.3">
      <c r="A154">
        <v>13695</v>
      </c>
      <c r="B154">
        <v>114</v>
      </c>
      <c r="C154" t="s">
        <v>24</v>
      </c>
      <c r="D154" t="s">
        <v>30</v>
      </c>
      <c r="E154" s="20">
        <v>45660</v>
      </c>
      <c r="F154" s="20">
        <v>45659</v>
      </c>
      <c r="G154">
        <v>-384.13</v>
      </c>
    </row>
    <row r="155" spans="1:7" x14ac:dyDescent="0.3">
      <c r="A155">
        <v>13696</v>
      </c>
      <c r="B155">
        <v>114</v>
      </c>
      <c r="C155" t="s">
        <v>24</v>
      </c>
      <c r="D155" t="s">
        <v>29</v>
      </c>
      <c r="E155" s="20">
        <v>45660</v>
      </c>
      <c r="F155" s="20">
        <v>45660</v>
      </c>
      <c r="G155">
        <v>-10</v>
      </c>
    </row>
    <row r="156" spans="1:7" x14ac:dyDescent="0.3">
      <c r="A156">
        <v>13691</v>
      </c>
      <c r="B156">
        <v>114</v>
      </c>
      <c r="C156" t="s">
        <v>24</v>
      </c>
      <c r="D156" t="s">
        <v>28</v>
      </c>
      <c r="E156" s="20">
        <v>45659</v>
      </c>
      <c r="F156" s="20">
        <v>45659</v>
      </c>
      <c r="G156">
        <v>-50615.32</v>
      </c>
    </row>
    <row r="157" spans="1:7" x14ac:dyDescent="0.3">
      <c r="A157">
        <v>13690</v>
      </c>
      <c r="B157">
        <v>114</v>
      </c>
      <c r="C157" t="s">
        <v>24</v>
      </c>
      <c r="D157" t="s">
        <v>29</v>
      </c>
      <c r="E157" s="20">
        <v>45659</v>
      </c>
      <c r="F157" s="20">
        <v>45659</v>
      </c>
      <c r="G157">
        <v>-10</v>
      </c>
    </row>
    <row r="158" spans="1:7" x14ac:dyDescent="0.3">
      <c r="A158">
        <v>13689</v>
      </c>
      <c r="B158">
        <v>114</v>
      </c>
      <c r="C158" t="s">
        <v>24</v>
      </c>
      <c r="D158" t="s">
        <v>26</v>
      </c>
      <c r="E158" s="20">
        <v>45659</v>
      </c>
      <c r="F158" s="20">
        <v>45659</v>
      </c>
      <c r="G158">
        <v>2827.95</v>
      </c>
    </row>
    <row r="159" spans="1:7" x14ac:dyDescent="0.3">
      <c r="A159">
        <v>13688</v>
      </c>
      <c r="B159">
        <v>114</v>
      </c>
      <c r="C159" t="s">
        <v>24</v>
      </c>
      <c r="D159" t="s">
        <v>32</v>
      </c>
      <c r="E159" s="20">
        <v>45659</v>
      </c>
      <c r="F159" s="20">
        <v>45659</v>
      </c>
      <c r="G159">
        <v>50633.79</v>
      </c>
    </row>
    <row r="160" spans="1:7" x14ac:dyDescent="0.3">
      <c r="A160">
        <v>13684</v>
      </c>
      <c r="B160">
        <v>114</v>
      </c>
      <c r="C160" t="s">
        <v>24</v>
      </c>
      <c r="D160" t="s">
        <v>41</v>
      </c>
      <c r="E160" s="20">
        <v>45658</v>
      </c>
      <c r="F160" s="20">
        <v>45657</v>
      </c>
      <c r="G160">
        <v>-9.1300000000000008</v>
      </c>
    </row>
    <row r="161" spans="1:7" x14ac:dyDescent="0.3">
      <c r="A161">
        <v>13680</v>
      </c>
      <c r="B161">
        <v>114</v>
      </c>
      <c r="C161" t="s">
        <v>24</v>
      </c>
      <c r="D161" t="s">
        <v>30</v>
      </c>
      <c r="E161" s="20">
        <v>45658</v>
      </c>
      <c r="F161" s="20">
        <v>45657</v>
      </c>
      <c r="G161">
        <v>-76.41</v>
      </c>
    </row>
    <row r="162" spans="1:7" x14ac:dyDescent="0.3">
      <c r="A162">
        <v>13687</v>
      </c>
      <c r="B162">
        <v>114</v>
      </c>
      <c r="C162" t="s">
        <v>24</v>
      </c>
      <c r="D162" t="s">
        <v>42</v>
      </c>
      <c r="E162" s="20">
        <v>45658</v>
      </c>
      <c r="F162" s="20">
        <v>45625</v>
      </c>
      <c r="G162">
        <v>-400</v>
      </c>
    </row>
    <row r="163" spans="1:7" x14ac:dyDescent="0.3">
      <c r="A163">
        <v>13686</v>
      </c>
      <c r="B163">
        <v>114</v>
      </c>
      <c r="C163" t="s">
        <v>24</v>
      </c>
      <c r="D163" t="s">
        <v>43</v>
      </c>
      <c r="E163" s="20">
        <v>45658</v>
      </c>
      <c r="F163" s="20">
        <v>45657</v>
      </c>
      <c r="G163">
        <v>344.35</v>
      </c>
    </row>
    <row r="164" spans="1:7" x14ac:dyDescent="0.3">
      <c r="A164">
        <v>13685</v>
      </c>
      <c r="B164">
        <v>114</v>
      </c>
      <c r="C164" t="s">
        <v>24</v>
      </c>
      <c r="D164" t="s">
        <v>44</v>
      </c>
      <c r="E164" s="20">
        <v>45658</v>
      </c>
      <c r="F164" s="20">
        <v>45657</v>
      </c>
      <c r="G164">
        <v>-2.75</v>
      </c>
    </row>
    <row r="165" spans="1:7" x14ac:dyDescent="0.3">
      <c r="A165">
        <v>13683</v>
      </c>
      <c r="B165">
        <v>114</v>
      </c>
      <c r="C165" t="s">
        <v>24</v>
      </c>
      <c r="D165" t="s">
        <v>45</v>
      </c>
      <c r="E165" s="20">
        <v>45658</v>
      </c>
      <c r="F165" s="20">
        <v>45658</v>
      </c>
      <c r="G165">
        <v>-800</v>
      </c>
    </row>
    <row r="166" spans="1:7" x14ac:dyDescent="0.3">
      <c r="A166">
        <v>13682</v>
      </c>
      <c r="B166">
        <v>114</v>
      </c>
      <c r="C166" t="s">
        <v>24</v>
      </c>
      <c r="D166" t="s">
        <v>46</v>
      </c>
      <c r="E166" s="20">
        <v>45658</v>
      </c>
      <c r="F166" s="20">
        <v>45658</v>
      </c>
      <c r="G166">
        <v>-300</v>
      </c>
    </row>
    <row r="167" spans="1:7" x14ac:dyDescent="0.3">
      <c r="A167">
        <v>13681</v>
      </c>
      <c r="B167">
        <v>114</v>
      </c>
      <c r="C167" t="s">
        <v>24</v>
      </c>
      <c r="D167" t="s">
        <v>47</v>
      </c>
      <c r="E167" s="20">
        <v>45658</v>
      </c>
      <c r="F167" s="20">
        <v>45658</v>
      </c>
      <c r="G167">
        <v>-100</v>
      </c>
    </row>
    <row r="168" spans="1:7" x14ac:dyDescent="0.3">
      <c r="A168">
        <v>13679</v>
      </c>
      <c r="B168">
        <v>114</v>
      </c>
      <c r="C168" t="s">
        <v>24</v>
      </c>
      <c r="D168" t="s">
        <v>25</v>
      </c>
      <c r="E168" s="20">
        <v>45658</v>
      </c>
      <c r="F168" s="20">
        <v>45657</v>
      </c>
      <c r="G168">
        <v>4742.5</v>
      </c>
    </row>
    <row r="169" spans="1:7" x14ac:dyDescent="0.3">
      <c r="A169">
        <v>13678</v>
      </c>
      <c r="B169">
        <v>114</v>
      </c>
      <c r="C169" t="s">
        <v>24</v>
      </c>
      <c r="D169" t="s">
        <v>33</v>
      </c>
      <c r="E169" s="20">
        <v>45658</v>
      </c>
      <c r="F169" s="20">
        <v>45657</v>
      </c>
      <c r="G169">
        <v>3558.46</v>
      </c>
    </row>
    <row r="170" spans="1:7" x14ac:dyDescent="0.3">
      <c r="A170">
        <v>13677</v>
      </c>
      <c r="B170">
        <v>114</v>
      </c>
      <c r="C170" t="s">
        <v>24</v>
      </c>
      <c r="D170" t="s">
        <v>32</v>
      </c>
      <c r="E170" s="20">
        <v>45658</v>
      </c>
      <c r="F170" s="20">
        <v>45658</v>
      </c>
      <c r="G170">
        <v>43676.77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00"/>
  <sheetViews>
    <sheetView workbookViewId="0"/>
  </sheetViews>
  <sheetFormatPr defaultRowHeight="14.4" x14ac:dyDescent="0.3"/>
  <sheetData>
    <row r="1" spans="1:5" x14ac:dyDescent="0.3">
      <c r="A1" t="s">
        <v>18</v>
      </c>
      <c r="B1" t="s">
        <v>19</v>
      </c>
      <c r="C1" t="s">
        <v>48</v>
      </c>
      <c r="D1" t="s">
        <v>23</v>
      </c>
      <c r="E1" t="s">
        <v>49</v>
      </c>
    </row>
    <row r="2" spans="1:5" x14ac:dyDescent="0.3">
      <c r="A2">
        <v>114</v>
      </c>
      <c r="B2" t="s">
        <v>24</v>
      </c>
      <c r="C2" s="20">
        <v>45659</v>
      </c>
      <c r="D2">
        <v>26479.69</v>
      </c>
      <c r="E2" t="s">
        <v>50</v>
      </c>
    </row>
    <row r="3" spans="1:5" x14ac:dyDescent="0.3">
      <c r="A3">
        <v>114</v>
      </c>
      <c r="B3" t="s">
        <v>24</v>
      </c>
      <c r="C3" s="20">
        <v>45659</v>
      </c>
      <c r="D3">
        <v>1493.43</v>
      </c>
      <c r="E3" t="s">
        <v>51</v>
      </c>
    </row>
    <row r="4" spans="1:5" x14ac:dyDescent="0.3">
      <c r="A4">
        <v>114</v>
      </c>
      <c r="B4" t="s">
        <v>24</v>
      </c>
      <c r="C4" s="20">
        <v>45659</v>
      </c>
      <c r="D4">
        <v>0</v>
      </c>
      <c r="E4" t="s">
        <v>52</v>
      </c>
    </row>
    <row r="5" spans="1:5" x14ac:dyDescent="0.3">
      <c r="A5">
        <v>114</v>
      </c>
      <c r="B5" t="s">
        <v>24</v>
      </c>
      <c r="C5" s="20">
        <v>45659</v>
      </c>
      <c r="D5">
        <v>0</v>
      </c>
      <c r="E5" t="s">
        <v>53</v>
      </c>
    </row>
    <row r="6" spans="1:5" x14ac:dyDescent="0.3">
      <c r="A6">
        <v>114</v>
      </c>
      <c r="B6" t="s">
        <v>24</v>
      </c>
      <c r="C6" s="20">
        <v>45659</v>
      </c>
      <c r="D6">
        <v>0</v>
      </c>
      <c r="E6" t="s">
        <v>54</v>
      </c>
    </row>
    <row r="7" spans="1:5" x14ac:dyDescent="0.3">
      <c r="A7">
        <v>114</v>
      </c>
      <c r="B7" t="s">
        <v>24</v>
      </c>
      <c r="C7" s="20">
        <v>45659</v>
      </c>
      <c r="D7">
        <v>2849.04</v>
      </c>
      <c r="E7" t="s">
        <v>55</v>
      </c>
    </row>
    <row r="8" spans="1:5" x14ac:dyDescent="0.3">
      <c r="A8">
        <v>114</v>
      </c>
      <c r="B8" t="s">
        <v>24</v>
      </c>
      <c r="C8" s="20">
        <v>45659</v>
      </c>
      <c r="D8">
        <v>0</v>
      </c>
      <c r="E8" t="s">
        <v>56</v>
      </c>
    </row>
    <row r="9" spans="1:5" x14ac:dyDescent="0.3">
      <c r="A9">
        <v>114</v>
      </c>
      <c r="B9" t="s">
        <v>24</v>
      </c>
      <c r="C9" s="20">
        <v>45659</v>
      </c>
      <c r="D9">
        <v>0</v>
      </c>
      <c r="E9" t="s">
        <v>57</v>
      </c>
    </row>
    <row r="10" spans="1:5" x14ac:dyDescent="0.3">
      <c r="A10">
        <v>114</v>
      </c>
      <c r="B10" t="s">
        <v>24</v>
      </c>
      <c r="C10" s="20">
        <v>45659</v>
      </c>
      <c r="D10">
        <v>0</v>
      </c>
      <c r="E10" t="s">
        <v>58</v>
      </c>
    </row>
    <row r="11" spans="1:5" x14ac:dyDescent="0.3">
      <c r="A11">
        <v>114</v>
      </c>
      <c r="B11" t="s">
        <v>24</v>
      </c>
      <c r="C11" s="20">
        <v>45659</v>
      </c>
      <c r="D11">
        <v>760.55</v>
      </c>
      <c r="E11" t="s">
        <v>59</v>
      </c>
    </row>
    <row r="12" spans="1:5" x14ac:dyDescent="0.3">
      <c r="A12">
        <v>114</v>
      </c>
      <c r="B12" t="s">
        <v>24</v>
      </c>
      <c r="C12" s="20">
        <v>45659</v>
      </c>
      <c r="D12">
        <v>16433.09</v>
      </c>
      <c r="E12" t="s">
        <v>60</v>
      </c>
    </row>
    <row r="13" spans="1:5" x14ac:dyDescent="0.3">
      <c r="A13">
        <v>114</v>
      </c>
      <c r="B13" t="s">
        <v>24</v>
      </c>
      <c r="C13" s="20">
        <v>45659</v>
      </c>
      <c r="D13">
        <v>0</v>
      </c>
      <c r="E13" t="s">
        <v>61</v>
      </c>
    </row>
    <row r="14" spans="1:5" x14ac:dyDescent="0.3">
      <c r="A14">
        <v>114</v>
      </c>
      <c r="B14" t="s">
        <v>24</v>
      </c>
      <c r="C14" s="20">
        <v>45659</v>
      </c>
      <c r="D14">
        <v>0</v>
      </c>
      <c r="E14" t="s">
        <v>58</v>
      </c>
    </row>
    <row r="15" spans="1:5" x14ac:dyDescent="0.3">
      <c r="A15">
        <v>114</v>
      </c>
      <c r="B15" t="s">
        <v>24</v>
      </c>
      <c r="C15" s="20">
        <v>45659</v>
      </c>
      <c r="D15">
        <v>0</v>
      </c>
      <c r="E15" t="s">
        <v>62</v>
      </c>
    </row>
    <row r="16" spans="1:5" x14ac:dyDescent="0.3">
      <c r="A16">
        <v>114</v>
      </c>
      <c r="B16" t="s">
        <v>24</v>
      </c>
      <c r="C16" s="20">
        <v>45659</v>
      </c>
      <c r="D16">
        <v>0</v>
      </c>
      <c r="E16" t="s">
        <v>63</v>
      </c>
    </row>
    <row r="17" spans="1:5" x14ac:dyDescent="0.3">
      <c r="A17">
        <v>114</v>
      </c>
      <c r="B17" t="s">
        <v>24</v>
      </c>
      <c r="C17" s="20">
        <v>45659</v>
      </c>
      <c r="D17">
        <v>0</v>
      </c>
      <c r="E17" t="s">
        <v>64</v>
      </c>
    </row>
    <row r="18" spans="1:5" x14ac:dyDescent="0.3">
      <c r="A18">
        <v>114</v>
      </c>
      <c r="B18" t="s">
        <v>24</v>
      </c>
      <c r="C18" s="20">
        <v>45659</v>
      </c>
      <c r="D18">
        <v>0</v>
      </c>
      <c r="E18" t="s">
        <v>65</v>
      </c>
    </row>
    <row r="19" spans="1:5" x14ac:dyDescent="0.3">
      <c r="A19">
        <v>114</v>
      </c>
      <c r="B19" t="s">
        <v>24</v>
      </c>
      <c r="C19" s="20">
        <v>45659</v>
      </c>
      <c r="D19">
        <v>0</v>
      </c>
      <c r="E19" t="s">
        <v>66</v>
      </c>
    </row>
    <row r="20" spans="1:5" x14ac:dyDescent="0.3">
      <c r="A20">
        <v>114</v>
      </c>
      <c r="B20" t="s">
        <v>24</v>
      </c>
      <c r="C20" s="20">
        <v>45659</v>
      </c>
      <c r="D20">
        <v>0</v>
      </c>
      <c r="E20" t="s">
        <v>67</v>
      </c>
    </row>
    <row r="21" spans="1:5" x14ac:dyDescent="0.3">
      <c r="A21">
        <v>114</v>
      </c>
      <c r="B21" t="s">
        <v>24</v>
      </c>
      <c r="C21" s="20">
        <v>45660</v>
      </c>
      <c r="D21">
        <v>28762.400000000001</v>
      </c>
      <c r="E21" t="s">
        <v>50</v>
      </c>
    </row>
    <row r="22" spans="1:5" x14ac:dyDescent="0.3">
      <c r="A22">
        <v>114</v>
      </c>
      <c r="B22" t="s">
        <v>24</v>
      </c>
      <c r="C22" s="20">
        <v>45660</v>
      </c>
      <c r="D22">
        <v>2563.37</v>
      </c>
      <c r="E22" t="s">
        <v>51</v>
      </c>
    </row>
    <row r="23" spans="1:5" x14ac:dyDescent="0.3">
      <c r="A23">
        <v>114</v>
      </c>
      <c r="B23" t="s">
        <v>24</v>
      </c>
      <c r="C23" s="20">
        <v>45660</v>
      </c>
      <c r="D23">
        <v>18</v>
      </c>
      <c r="E23" t="s">
        <v>52</v>
      </c>
    </row>
    <row r="24" spans="1:5" x14ac:dyDescent="0.3">
      <c r="A24">
        <v>114</v>
      </c>
      <c r="B24" t="s">
        <v>24</v>
      </c>
      <c r="C24" s="20">
        <v>45660</v>
      </c>
      <c r="D24">
        <v>0</v>
      </c>
      <c r="E24" t="s">
        <v>53</v>
      </c>
    </row>
    <row r="25" spans="1:5" x14ac:dyDescent="0.3">
      <c r="A25">
        <v>114</v>
      </c>
      <c r="B25" t="s">
        <v>24</v>
      </c>
      <c r="C25" s="20">
        <v>45660</v>
      </c>
      <c r="D25">
        <v>0</v>
      </c>
      <c r="E25" t="s">
        <v>54</v>
      </c>
    </row>
    <row r="26" spans="1:5" x14ac:dyDescent="0.3">
      <c r="A26">
        <v>114</v>
      </c>
      <c r="B26" t="s">
        <v>24</v>
      </c>
      <c r="C26" s="20">
        <v>45660</v>
      </c>
      <c r="D26">
        <v>6788.27</v>
      </c>
      <c r="E26" t="s">
        <v>55</v>
      </c>
    </row>
    <row r="27" spans="1:5" x14ac:dyDescent="0.3">
      <c r="A27">
        <v>114</v>
      </c>
      <c r="B27" t="s">
        <v>24</v>
      </c>
      <c r="C27" s="20">
        <v>45660</v>
      </c>
      <c r="D27">
        <v>0</v>
      </c>
      <c r="E27" t="s">
        <v>56</v>
      </c>
    </row>
    <row r="28" spans="1:5" x14ac:dyDescent="0.3">
      <c r="A28">
        <v>114</v>
      </c>
      <c r="B28" t="s">
        <v>24</v>
      </c>
      <c r="C28" s="20">
        <v>45660</v>
      </c>
      <c r="D28">
        <v>0</v>
      </c>
      <c r="E28" t="s">
        <v>57</v>
      </c>
    </row>
    <row r="29" spans="1:5" x14ac:dyDescent="0.3">
      <c r="A29">
        <v>114</v>
      </c>
      <c r="B29" t="s">
        <v>24</v>
      </c>
      <c r="C29" s="20">
        <v>45660</v>
      </c>
      <c r="D29">
        <v>0</v>
      </c>
      <c r="E29" t="s">
        <v>58</v>
      </c>
    </row>
    <row r="30" spans="1:5" x14ac:dyDescent="0.3">
      <c r="A30">
        <v>114</v>
      </c>
      <c r="B30" t="s">
        <v>24</v>
      </c>
      <c r="C30" s="20">
        <v>45660</v>
      </c>
      <c r="D30">
        <v>188.15</v>
      </c>
      <c r="E30" t="s">
        <v>59</v>
      </c>
    </row>
    <row r="31" spans="1:5" x14ac:dyDescent="0.3">
      <c r="A31">
        <v>114</v>
      </c>
      <c r="B31" t="s">
        <v>24</v>
      </c>
      <c r="C31" s="20">
        <v>45660</v>
      </c>
      <c r="D31">
        <v>18875</v>
      </c>
      <c r="E31" t="s">
        <v>60</v>
      </c>
    </row>
    <row r="32" spans="1:5" x14ac:dyDescent="0.3">
      <c r="A32">
        <v>114</v>
      </c>
      <c r="B32" t="s">
        <v>24</v>
      </c>
      <c r="C32" s="20">
        <v>45660</v>
      </c>
      <c r="D32">
        <v>11.29</v>
      </c>
      <c r="E32" t="s">
        <v>61</v>
      </c>
    </row>
    <row r="33" spans="1:5" x14ac:dyDescent="0.3">
      <c r="A33">
        <v>114</v>
      </c>
      <c r="B33" t="s">
        <v>24</v>
      </c>
      <c r="C33" s="20">
        <v>45660</v>
      </c>
      <c r="D33">
        <v>0</v>
      </c>
      <c r="E33" t="s">
        <v>58</v>
      </c>
    </row>
    <row r="34" spans="1:5" x14ac:dyDescent="0.3">
      <c r="A34">
        <v>114</v>
      </c>
      <c r="B34" t="s">
        <v>24</v>
      </c>
      <c r="C34" s="20">
        <v>45660</v>
      </c>
      <c r="D34">
        <v>0</v>
      </c>
      <c r="E34" t="s">
        <v>62</v>
      </c>
    </row>
    <row r="35" spans="1:5" x14ac:dyDescent="0.3">
      <c r="A35">
        <v>114</v>
      </c>
      <c r="B35" t="s">
        <v>24</v>
      </c>
      <c r="C35" s="20">
        <v>45660</v>
      </c>
      <c r="D35">
        <v>0</v>
      </c>
      <c r="E35" t="s">
        <v>63</v>
      </c>
    </row>
    <row r="36" spans="1:5" x14ac:dyDescent="0.3">
      <c r="A36">
        <v>114</v>
      </c>
      <c r="B36" t="s">
        <v>24</v>
      </c>
      <c r="C36" s="20">
        <v>45660</v>
      </c>
      <c r="D36">
        <v>0</v>
      </c>
      <c r="E36" t="s">
        <v>64</v>
      </c>
    </row>
    <row r="37" spans="1:5" x14ac:dyDescent="0.3">
      <c r="A37">
        <v>114</v>
      </c>
      <c r="B37" t="s">
        <v>24</v>
      </c>
      <c r="C37" s="20">
        <v>45660</v>
      </c>
      <c r="D37">
        <v>0</v>
      </c>
      <c r="E37" t="s">
        <v>65</v>
      </c>
    </row>
    <row r="38" spans="1:5" x14ac:dyDescent="0.3">
      <c r="A38">
        <v>114</v>
      </c>
      <c r="B38" t="s">
        <v>24</v>
      </c>
      <c r="C38" s="20">
        <v>45660</v>
      </c>
      <c r="D38">
        <v>0</v>
      </c>
      <c r="E38" t="s">
        <v>66</v>
      </c>
    </row>
    <row r="39" spans="1:5" x14ac:dyDescent="0.3">
      <c r="A39">
        <v>114</v>
      </c>
      <c r="B39" t="s">
        <v>24</v>
      </c>
      <c r="C39" s="20">
        <v>45660</v>
      </c>
      <c r="D39">
        <v>0</v>
      </c>
      <c r="E39" t="s">
        <v>67</v>
      </c>
    </row>
    <row r="40" spans="1:5" x14ac:dyDescent="0.3">
      <c r="A40">
        <v>114</v>
      </c>
      <c r="B40" t="s">
        <v>24</v>
      </c>
      <c r="C40" s="20">
        <v>45661</v>
      </c>
      <c r="D40">
        <v>93226.59</v>
      </c>
      <c r="E40" t="s">
        <v>50</v>
      </c>
    </row>
    <row r="41" spans="1:5" x14ac:dyDescent="0.3">
      <c r="A41">
        <v>114</v>
      </c>
      <c r="B41" t="s">
        <v>24</v>
      </c>
      <c r="C41" s="20">
        <v>45661</v>
      </c>
      <c r="D41">
        <v>9631.08</v>
      </c>
      <c r="E41" t="s">
        <v>51</v>
      </c>
    </row>
    <row r="42" spans="1:5" x14ac:dyDescent="0.3">
      <c r="A42">
        <v>114</v>
      </c>
      <c r="B42" t="s">
        <v>24</v>
      </c>
      <c r="C42" s="20">
        <v>45661</v>
      </c>
      <c r="D42">
        <v>0</v>
      </c>
      <c r="E42" t="s">
        <v>52</v>
      </c>
    </row>
    <row r="43" spans="1:5" x14ac:dyDescent="0.3">
      <c r="A43">
        <v>114</v>
      </c>
      <c r="B43" t="s">
        <v>24</v>
      </c>
      <c r="C43" s="20">
        <v>45661</v>
      </c>
      <c r="D43">
        <v>0</v>
      </c>
      <c r="E43" t="s">
        <v>53</v>
      </c>
    </row>
    <row r="44" spans="1:5" x14ac:dyDescent="0.3">
      <c r="A44">
        <v>114</v>
      </c>
      <c r="B44" t="s">
        <v>24</v>
      </c>
      <c r="C44" s="20">
        <v>45661</v>
      </c>
      <c r="D44">
        <v>0</v>
      </c>
      <c r="E44" t="s">
        <v>54</v>
      </c>
    </row>
    <row r="45" spans="1:5" x14ac:dyDescent="0.3">
      <c r="A45">
        <v>114</v>
      </c>
      <c r="B45" t="s">
        <v>24</v>
      </c>
      <c r="C45" s="20">
        <v>45661</v>
      </c>
      <c r="D45">
        <v>9807.5</v>
      </c>
      <c r="E45" t="s">
        <v>55</v>
      </c>
    </row>
    <row r="46" spans="1:5" x14ac:dyDescent="0.3">
      <c r="A46">
        <v>114</v>
      </c>
      <c r="B46" t="s">
        <v>24</v>
      </c>
      <c r="C46" s="20">
        <v>45661</v>
      </c>
      <c r="D46">
        <v>0</v>
      </c>
      <c r="E46" t="s">
        <v>56</v>
      </c>
    </row>
    <row r="47" spans="1:5" x14ac:dyDescent="0.3">
      <c r="A47">
        <v>114</v>
      </c>
      <c r="B47" t="s">
        <v>24</v>
      </c>
      <c r="C47" s="20">
        <v>45661</v>
      </c>
      <c r="D47">
        <v>0</v>
      </c>
      <c r="E47" t="s">
        <v>57</v>
      </c>
    </row>
    <row r="48" spans="1:5" x14ac:dyDescent="0.3">
      <c r="A48">
        <v>114</v>
      </c>
      <c r="B48" t="s">
        <v>24</v>
      </c>
      <c r="C48" s="20">
        <v>45661</v>
      </c>
      <c r="D48">
        <v>0</v>
      </c>
      <c r="E48" t="s">
        <v>58</v>
      </c>
    </row>
    <row r="49" spans="1:5" x14ac:dyDescent="0.3">
      <c r="A49">
        <v>114</v>
      </c>
      <c r="B49" t="s">
        <v>24</v>
      </c>
      <c r="C49" s="20">
        <v>45661</v>
      </c>
      <c r="D49">
        <v>2274.42</v>
      </c>
      <c r="E49" t="s">
        <v>59</v>
      </c>
    </row>
    <row r="50" spans="1:5" x14ac:dyDescent="0.3">
      <c r="A50">
        <v>114</v>
      </c>
      <c r="B50" t="s">
        <v>24</v>
      </c>
      <c r="C50" s="20">
        <v>45661</v>
      </c>
      <c r="D50">
        <v>38839.33</v>
      </c>
      <c r="E50" t="s">
        <v>60</v>
      </c>
    </row>
    <row r="51" spans="1:5" x14ac:dyDescent="0.3">
      <c r="A51">
        <v>114</v>
      </c>
      <c r="B51" t="s">
        <v>24</v>
      </c>
      <c r="C51" s="20">
        <v>45661</v>
      </c>
      <c r="D51">
        <v>5191</v>
      </c>
      <c r="E51" t="s">
        <v>61</v>
      </c>
    </row>
    <row r="52" spans="1:5" x14ac:dyDescent="0.3">
      <c r="A52">
        <v>114</v>
      </c>
      <c r="B52" t="s">
        <v>24</v>
      </c>
      <c r="C52" s="20">
        <v>45661</v>
      </c>
      <c r="D52">
        <v>0</v>
      </c>
      <c r="E52" t="s">
        <v>58</v>
      </c>
    </row>
    <row r="53" spans="1:5" x14ac:dyDescent="0.3">
      <c r="A53">
        <v>114</v>
      </c>
      <c r="B53" t="s">
        <v>24</v>
      </c>
      <c r="C53" s="20">
        <v>45661</v>
      </c>
      <c r="D53">
        <v>0</v>
      </c>
      <c r="E53" t="s">
        <v>62</v>
      </c>
    </row>
    <row r="54" spans="1:5" x14ac:dyDescent="0.3">
      <c r="A54">
        <v>114</v>
      </c>
      <c r="B54" t="s">
        <v>24</v>
      </c>
      <c r="C54" s="20">
        <v>45661</v>
      </c>
      <c r="D54">
        <v>0</v>
      </c>
      <c r="E54" t="s">
        <v>63</v>
      </c>
    </row>
    <row r="55" spans="1:5" x14ac:dyDescent="0.3">
      <c r="A55">
        <v>114</v>
      </c>
      <c r="B55" t="s">
        <v>24</v>
      </c>
      <c r="C55" s="20">
        <v>45661</v>
      </c>
      <c r="D55">
        <v>0</v>
      </c>
      <c r="E55" t="s">
        <v>64</v>
      </c>
    </row>
    <row r="56" spans="1:5" x14ac:dyDescent="0.3">
      <c r="A56">
        <v>114</v>
      </c>
      <c r="B56" t="s">
        <v>24</v>
      </c>
      <c r="C56" s="20">
        <v>45661</v>
      </c>
      <c r="D56">
        <v>0</v>
      </c>
      <c r="E56" t="s">
        <v>65</v>
      </c>
    </row>
    <row r="57" spans="1:5" x14ac:dyDescent="0.3">
      <c r="A57">
        <v>114</v>
      </c>
      <c r="B57" t="s">
        <v>24</v>
      </c>
      <c r="C57" s="20">
        <v>45661</v>
      </c>
      <c r="D57">
        <v>0</v>
      </c>
      <c r="E57" t="s">
        <v>66</v>
      </c>
    </row>
    <row r="58" spans="1:5" x14ac:dyDescent="0.3">
      <c r="A58">
        <v>114</v>
      </c>
      <c r="B58" t="s">
        <v>24</v>
      </c>
      <c r="C58" s="20">
        <v>45661</v>
      </c>
      <c r="D58">
        <v>0</v>
      </c>
      <c r="E58" t="s">
        <v>67</v>
      </c>
    </row>
    <row r="59" spans="1:5" x14ac:dyDescent="0.3">
      <c r="A59">
        <v>114</v>
      </c>
      <c r="B59" t="s">
        <v>24</v>
      </c>
      <c r="C59" s="20">
        <v>45662</v>
      </c>
      <c r="D59">
        <v>20053.23</v>
      </c>
      <c r="E59" t="s">
        <v>50</v>
      </c>
    </row>
    <row r="60" spans="1:5" x14ac:dyDescent="0.3">
      <c r="A60">
        <v>114</v>
      </c>
      <c r="B60" t="s">
        <v>24</v>
      </c>
      <c r="C60" s="20">
        <v>45662</v>
      </c>
      <c r="D60">
        <v>1700.65</v>
      </c>
      <c r="E60" t="s">
        <v>51</v>
      </c>
    </row>
    <row r="61" spans="1:5" x14ac:dyDescent="0.3">
      <c r="A61">
        <v>114</v>
      </c>
      <c r="B61" t="s">
        <v>24</v>
      </c>
      <c r="C61" s="20">
        <v>45662</v>
      </c>
      <c r="D61">
        <v>0</v>
      </c>
      <c r="E61" t="s">
        <v>52</v>
      </c>
    </row>
    <row r="62" spans="1:5" x14ac:dyDescent="0.3">
      <c r="A62">
        <v>114</v>
      </c>
      <c r="B62" t="s">
        <v>24</v>
      </c>
      <c r="C62" s="20">
        <v>45662</v>
      </c>
      <c r="D62">
        <v>0</v>
      </c>
      <c r="E62" t="s">
        <v>53</v>
      </c>
    </row>
    <row r="63" spans="1:5" x14ac:dyDescent="0.3">
      <c r="A63">
        <v>114</v>
      </c>
      <c r="B63" t="s">
        <v>24</v>
      </c>
      <c r="C63" s="20">
        <v>45662</v>
      </c>
      <c r="D63">
        <v>0</v>
      </c>
      <c r="E63" t="s">
        <v>54</v>
      </c>
    </row>
    <row r="64" spans="1:5" x14ac:dyDescent="0.3">
      <c r="A64">
        <v>114</v>
      </c>
      <c r="B64" t="s">
        <v>24</v>
      </c>
      <c r="C64" s="20">
        <v>45662</v>
      </c>
      <c r="D64">
        <v>3260.62</v>
      </c>
      <c r="E64" t="s">
        <v>55</v>
      </c>
    </row>
    <row r="65" spans="1:5" x14ac:dyDescent="0.3">
      <c r="A65">
        <v>114</v>
      </c>
      <c r="B65" t="s">
        <v>24</v>
      </c>
      <c r="C65" s="20">
        <v>45662</v>
      </c>
      <c r="D65">
        <v>0</v>
      </c>
      <c r="E65" t="s">
        <v>56</v>
      </c>
    </row>
    <row r="66" spans="1:5" x14ac:dyDescent="0.3">
      <c r="A66">
        <v>114</v>
      </c>
      <c r="B66" t="s">
        <v>24</v>
      </c>
      <c r="C66" s="20">
        <v>45662</v>
      </c>
      <c r="D66">
        <v>0</v>
      </c>
      <c r="E66" t="s">
        <v>57</v>
      </c>
    </row>
    <row r="67" spans="1:5" x14ac:dyDescent="0.3">
      <c r="A67">
        <v>114</v>
      </c>
      <c r="B67" t="s">
        <v>24</v>
      </c>
      <c r="C67" s="20">
        <v>45662</v>
      </c>
      <c r="D67">
        <v>0</v>
      </c>
      <c r="E67" t="s">
        <v>58</v>
      </c>
    </row>
    <row r="68" spans="1:5" x14ac:dyDescent="0.3">
      <c r="A68">
        <v>114</v>
      </c>
      <c r="B68" t="s">
        <v>24</v>
      </c>
      <c r="C68" s="20">
        <v>45662</v>
      </c>
      <c r="D68">
        <v>453.7</v>
      </c>
      <c r="E68" t="s">
        <v>59</v>
      </c>
    </row>
    <row r="69" spans="1:5" x14ac:dyDescent="0.3">
      <c r="A69">
        <v>114</v>
      </c>
      <c r="B69" t="s">
        <v>24</v>
      </c>
      <c r="C69" s="20">
        <v>45662</v>
      </c>
      <c r="D69">
        <v>11870.12</v>
      </c>
      <c r="E69" t="s">
        <v>60</v>
      </c>
    </row>
    <row r="70" spans="1:5" x14ac:dyDescent="0.3">
      <c r="A70">
        <v>114</v>
      </c>
      <c r="B70" t="s">
        <v>24</v>
      </c>
      <c r="C70" s="20">
        <v>45662</v>
      </c>
      <c r="D70">
        <v>0</v>
      </c>
      <c r="E70" t="s">
        <v>61</v>
      </c>
    </row>
    <row r="71" spans="1:5" x14ac:dyDescent="0.3">
      <c r="A71">
        <v>114</v>
      </c>
      <c r="B71" t="s">
        <v>24</v>
      </c>
      <c r="C71" s="20">
        <v>45662</v>
      </c>
      <c r="D71">
        <v>0</v>
      </c>
      <c r="E71" t="s">
        <v>58</v>
      </c>
    </row>
    <row r="72" spans="1:5" x14ac:dyDescent="0.3">
      <c r="A72">
        <v>114</v>
      </c>
      <c r="B72" t="s">
        <v>24</v>
      </c>
      <c r="C72" s="20">
        <v>45662</v>
      </c>
      <c r="D72">
        <v>0</v>
      </c>
      <c r="E72" t="s">
        <v>62</v>
      </c>
    </row>
    <row r="73" spans="1:5" x14ac:dyDescent="0.3">
      <c r="A73">
        <v>114</v>
      </c>
      <c r="B73" t="s">
        <v>24</v>
      </c>
      <c r="C73" s="20">
        <v>45662</v>
      </c>
      <c r="D73">
        <v>0</v>
      </c>
      <c r="E73" t="s">
        <v>63</v>
      </c>
    </row>
    <row r="74" spans="1:5" x14ac:dyDescent="0.3">
      <c r="A74">
        <v>114</v>
      </c>
      <c r="B74" t="s">
        <v>24</v>
      </c>
      <c r="C74" s="20">
        <v>45662</v>
      </c>
      <c r="D74">
        <v>0</v>
      </c>
      <c r="E74" t="s">
        <v>64</v>
      </c>
    </row>
    <row r="75" spans="1:5" x14ac:dyDescent="0.3">
      <c r="A75">
        <v>114</v>
      </c>
      <c r="B75" t="s">
        <v>24</v>
      </c>
      <c r="C75" s="20">
        <v>45662</v>
      </c>
      <c r="D75">
        <v>0</v>
      </c>
      <c r="E75" t="s">
        <v>65</v>
      </c>
    </row>
    <row r="76" spans="1:5" x14ac:dyDescent="0.3">
      <c r="A76">
        <v>114</v>
      </c>
      <c r="B76" t="s">
        <v>24</v>
      </c>
      <c r="C76" s="20">
        <v>45662</v>
      </c>
      <c r="D76">
        <v>0</v>
      </c>
      <c r="E76" t="s">
        <v>66</v>
      </c>
    </row>
    <row r="77" spans="1:5" x14ac:dyDescent="0.3">
      <c r="A77">
        <v>114</v>
      </c>
      <c r="B77" t="s">
        <v>24</v>
      </c>
      <c r="C77" s="20">
        <v>45662</v>
      </c>
      <c r="D77">
        <v>0</v>
      </c>
      <c r="E77" t="s">
        <v>67</v>
      </c>
    </row>
    <row r="78" spans="1:5" x14ac:dyDescent="0.3">
      <c r="A78">
        <v>114</v>
      </c>
      <c r="B78" t="s">
        <v>24</v>
      </c>
      <c r="C78" s="20">
        <v>45663</v>
      </c>
      <c r="D78">
        <v>14712.32</v>
      </c>
      <c r="E78" t="s">
        <v>50</v>
      </c>
    </row>
    <row r="79" spans="1:5" x14ac:dyDescent="0.3">
      <c r="A79">
        <v>114</v>
      </c>
      <c r="B79" t="s">
        <v>24</v>
      </c>
      <c r="C79" s="20">
        <v>45663</v>
      </c>
      <c r="D79">
        <v>846.3</v>
      </c>
      <c r="E79" t="s">
        <v>51</v>
      </c>
    </row>
    <row r="80" spans="1:5" x14ac:dyDescent="0.3">
      <c r="A80">
        <v>114</v>
      </c>
      <c r="B80" t="s">
        <v>24</v>
      </c>
      <c r="C80" s="20">
        <v>45663</v>
      </c>
      <c r="D80">
        <v>0</v>
      </c>
      <c r="E80" t="s">
        <v>52</v>
      </c>
    </row>
    <row r="81" spans="1:5" x14ac:dyDescent="0.3">
      <c r="A81">
        <v>114</v>
      </c>
      <c r="B81" t="s">
        <v>24</v>
      </c>
      <c r="C81" s="20">
        <v>45663</v>
      </c>
      <c r="D81">
        <v>0</v>
      </c>
      <c r="E81" t="s">
        <v>53</v>
      </c>
    </row>
    <row r="82" spans="1:5" x14ac:dyDescent="0.3">
      <c r="A82">
        <v>114</v>
      </c>
      <c r="B82" t="s">
        <v>24</v>
      </c>
      <c r="C82" s="20">
        <v>45663</v>
      </c>
      <c r="D82">
        <v>0</v>
      </c>
      <c r="E82" t="s">
        <v>54</v>
      </c>
    </row>
    <row r="83" spans="1:5" x14ac:dyDescent="0.3">
      <c r="A83">
        <v>114</v>
      </c>
      <c r="B83" t="s">
        <v>24</v>
      </c>
      <c r="C83" s="20">
        <v>45663</v>
      </c>
      <c r="D83">
        <v>2493.5700000000002</v>
      </c>
      <c r="E83" t="s">
        <v>55</v>
      </c>
    </row>
    <row r="84" spans="1:5" x14ac:dyDescent="0.3">
      <c r="A84">
        <v>114</v>
      </c>
      <c r="B84" t="s">
        <v>24</v>
      </c>
      <c r="C84" s="20">
        <v>45663</v>
      </c>
      <c r="D84">
        <v>0</v>
      </c>
      <c r="E84" t="s">
        <v>56</v>
      </c>
    </row>
    <row r="85" spans="1:5" x14ac:dyDescent="0.3">
      <c r="A85">
        <v>114</v>
      </c>
      <c r="B85" t="s">
        <v>24</v>
      </c>
      <c r="C85" s="20">
        <v>45663</v>
      </c>
      <c r="D85">
        <v>0</v>
      </c>
      <c r="E85" t="s">
        <v>57</v>
      </c>
    </row>
    <row r="86" spans="1:5" x14ac:dyDescent="0.3">
      <c r="A86">
        <v>114</v>
      </c>
      <c r="B86" t="s">
        <v>24</v>
      </c>
      <c r="C86" s="20">
        <v>45663</v>
      </c>
      <c r="D86">
        <v>0</v>
      </c>
      <c r="E86" t="s">
        <v>58</v>
      </c>
    </row>
    <row r="87" spans="1:5" x14ac:dyDescent="0.3">
      <c r="A87">
        <v>114</v>
      </c>
      <c r="B87" t="s">
        <v>24</v>
      </c>
      <c r="C87" s="20">
        <v>45663</v>
      </c>
      <c r="D87">
        <v>679.04</v>
      </c>
      <c r="E87" t="s">
        <v>59</v>
      </c>
    </row>
    <row r="88" spans="1:5" x14ac:dyDescent="0.3">
      <c r="A88">
        <v>114</v>
      </c>
      <c r="B88" t="s">
        <v>24</v>
      </c>
      <c r="C88" s="20">
        <v>45663</v>
      </c>
      <c r="D88">
        <v>6731.68</v>
      </c>
      <c r="E88" t="s">
        <v>60</v>
      </c>
    </row>
    <row r="89" spans="1:5" x14ac:dyDescent="0.3">
      <c r="A89">
        <v>114</v>
      </c>
      <c r="B89" t="s">
        <v>24</v>
      </c>
      <c r="C89" s="20">
        <v>45663</v>
      </c>
      <c r="D89">
        <v>0</v>
      </c>
      <c r="E89" t="s">
        <v>61</v>
      </c>
    </row>
    <row r="90" spans="1:5" x14ac:dyDescent="0.3">
      <c r="A90">
        <v>114</v>
      </c>
      <c r="B90" t="s">
        <v>24</v>
      </c>
      <c r="C90" s="20">
        <v>45663</v>
      </c>
      <c r="D90">
        <v>0</v>
      </c>
      <c r="E90" t="s">
        <v>58</v>
      </c>
    </row>
    <row r="91" spans="1:5" x14ac:dyDescent="0.3">
      <c r="A91">
        <v>114</v>
      </c>
      <c r="B91" t="s">
        <v>24</v>
      </c>
      <c r="C91" s="20">
        <v>45663</v>
      </c>
      <c r="D91">
        <v>0</v>
      </c>
      <c r="E91" t="s">
        <v>62</v>
      </c>
    </row>
    <row r="92" spans="1:5" x14ac:dyDescent="0.3">
      <c r="A92">
        <v>114</v>
      </c>
      <c r="B92" t="s">
        <v>24</v>
      </c>
      <c r="C92" s="20">
        <v>45663</v>
      </c>
      <c r="D92">
        <v>0</v>
      </c>
      <c r="E92" t="s">
        <v>63</v>
      </c>
    </row>
    <row r="93" spans="1:5" x14ac:dyDescent="0.3">
      <c r="A93">
        <v>114</v>
      </c>
      <c r="B93" t="s">
        <v>24</v>
      </c>
      <c r="C93" s="20">
        <v>45663</v>
      </c>
      <c r="D93">
        <v>0</v>
      </c>
      <c r="E93" t="s">
        <v>64</v>
      </c>
    </row>
    <row r="94" spans="1:5" x14ac:dyDescent="0.3">
      <c r="A94">
        <v>114</v>
      </c>
      <c r="B94" t="s">
        <v>24</v>
      </c>
      <c r="C94" s="20">
        <v>45663</v>
      </c>
      <c r="D94">
        <v>0</v>
      </c>
      <c r="E94" t="s">
        <v>65</v>
      </c>
    </row>
    <row r="95" spans="1:5" x14ac:dyDescent="0.3">
      <c r="A95">
        <v>114</v>
      </c>
      <c r="B95" t="s">
        <v>24</v>
      </c>
      <c r="C95" s="20">
        <v>45663</v>
      </c>
      <c r="D95">
        <v>0</v>
      </c>
      <c r="E95" t="s">
        <v>66</v>
      </c>
    </row>
    <row r="96" spans="1:5" x14ac:dyDescent="0.3">
      <c r="A96">
        <v>114</v>
      </c>
      <c r="B96" t="s">
        <v>24</v>
      </c>
      <c r="C96" s="20">
        <v>45663</v>
      </c>
      <c r="D96">
        <v>0</v>
      </c>
      <c r="E96" t="s">
        <v>67</v>
      </c>
    </row>
    <row r="97" spans="1:5" x14ac:dyDescent="0.3">
      <c r="A97">
        <v>114</v>
      </c>
      <c r="B97" t="s">
        <v>24</v>
      </c>
      <c r="C97" s="20">
        <v>45664</v>
      </c>
      <c r="D97">
        <v>14617.89</v>
      </c>
      <c r="E97" t="s">
        <v>50</v>
      </c>
    </row>
    <row r="98" spans="1:5" x14ac:dyDescent="0.3">
      <c r="A98">
        <v>114</v>
      </c>
      <c r="B98" t="s">
        <v>24</v>
      </c>
      <c r="C98" s="20">
        <v>45664</v>
      </c>
      <c r="D98">
        <v>2568.11</v>
      </c>
      <c r="E98" t="s">
        <v>51</v>
      </c>
    </row>
    <row r="99" spans="1:5" x14ac:dyDescent="0.3">
      <c r="A99">
        <v>114</v>
      </c>
      <c r="B99" t="s">
        <v>24</v>
      </c>
      <c r="C99" s="20">
        <v>45664</v>
      </c>
      <c r="D99">
        <v>0</v>
      </c>
      <c r="E99" t="s">
        <v>52</v>
      </c>
    </row>
    <row r="100" spans="1:5" x14ac:dyDescent="0.3">
      <c r="A100">
        <v>114</v>
      </c>
      <c r="B100" t="s">
        <v>24</v>
      </c>
      <c r="C100" s="20">
        <v>45664</v>
      </c>
      <c r="D100">
        <v>0</v>
      </c>
      <c r="E100" t="s">
        <v>53</v>
      </c>
    </row>
    <row r="101" spans="1:5" x14ac:dyDescent="0.3">
      <c r="A101">
        <v>114</v>
      </c>
      <c r="B101" t="s">
        <v>24</v>
      </c>
      <c r="C101" s="20">
        <v>45664</v>
      </c>
      <c r="D101">
        <v>0</v>
      </c>
      <c r="E101" t="s">
        <v>54</v>
      </c>
    </row>
    <row r="102" spans="1:5" x14ac:dyDescent="0.3">
      <c r="A102">
        <v>114</v>
      </c>
      <c r="B102" t="s">
        <v>24</v>
      </c>
      <c r="C102" s="20">
        <v>45664</v>
      </c>
      <c r="D102">
        <v>3594.52</v>
      </c>
      <c r="E102" t="s">
        <v>55</v>
      </c>
    </row>
    <row r="103" spans="1:5" x14ac:dyDescent="0.3">
      <c r="A103">
        <v>114</v>
      </c>
      <c r="B103" t="s">
        <v>24</v>
      </c>
      <c r="C103" s="20">
        <v>45664</v>
      </c>
      <c r="D103">
        <v>0</v>
      </c>
      <c r="E103" t="s">
        <v>56</v>
      </c>
    </row>
    <row r="104" spans="1:5" x14ac:dyDescent="0.3">
      <c r="A104">
        <v>114</v>
      </c>
      <c r="B104" t="s">
        <v>24</v>
      </c>
      <c r="C104" s="20">
        <v>45664</v>
      </c>
      <c r="D104">
        <v>0</v>
      </c>
      <c r="E104" t="s">
        <v>57</v>
      </c>
    </row>
    <row r="105" spans="1:5" x14ac:dyDescent="0.3">
      <c r="A105">
        <v>114</v>
      </c>
      <c r="B105" t="s">
        <v>24</v>
      </c>
      <c r="C105" s="20">
        <v>45664</v>
      </c>
      <c r="D105">
        <v>0</v>
      </c>
      <c r="E105" t="s">
        <v>58</v>
      </c>
    </row>
    <row r="106" spans="1:5" x14ac:dyDescent="0.3">
      <c r="A106">
        <v>114</v>
      </c>
      <c r="B106" t="s">
        <v>24</v>
      </c>
      <c r="C106" s="20">
        <v>45664</v>
      </c>
      <c r="D106">
        <v>781.23</v>
      </c>
      <c r="E106" t="s">
        <v>59</v>
      </c>
    </row>
    <row r="107" spans="1:5" x14ac:dyDescent="0.3">
      <c r="A107">
        <v>114</v>
      </c>
      <c r="B107" t="s">
        <v>24</v>
      </c>
      <c r="C107" s="20">
        <v>45664</v>
      </c>
      <c r="D107">
        <v>10832.87</v>
      </c>
      <c r="E107" t="s">
        <v>60</v>
      </c>
    </row>
    <row r="108" spans="1:5" x14ac:dyDescent="0.3">
      <c r="A108">
        <v>114</v>
      </c>
      <c r="B108" t="s">
        <v>24</v>
      </c>
      <c r="C108" s="20">
        <v>45664</v>
      </c>
      <c r="D108">
        <v>0</v>
      </c>
      <c r="E108" t="s">
        <v>61</v>
      </c>
    </row>
    <row r="109" spans="1:5" x14ac:dyDescent="0.3">
      <c r="A109">
        <v>114</v>
      </c>
      <c r="B109" t="s">
        <v>24</v>
      </c>
      <c r="C109" s="20">
        <v>45664</v>
      </c>
      <c r="D109">
        <v>0</v>
      </c>
      <c r="E109" t="s">
        <v>58</v>
      </c>
    </row>
    <row r="110" spans="1:5" x14ac:dyDescent="0.3">
      <c r="A110">
        <v>114</v>
      </c>
      <c r="B110" t="s">
        <v>24</v>
      </c>
      <c r="C110" s="20">
        <v>45664</v>
      </c>
      <c r="D110">
        <v>0</v>
      </c>
      <c r="E110" t="s">
        <v>62</v>
      </c>
    </row>
    <row r="111" spans="1:5" x14ac:dyDescent="0.3">
      <c r="A111">
        <v>114</v>
      </c>
      <c r="B111" t="s">
        <v>24</v>
      </c>
      <c r="C111" s="20">
        <v>45664</v>
      </c>
      <c r="D111">
        <v>0</v>
      </c>
      <c r="E111" t="s">
        <v>63</v>
      </c>
    </row>
    <row r="112" spans="1:5" x14ac:dyDescent="0.3">
      <c r="A112">
        <v>114</v>
      </c>
      <c r="B112" t="s">
        <v>24</v>
      </c>
      <c r="C112" s="20">
        <v>45664</v>
      </c>
      <c r="D112">
        <v>0</v>
      </c>
      <c r="E112" t="s">
        <v>64</v>
      </c>
    </row>
    <row r="113" spans="1:5" x14ac:dyDescent="0.3">
      <c r="A113">
        <v>114</v>
      </c>
      <c r="B113" t="s">
        <v>24</v>
      </c>
      <c r="C113" s="20">
        <v>45664</v>
      </c>
      <c r="D113">
        <v>0</v>
      </c>
      <c r="E113" t="s">
        <v>65</v>
      </c>
    </row>
    <row r="114" spans="1:5" x14ac:dyDescent="0.3">
      <c r="A114">
        <v>114</v>
      </c>
      <c r="B114" t="s">
        <v>24</v>
      </c>
      <c r="C114" s="20">
        <v>45664</v>
      </c>
      <c r="D114">
        <v>0</v>
      </c>
      <c r="E114" t="s">
        <v>66</v>
      </c>
    </row>
    <row r="115" spans="1:5" x14ac:dyDescent="0.3">
      <c r="A115">
        <v>114</v>
      </c>
      <c r="B115" t="s">
        <v>24</v>
      </c>
      <c r="C115" s="20">
        <v>45664</v>
      </c>
      <c r="D115">
        <v>0</v>
      </c>
      <c r="E115" t="s">
        <v>67</v>
      </c>
    </row>
    <row r="116" spans="1:5" x14ac:dyDescent="0.3">
      <c r="A116">
        <v>114</v>
      </c>
      <c r="B116" t="s">
        <v>24</v>
      </c>
      <c r="C116" s="20">
        <v>45665</v>
      </c>
      <c r="D116">
        <v>22184.43</v>
      </c>
      <c r="E116" t="s">
        <v>50</v>
      </c>
    </row>
    <row r="117" spans="1:5" x14ac:dyDescent="0.3">
      <c r="A117">
        <v>114</v>
      </c>
      <c r="B117" t="s">
        <v>24</v>
      </c>
      <c r="C117" s="20">
        <v>45665</v>
      </c>
      <c r="D117">
        <v>2132.65</v>
      </c>
      <c r="E117" t="s">
        <v>51</v>
      </c>
    </row>
    <row r="118" spans="1:5" x14ac:dyDescent="0.3">
      <c r="A118">
        <v>114</v>
      </c>
      <c r="B118" t="s">
        <v>24</v>
      </c>
      <c r="C118" s="20">
        <v>45665</v>
      </c>
      <c r="D118">
        <v>0</v>
      </c>
      <c r="E118" t="s">
        <v>52</v>
      </c>
    </row>
    <row r="119" spans="1:5" x14ac:dyDescent="0.3">
      <c r="A119">
        <v>114</v>
      </c>
      <c r="B119" t="s">
        <v>24</v>
      </c>
      <c r="C119" s="20">
        <v>45665</v>
      </c>
      <c r="D119">
        <v>0</v>
      </c>
      <c r="E119" t="s">
        <v>53</v>
      </c>
    </row>
    <row r="120" spans="1:5" x14ac:dyDescent="0.3">
      <c r="A120">
        <v>114</v>
      </c>
      <c r="B120" t="s">
        <v>24</v>
      </c>
      <c r="C120" s="20">
        <v>45665</v>
      </c>
      <c r="D120">
        <v>0</v>
      </c>
      <c r="E120" t="s">
        <v>54</v>
      </c>
    </row>
    <row r="121" spans="1:5" x14ac:dyDescent="0.3">
      <c r="A121">
        <v>114</v>
      </c>
      <c r="B121" t="s">
        <v>24</v>
      </c>
      <c r="C121" s="20">
        <v>45665</v>
      </c>
      <c r="D121">
        <v>6320.6</v>
      </c>
      <c r="E121" t="s">
        <v>55</v>
      </c>
    </row>
    <row r="122" spans="1:5" x14ac:dyDescent="0.3">
      <c r="A122">
        <v>114</v>
      </c>
      <c r="B122" t="s">
        <v>24</v>
      </c>
      <c r="C122" s="20">
        <v>45665</v>
      </c>
      <c r="D122">
        <v>0</v>
      </c>
      <c r="E122" t="s">
        <v>56</v>
      </c>
    </row>
    <row r="123" spans="1:5" x14ac:dyDescent="0.3">
      <c r="A123">
        <v>114</v>
      </c>
      <c r="B123" t="s">
        <v>24</v>
      </c>
      <c r="C123" s="20">
        <v>45665</v>
      </c>
      <c r="D123">
        <v>0</v>
      </c>
      <c r="E123" t="s">
        <v>57</v>
      </c>
    </row>
    <row r="124" spans="1:5" x14ac:dyDescent="0.3">
      <c r="A124">
        <v>114</v>
      </c>
      <c r="B124" t="s">
        <v>24</v>
      </c>
      <c r="C124" s="20">
        <v>45665</v>
      </c>
      <c r="D124">
        <v>0</v>
      </c>
      <c r="E124" t="s">
        <v>58</v>
      </c>
    </row>
    <row r="125" spans="1:5" x14ac:dyDescent="0.3">
      <c r="A125">
        <v>114</v>
      </c>
      <c r="B125" t="s">
        <v>24</v>
      </c>
      <c r="C125" s="20">
        <v>45665</v>
      </c>
      <c r="D125">
        <v>988.11</v>
      </c>
      <c r="E125" t="s">
        <v>59</v>
      </c>
    </row>
    <row r="126" spans="1:5" x14ac:dyDescent="0.3">
      <c r="A126">
        <v>114</v>
      </c>
      <c r="B126" t="s">
        <v>24</v>
      </c>
      <c r="C126" s="20">
        <v>45665</v>
      </c>
      <c r="D126">
        <v>13144.98</v>
      </c>
      <c r="E126" t="s">
        <v>60</v>
      </c>
    </row>
    <row r="127" spans="1:5" x14ac:dyDescent="0.3">
      <c r="A127">
        <v>114</v>
      </c>
      <c r="B127" t="s">
        <v>24</v>
      </c>
      <c r="C127" s="20">
        <v>45665</v>
      </c>
      <c r="D127">
        <v>0</v>
      </c>
      <c r="E127" t="s">
        <v>61</v>
      </c>
    </row>
    <row r="128" spans="1:5" x14ac:dyDescent="0.3">
      <c r="A128">
        <v>114</v>
      </c>
      <c r="B128" t="s">
        <v>24</v>
      </c>
      <c r="C128" s="20">
        <v>45665</v>
      </c>
      <c r="D128">
        <v>0</v>
      </c>
      <c r="E128" t="s">
        <v>58</v>
      </c>
    </row>
    <row r="129" spans="1:5" x14ac:dyDescent="0.3">
      <c r="A129">
        <v>114</v>
      </c>
      <c r="B129" t="s">
        <v>24</v>
      </c>
      <c r="C129" s="20">
        <v>45665</v>
      </c>
      <c r="D129">
        <v>0</v>
      </c>
      <c r="E129" t="s">
        <v>62</v>
      </c>
    </row>
    <row r="130" spans="1:5" x14ac:dyDescent="0.3">
      <c r="A130">
        <v>114</v>
      </c>
      <c r="B130" t="s">
        <v>24</v>
      </c>
      <c r="C130" s="20">
        <v>45665</v>
      </c>
      <c r="D130">
        <v>0</v>
      </c>
      <c r="E130" t="s">
        <v>63</v>
      </c>
    </row>
    <row r="131" spans="1:5" x14ac:dyDescent="0.3">
      <c r="A131">
        <v>114</v>
      </c>
      <c r="B131" t="s">
        <v>24</v>
      </c>
      <c r="C131" s="20">
        <v>45665</v>
      </c>
      <c r="D131">
        <v>0</v>
      </c>
      <c r="E131" t="s">
        <v>64</v>
      </c>
    </row>
    <row r="132" spans="1:5" x14ac:dyDescent="0.3">
      <c r="A132">
        <v>114</v>
      </c>
      <c r="B132" t="s">
        <v>24</v>
      </c>
      <c r="C132" s="20">
        <v>45665</v>
      </c>
      <c r="D132">
        <v>0</v>
      </c>
      <c r="E132" t="s">
        <v>65</v>
      </c>
    </row>
    <row r="133" spans="1:5" x14ac:dyDescent="0.3">
      <c r="A133">
        <v>114</v>
      </c>
      <c r="B133" t="s">
        <v>24</v>
      </c>
      <c r="C133" s="20">
        <v>45665</v>
      </c>
      <c r="D133">
        <v>0</v>
      </c>
      <c r="E133" t="s">
        <v>66</v>
      </c>
    </row>
    <row r="134" spans="1:5" x14ac:dyDescent="0.3">
      <c r="A134">
        <v>114</v>
      </c>
      <c r="B134" t="s">
        <v>24</v>
      </c>
      <c r="C134" s="20">
        <v>45665</v>
      </c>
      <c r="D134">
        <v>0</v>
      </c>
      <c r="E134" t="s">
        <v>67</v>
      </c>
    </row>
    <row r="135" spans="1:5" x14ac:dyDescent="0.3">
      <c r="A135">
        <v>114</v>
      </c>
      <c r="B135" t="s">
        <v>24</v>
      </c>
      <c r="C135" s="20">
        <v>45666</v>
      </c>
      <c r="D135">
        <v>27061.17</v>
      </c>
      <c r="E135" t="s">
        <v>50</v>
      </c>
    </row>
    <row r="136" spans="1:5" x14ac:dyDescent="0.3">
      <c r="A136">
        <v>114</v>
      </c>
      <c r="B136" t="s">
        <v>24</v>
      </c>
      <c r="C136" s="20">
        <v>45666</v>
      </c>
      <c r="D136">
        <v>5759.66</v>
      </c>
      <c r="E136" t="s">
        <v>51</v>
      </c>
    </row>
    <row r="137" spans="1:5" x14ac:dyDescent="0.3">
      <c r="A137">
        <v>114</v>
      </c>
      <c r="B137" t="s">
        <v>24</v>
      </c>
      <c r="C137" s="20">
        <v>45666</v>
      </c>
      <c r="D137">
        <v>0</v>
      </c>
      <c r="E137" t="s">
        <v>52</v>
      </c>
    </row>
    <row r="138" spans="1:5" x14ac:dyDescent="0.3">
      <c r="A138">
        <v>114</v>
      </c>
      <c r="B138" t="s">
        <v>24</v>
      </c>
      <c r="C138" s="20">
        <v>45666</v>
      </c>
      <c r="D138">
        <v>0</v>
      </c>
      <c r="E138" t="s">
        <v>53</v>
      </c>
    </row>
    <row r="139" spans="1:5" x14ac:dyDescent="0.3">
      <c r="A139">
        <v>114</v>
      </c>
      <c r="B139" t="s">
        <v>24</v>
      </c>
      <c r="C139" s="20">
        <v>45666</v>
      </c>
      <c r="D139">
        <v>0</v>
      </c>
      <c r="E139" t="s">
        <v>54</v>
      </c>
    </row>
    <row r="140" spans="1:5" x14ac:dyDescent="0.3">
      <c r="A140">
        <v>114</v>
      </c>
      <c r="B140" t="s">
        <v>24</v>
      </c>
      <c r="C140" s="20">
        <v>45666</v>
      </c>
      <c r="D140">
        <v>3424.19</v>
      </c>
      <c r="E140" t="s">
        <v>55</v>
      </c>
    </row>
    <row r="141" spans="1:5" x14ac:dyDescent="0.3">
      <c r="A141">
        <v>114</v>
      </c>
      <c r="B141" t="s">
        <v>24</v>
      </c>
      <c r="C141" s="20">
        <v>45666</v>
      </c>
      <c r="D141">
        <v>0</v>
      </c>
      <c r="E141" t="s">
        <v>56</v>
      </c>
    </row>
    <row r="142" spans="1:5" x14ac:dyDescent="0.3">
      <c r="A142">
        <v>114</v>
      </c>
      <c r="B142" t="s">
        <v>24</v>
      </c>
      <c r="C142" s="20">
        <v>45666</v>
      </c>
      <c r="D142">
        <v>0</v>
      </c>
      <c r="E142" t="s">
        <v>57</v>
      </c>
    </row>
    <row r="143" spans="1:5" x14ac:dyDescent="0.3">
      <c r="A143">
        <v>114</v>
      </c>
      <c r="B143" t="s">
        <v>24</v>
      </c>
      <c r="C143" s="20">
        <v>45666</v>
      </c>
      <c r="D143">
        <v>0</v>
      </c>
      <c r="E143" t="s">
        <v>58</v>
      </c>
    </row>
    <row r="144" spans="1:5" x14ac:dyDescent="0.3">
      <c r="A144">
        <v>114</v>
      </c>
      <c r="B144" t="s">
        <v>24</v>
      </c>
      <c r="C144" s="20">
        <v>45666</v>
      </c>
      <c r="D144">
        <v>237.77</v>
      </c>
      <c r="E144" t="s">
        <v>59</v>
      </c>
    </row>
    <row r="145" spans="1:5" x14ac:dyDescent="0.3">
      <c r="A145">
        <v>114</v>
      </c>
      <c r="B145" t="s">
        <v>24</v>
      </c>
      <c r="C145" s="20">
        <v>45666</v>
      </c>
      <c r="D145">
        <v>15237.9</v>
      </c>
      <c r="E145" t="s">
        <v>60</v>
      </c>
    </row>
    <row r="146" spans="1:5" x14ac:dyDescent="0.3">
      <c r="A146">
        <v>114</v>
      </c>
      <c r="B146" t="s">
        <v>24</v>
      </c>
      <c r="C146" s="20">
        <v>45666</v>
      </c>
      <c r="D146">
        <v>0</v>
      </c>
      <c r="E146" t="s">
        <v>61</v>
      </c>
    </row>
    <row r="147" spans="1:5" x14ac:dyDescent="0.3">
      <c r="A147">
        <v>114</v>
      </c>
      <c r="B147" t="s">
        <v>24</v>
      </c>
      <c r="C147" s="20">
        <v>45666</v>
      </c>
      <c r="D147">
        <v>0</v>
      </c>
      <c r="E147" t="s">
        <v>58</v>
      </c>
    </row>
    <row r="148" spans="1:5" x14ac:dyDescent="0.3">
      <c r="A148">
        <v>114</v>
      </c>
      <c r="B148" t="s">
        <v>24</v>
      </c>
      <c r="C148" s="20">
        <v>45666</v>
      </c>
      <c r="D148">
        <v>0</v>
      </c>
      <c r="E148" t="s">
        <v>62</v>
      </c>
    </row>
    <row r="149" spans="1:5" x14ac:dyDescent="0.3">
      <c r="A149">
        <v>114</v>
      </c>
      <c r="B149" t="s">
        <v>24</v>
      </c>
      <c r="C149" s="20">
        <v>45666</v>
      </c>
      <c r="D149">
        <v>0</v>
      </c>
      <c r="E149" t="s">
        <v>63</v>
      </c>
    </row>
    <row r="150" spans="1:5" x14ac:dyDescent="0.3">
      <c r="A150">
        <v>114</v>
      </c>
      <c r="B150" t="s">
        <v>24</v>
      </c>
      <c r="C150" s="20">
        <v>45666</v>
      </c>
      <c r="D150">
        <v>0</v>
      </c>
      <c r="E150" t="s">
        <v>64</v>
      </c>
    </row>
    <row r="151" spans="1:5" x14ac:dyDescent="0.3">
      <c r="A151">
        <v>114</v>
      </c>
      <c r="B151" t="s">
        <v>24</v>
      </c>
      <c r="C151" s="20">
        <v>45666</v>
      </c>
      <c r="D151">
        <v>0</v>
      </c>
      <c r="E151" t="s">
        <v>65</v>
      </c>
    </row>
    <row r="152" spans="1:5" x14ac:dyDescent="0.3">
      <c r="A152">
        <v>114</v>
      </c>
      <c r="B152" t="s">
        <v>24</v>
      </c>
      <c r="C152" s="20">
        <v>45666</v>
      </c>
      <c r="D152">
        <v>0</v>
      </c>
      <c r="E152" t="s">
        <v>66</v>
      </c>
    </row>
    <row r="153" spans="1:5" x14ac:dyDescent="0.3">
      <c r="A153">
        <v>114</v>
      </c>
      <c r="B153" t="s">
        <v>24</v>
      </c>
      <c r="C153" s="20">
        <v>45666</v>
      </c>
      <c r="D153">
        <v>0</v>
      </c>
      <c r="E153" t="s">
        <v>67</v>
      </c>
    </row>
    <row r="154" spans="1:5" x14ac:dyDescent="0.3">
      <c r="A154">
        <v>114</v>
      </c>
      <c r="B154" t="s">
        <v>24</v>
      </c>
      <c r="C154" s="20">
        <v>45667</v>
      </c>
      <c r="D154">
        <v>37900.22</v>
      </c>
      <c r="E154" t="s">
        <v>50</v>
      </c>
    </row>
    <row r="155" spans="1:5" x14ac:dyDescent="0.3">
      <c r="A155">
        <v>114</v>
      </c>
      <c r="B155" t="s">
        <v>24</v>
      </c>
      <c r="C155" s="20">
        <v>45667</v>
      </c>
      <c r="D155">
        <v>3618.9</v>
      </c>
      <c r="E155" t="s">
        <v>51</v>
      </c>
    </row>
    <row r="156" spans="1:5" x14ac:dyDescent="0.3">
      <c r="A156">
        <v>114</v>
      </c>
      <c r="B156" t="s">
        <v>24</v>
      </c>
      <c r="C156" s="20">
        <v>45667</v>
      </c>
      <c r="D156">
        <v>3.5</v>
      </c>
      <c r="E156" t="s">
        <v>52</v>
      </c>
    </row>
    <row r="157" spans="1:5" x14ac:dyDescent="0.3">
      <c r="A157">
        <v>114</v>
      </c>
      <c r="B157" t="s">
        <v>24</v>
      </c>
      <c r="C157" s="20">
        <v>45667</v>
      </c>
      <c r="D157">
        <v>0</v>
      </c>
      <c r="E157" t="s">
        <v>53</v>
      </c>
    </row>
    <row r="158" spans="1:5" x14ac:dyDescent="0.3">
      <c r="A158">
        <v>114</v>
      </c>
      <c r="B158" t="s">
        <v>24</v>
      </c>
      <c r="C158" s="20">
        <v>45667</v>
      </c>
      <c r="D158">
        <v>0</v>
      </c>
      <c r="E158" t="s">
        <v>54</v>
      </c>
    </row>
    <row r="159" spans="1:5" x14ac:dyDescent="0.3">
      <c r="A159">
        <v>114</v>
      </c>
      <c r="B159" t="s">
        <v>24</v>
      </c>
      <c r="C159" s="20">
        <v>45667</v>
      </c>
      <c r="D159">
        <v>4705.41</v>
      </c>
      <c r="E159" t="s">
        <v>55</v>
      </c>
    </row>
    <row r="160" spans="1:5" x14ac:dyDescent="0.3">
      <c r="A160">
        <v>114</v>
      </c>
      <c r="B160" t="s">
        <v>24</v>
      </c>
      <c r="C160" s="20">
        <v>45667</v>
      </c>
      <c r="D160">
        <v>0</v>
      </c>
      <c r="E160" t="s">
        <v>56</v>
      </c>
    </row>
    <row r="161" spans="1:5" x14ac:dyDescent="0.3">
      <c r="A161">
        <v>114</v>
      </c>
      <c r="B161" t="s">
        <v>24</v>
      </c>
      <c r="C161" s="20">
        <v>45667</v>
      </c>
      <c r="D161">
        <v>0</v>
      </c>
      <c r="E161" t="s">
        <v>57</v>
      </c>
    </row>
    <row r="162" spans="1:5" x14ac:dyDescent="0.3">
      <c r="A162">
        <v>114</v>
      </c>
      <c r="B162" t="s">
        <v>24</v>
      </c>
      <c r="C162" s="20">
        <v>45667</v>
      </c>
      <c r="D162">
        <v>0</v>
      </c>
      <c r="E162" t="s">
        <v>58</v>
      </c>
    </row>
    <row r="163" spans="1:5" x14ac:dyDescent="0.3">
      <c r="A163">
        <v>114</v>
      </c>
      <c r="B163" t="s">
        <v>24</v>
      </c>
      <c r="C163" s="20">
        <v>45667</v>
      </c>
      <c r="D163">
        <v>616.62</v>
      </c>
      <c r="E163" t="s">
        <v>59</v>
      </c>
    </row>
    <row r="164" spans="1:5" x14ac:dyDescent="0.3">
      <c r="A164">
        <v>114</v>
      </c>
      <c r="B164" t="s">
        <v>24</v>
      </c>
      <c r="C164" s="20">
        <v>45667</v>
      </c>
      <c r="D164">
        <v>20900.29</v>
      </c>
      <c r="E164" t="s">
        <v>60</v>
      </c>
    </row>
    <row r="165" spans="1:5" x14ac:dyDescent="0.3">
      <c r="A165">
        <v>114</v>
      </c>
      <c r="B165" t="s">
        <v>24</v>
      </c>
      <c r="C165" s="20">
        <v>45667</v>
      </c>
      <c r="D165">
        <v>0</v>
      </c>
      <c r="E165" t="s">
        <v>61</v>
      </c>
    </row>
    <row r="166" spans="1:5" x14ac:dyDescent="0.3">
      <c r="A166">
        <v>114</v>
      </c>
      <c r="B166" t="s">
        <v>24</v>
      </c>
      <c r="C166" s="20">
        <v>45667</v>
      </c>
      <c r="D166">
        <v>0</v>
      </c>
      <c r="E166" t="s">
        <v>58</v>
      </c>
    </row>
    <row r="167" spans="1:5" x14ac:dyDescent="0.3">
      <c r="A167">
        <v>114</v>
      </c>
      <c r="B167" t="s">
        <v>24</v>
      </c>
      <c r="C167" s="20">
        <v>45667</v>
      </c>
      <c r="D167">
        <v>0</v>
      </c>
      <c r="E167" t="s">
        <v>62</v>
      </c>
    </row>
    <row r="168" spans="1:5" x14ac:dyDescent="0.3">
      <c r="A168">
        <v>114</v>
      </c>
      <c r="B168" t="s">
        <v>24</v>
      </c>
      <c r="C168" s="20">
        <v>45667</v>
      </c>
      <c r="D168">
        <v>0</v>
      </c>
      <c r="E168" t="s">
        <v>63</v>
      </c>
    </row>
    <row r="169" spans="1:5" x14ac:dyDescent="0.3">
      <c r="A169">
        <v>114</v>
      </c>
      <c r="B169" t="s">
        <v>24</v>
      </c>
      <c r="C169" s="20">
        <v>45667</v>
      </c>
      <c r="D169">
        <v>0</v>
      </c>
      <c r="E169" t="s">
        <v>64</v>
      </c>
    </row>
    <row r="170" spans="1:5" x14ac:dyDescent="0.3">
      <c r="A170">
        <v>114</v>
      </c>
      <c r="B170" t="s">
        <v>24</v>
      </c>
      <c r="C170" s="20">
        <v>45667</v>
      </c>
      <c r="D170">
        <v>0</v>
      </c>
      <c r="E170" t="s">
        <v>65</v>
      </c>
    </row>
    <row r="171" spans="1:5" x14ac:dyDescent="0.3">
      <c r="A171">
        <v>114</v>
      </c>
      <c r="B171" t="s">
        <v>24</v>
      </c>
      <c r="C171" s="20">
        <v>45667</v>
      </c>
      <c r="D171">
        <v>0</v>
      </c>
      <c r="E171" t="s">
        <v>66</v>
      </c>
    </row>
    <row r="172" spans="1:5" x14ac:dyDescent="0.3">
      <c r="A172">
        <v>114</v>
      </c>
      <c r="B172" t="s">
        <v>24</v>
      </c>
      <c r="C172" s="20">
        <v>45667</v>
      </c>
      <c r="D172">
        <v>0</v>
      </c>
      <c r="E172" t="s">
        <v>67</v>
      </c>
    </row>
    <row r="173" spans="1:5" x14ac:dyDescent="0.3">
      <c r="A173">
        <v>114</v>
      </c>
      <c r="B173" t="s">
        <v>24</v>
      </c>
      <c r="C173" s="20">
        <v>45668</v>
      </c>
      <c r="D173">
        <v>88450.58</v>
      </c>
      <c r="E173" t="s">
        <v>50</v>
      </c>
    </row>
    <row r="174" spans="1:5" x14ac:dyDescent="0.3">
      <c r="A174">
        <v>114</v>
      </c>
      <c r="B174" t="s">
        <v>24</v>
      </c>
      <c r="C174" s="20">
        <v>45668</v>
      </c>
      <c r="D174">
        <v>5534.08</v>
      </c>
      <c r="E174" t="s">
        <v>51</v>
      </c>
    </row>
    <row r="175" spans="1:5" x14ac:dyDescent="0.3">
      <c r="A175">
        <v>114</v>
      </c>
      <c r="B175" t="s">
        <v>24</v>
      </c>
      <c r="C175" s="20">
        <v>45668</v>
      </c>
      <c r="D175">
        <v>0</v>
      </c>
      <c r="E175" t="s">
        <v>52</v>
      </c>
    </row>
    <row r="176" spans="1:5" x14ac:dyDescent="0.3">
      <c r="A176">
        <v>114</v>
      </c>
      <c r="B176" t="s">
        <v>24</v>
      </c>
      <c r="C176" s="20">
        <v>45668</v>
      </c>
      <c r="D176">
        <v>0</v>
      </c>
      <c r="E176" t="s">
        <v>53</v>
      </c>
    </row>
    <row r="177" spans="1:5" x14ac:dyDescent="0.3">
      <c r="A177">
        <v>114</v>
      </c>
      <c r="B177" t="s">
        <v>24</v>
      </c>
      <c r="C177" s="20">
        <v>45668</v>
      </c>
      <c r="D177">
        <v>0</v>
      </c>
      <c r="E177" t="s">
        <v>54</v>
      </c>
    </row>
    <row r="178" spans="1:5" x14ac:dyDescent="0.3">
      <c r="A178">
        <v>114</v>
      </c>
      <c r="B178" t="s">
        <v>24</v>
      </c>
      <c r="C178" s="20">
        <v>45668</v>
      </c>
      <c r="D178">
        <v>9777.7000000000007</v>
      </c>
      <c r="E178" t="s">
        <v>55</v>
      </c>
    </row>
    <row r="179" spans="1:5" x14ac:dyDescent="0.3">
      <c r="A179">
        <v>114</v>
      </c>
      <c r="B179" t="s">
        <v>24</v>
      </c>
      <c r="C179" s="20">
        <v>45668</v>
      </c>
      <c r="D179">
        <v>0</v>
      </c>
      <c r="E179" t="s">
        <v>56</v>
      </c>
    </row>
    <row r="180" spans="1:5" x14ac:dyDescent="0.3">
      <c r="A180">
        <v>114</v>
      </c>
      <c r="B180" t="s">
        <v>24</v>
      </c>
      <c r="C180" s="20">
        <v>45668</v>
      </c>
      <c r="D180">
        <v>0</v>
      </c>
      <c r="E180" t="s">
        <v>57</v>
      </c>
    </row>
    <row r="181" spans="1:5" x14ac:dyDescent="0.3">
      <c r="A181">
        <v>114</v>
      </c>
      <c r="B181" t="s">
        <v>24</v>
      </c>
      <c r="C181" s="20">
        <v>45668</v>
      </c>
      <c r="D181">
        <v>0</v>
      </c>
      <c r="E181" t="s">
        <v>58</v>
      </c>
    </row>
    <row r="182" spans="1:5" x14ac:dyDescent="0.3">
      <c r="A182">
        <v>114</v>
      </c>
      <c r="B182" t="s">
        <v>24</v>
      </c>
      <c r="C182" s="20">
        <v>45668</v>
      </c>
      <c r="D182">
        <v>790.99</v>
      </c>
      <c r="E182" t="s">
        <v>59</v>
      </c>
    </row>
    <row r="183" spans="1:5" x14ac:dyDescent="0.3">
      <c r="A183">
        <v>114</v>
      </c>
      <c r="B183" t="s">
        <v>24</v>
      </c>
      <c r="C183" s="20">
        <v>45668</v>
      </c>
      <c r="D183">
        <v>51808.19</v>
      </c>
      <c r="E183" t="s">
        <v>60</v>
      </c>
    </row>
    <row r="184" spans="1:5" x14ac:dyDescent="0.3">
      <c r="A184">
        <v>114</v>
      </c>
      <c r="B184" t="s">
        <v>24</v>
      </c>
      <c r="C184" s="20">
        <v>45668</v>
      </c>
      <c r="D184">
        <v>0</v>
      </c>
      <c r="E184" t="s">
        <v>61</v>
      </c>
    </row>
    <row r="185" spans="1:5" x14ac:dyDescent="0.3">
      <c r="A185">
        <v>114</v>
      </c>
      <c r="B185" t="s">
        <v>24</v>
      </c>
      <c r="C185" s="20">
        <v>45668</v>
      </c>
      <c r="D185">
        <v>0</v>
      </c>
      <c r="E185" t="s">
        <v>58</v>
      </c>
    </row>
    <row r="186" spans="1:5" x14ac:dyDescent="0.3">
      <c r="A186">
        <v>114</v>
      </c>
      <c r="B186" t="s">
        <v>24</v>
      </c>
      <c r="C186" s="20">
        <v>45668</v>
      </c>
      <c r="D186">
        <v>0</v>
      </c>
      <c r="E186" t="s">
        <v>62</v>
      </c>
    </row>
    <row r="187" spans="1:5" x14ac:dyDescent="0.3">
      <c r="A187">
        <v>114</v>
      </c>
      <c r="B187" t="s">
        <v>24</v>
      </c>
      <c r="C187" s="20">
        <v>45668</v>
      </c>
      <c r="D187">
        <v>0</v>
      </c>
      <c r="E187" t="s">
        <v>63</v>
      </c>
    </row>
    <row r="188" spans="1:5" x14ac:dyDescent="0.3">
      <c r="A188">
        <v>114</v>
      </c>
      <c r="B188" t="s">
        <v>24</v>
      </c>
      <c r="C188" s="20">
        <v>45668</v>
      </c>
      <c r="D188">
        <v>0</v>
      </c>
      <c r="E188" t="s">
        <v>64</v>
      </c>
    </row>
    <row r="189" spans="1:5" x14ac:dyDescent="0.3">
      <c r="A189">
        <v>114</v>
      </c>
      <c r="B189" t="s">
        <v>24</v>
      </c>
      <c r="C189" s="20">
        <v>45668</v>
      </c>
      <c r="D189">
        <v>0</v>
      </c>
      <c r="E189" t="s">
        <v>65</v>
      </c>
    </row>
    <row r="190" spans="1:5" x14ac:dyDescent="0.3">
      <c r="A190">
        <v>114</v>
      </c>
      <c r="B190" t="s">
        <v>24</v>
      </c>
      <c r="C190" s="20">
        <v>45668</v>
      </c>
      <c r="D190">
        <v>0</v>
      </c>
      <c r="E190" t="s">
        <v>66</v>
      </c>
    </row>
    <row r="191" spans="1:5" x14ac:dyDescent="0.3">
      <c r="A191">
        <v>114</v>
      </c>
      <c r="B191" t="s">
        <v>24</v>
      </c>
      <c r="C191" s="20">
        <v>45668</v>
      </c>
      <c r="D191">
        <v>0</v>
      </c>
      <c r="E191" t="s">
        <v>67</v>
      </c>
    </row>
    <row r="192" spans="1:5" x14ac:dyDescent="0.3">
      <c r="A192">
        <v>114</v>
      </c>
      <c r="B192" t="s">
        <v>24</v>
      </c>
      <c r="C192" s="20">
        <v>45669</v>
      </c>
      <c r="D192">
        <v>35833.449999999997</v>
      </c>
      <c r="E192" t="s">
        <v>50</v>
      </c>
    </row>
    <row r="193" spans="1:5" x14ac:dyDescent="0.3">
      <c r="A193">
        <v>114</v>
      </c>
      <c r="B193" t="s">
        <v>24</v>
      </c>
      <c r="C193" s="20">
        <v>45669</v>
      </c>
      <c r="D193">
        <v>3077.93</v>
      </c>
      <c r="E193" t="s">
        <v>51</v>
      </c>
    </row>
    <row r="194" spans="1:5" x14ac:dyDescent="0.3">
      <c r="A194">
        <v>114</v>
      </c>
      <c r="B194" t="s">
        <v>24</v>
      </c>
      <c r="C194" s="20">
        <v>45669</v>
      </c>
      <c r="D194">
        <v>0</v>
      </c>
      <c r="E194" t="s">
        <v>52</v>
      </c>
    </row>
    <row r="195" spans="1:5" x14ac:dyDescent="0.3">
      <c r="A195">
        <v>114</v>
      </c>
      <c r="B195" t="s">
        <v>24</v>
      </c>
      <c r="C195" s="20">
        <v>45669</v>
      </c>
      <c r="D195">
        <v>0</v>
      </c>
      <c r="E195" t="s">
        <v>53</v>
      </c>
    </row>
    <row r="196" spans="1:5" x14ac:dyDescent="0.3">
      <c r="A196">
        <v>114</v>
      </c>
      <c r="B196" t="s">
        <v>24</v>
      </c>
      <c r="C196" s="20">
        <v>45669</v>
      </c>
      <c r="D196">
        <v>0</v>
      </c>
      <c r="E196" t="s">
        <v>54</v>
      </c>
    </row>
    <row r="197" spans="1:5" x14ac:dyDescent="0.3">
      <c r="A197">
        <v>114</v>
      </c>
      <c r="B197" t="s">
        <v>24</v>
      </c>
      <c r="C197" s="20">
        <v>45669</v>
      </c>
      <c r="D197">
        <v>4168.25</v>
      </c>
      <c r="E197" t="s">
        <v>55</v>
      </c>
    </row>
    <row r="198" spans="1:5" x14ac:dyDescent="0.3">
      <c r="A198">
        <v>114</v>
      </c>
      <c r="B198" t="s">
        <v>24</v>
      </c>
      <c r="C198" s="20">
        <v>45669</v>
      </c>
      <c r="D198">
        <v>0</v>
      </c>
      <c r="E198" t="s">
        <v>56</v>
      </c>
    </row>
    <row r="199" spans="1:5" x14ac:dyDescent="0.3">
      <c r="A199">
        <v>114</v>
      </c>
      <c r="B199" t="s">
        <v>24</v>
      </c>
      <c r="C199" s="20">
        <v>45669</v>
      </c>
      <c r="D199">
        <v>0</v>
      </c>
      <c r="E199" t="s">
        <v>57</v>
      </c>
    </row>
    <row r="200" spans="1:5" x14ac:dyDescent="0.3">
      <c r="A200">
        <v>114</v>
      </c>
      <c r="B200" t="s">
        <v>24</v>
      </c>
      <c r="C200" s="20">
        <v>45669</v>
      </c>
      <c r="D200">
        <v>0</v>
      </c>
      <c r="E200" t="s">
        <v>58</v>
      </c>
    </row>
    <row r="201" spans="1:5" x14ac:dyDescent="0.3">
      <c r="A201">
        <v>114</v>
      </c>
      <c r="B201" t="s">
        <v>24</v>
      </c>
      <c r="C201" s="20">
        <v>45669</v>
      </c>
      <c r="D201">
        <v>1003.5</v>
      </c>
      <c r="E201" t="s">
        <v>59</v>
      </c>
    </row>
    <row r="202" spans="1:5" x14ac:dyDescent="0.3">
      <c r="A202">
        <v>114</v>
      </c>
      <c r="B202" t="s">
        <v>24</v>
      </c>
      <c r="C202" s="20">
        <v>45669</v>
      </c>
      <c r="D202">
        <v>19086.62</v>
      </c>
      <c r="E202" t="s">
        <v>60</v>
      </c>
    </row>
    <row r="203" spans="1:5" x14ac:dyDescent="0.3">
      <c r="A203">
        <v>114</v>
      </c>
      <c r="B203" t="s">
        <v>24</v>
      </c>
      <c r="C203" s="20">
        <v>45669</v>
      </c>
      <c r="D203">
        <v>0</v>
      </c>
      <c r="E203" t="s">
        <v>61</v>
      </c>
    </row>
    <row r="204" spans="1:5" x14ac:dyDescent="0.3">
      <c r="A204">
        <v>114</v>
      </c>
      <c r="B204" t="s">
        <v>24</v>
      </c>
      <c r="C204" s="20">
        <v>45669</v>
      </c>
      <c r="D204">
        <v>0</v>
      </c>
      <c r="E204" t="s">
        <v>58</v>
      </c>
    </row>
    <row r="205" spans="1:5" x14ac:dyDescent="0.3">
      <c r="A205">
        <v>114</v>
      </c>
      <c r="B205" t="s">
        <v>24</v>
      </c>
      <c r="C205" s="20">
        <v>45669</v>
      </c>
      <c r="D205">
        <v>0</v>
      </c>
      <c r="E205" t="s">
        <v>62</v>
      </c>
    </row>
    <row r="206" spans="1:5" x14ac:dyDescent="0.3">
      <c r="A206">
        <v>114</v>
      </c>
      <c r="B206" t="s">
        <v>24</v>
      </c>
      <c r="C206" s="20">
        <v>45669</v>
      </c>
      <c r="D206">
        <v>0</v>
      </c>
      <c r="E206" t="s">
        <v>63</v>
      </c>
    </row>
    <row r="207" spans="1:5" x14ac:dyDescent="0.3">
      <c r="A207">
        <v>114</v>
      </c>
      <c r="B207" t="s">
        <v>24</v>
      </c>
      <c r="C207" s="20">
        <v>45669</v>
      </c>
      <c r="D207">
        <v>0</v>
      </c>
      <c r="E207" t="s">
        <v>64</v>
      </c>
    </row>
    <row r="208" spans="1:5" x14ac:dyDescent="0.3">
      <c r="A208">
        <v>114</v>
      </c>
      <c r="B208" t="s">
        <v>24</v>
      </c>
      <c r="C208" s="20">
        <v>45669</v>
      </c>
      <c r="D208">
        <v>0</v>
      </c>
      <c r="E208" t="s">
        <v>65</v>
      </c>
    </row>
    <row r="209" spans="1:5" x14ac:dyDescent="0.3">
      <c r="A209">
        <v>114</v>
      </c>
      <c r="B209" t="s">
        <v>24</v>
      </c>
      <c r="C209" s="20">
        <v>45669</v>
      </c>
      <c r="D209">
        <v>0</v>
      </c>
      <c r="E209" t="s">
        <v>66</v>
      </c>
    </row>
    <row r="210" spans="1:5" x14ac:dyDescent="0.3">
      <c r="A210">
        <v>114</v>
      </c>
      <c r="B210" t="s">
        <v>24</v>
      </c>
      <c r="C210" s="20">
        <v>45669</v>
      </c>
      <c r="D210">
        <v>0</v>
      </c>
      <c r="E210" t="s">
        <v>67</v>
      </c>
    </row>
    <row r="211" spans="1:5" x14ac:dyDescent="0.3">
      <c r="A211">
        <v>114</v>
      </c>
      <c r="B211" t="s">
        <v>24</v>
      </c>
      <c r="C211" s="20">
        <v>45670</v>
      </c>
      <c r="D211">
        <v>13486.2</v>
      </c>
      <c r="E211" t="s">
        <v>50</v>
      </c>
    </row>
    <row r="212" spans="1:5" x14ac:dyDescent="0.3">
      <c r="A212">
        <v>114</v>
      </c>
      <c r="B212" t="s">
        <v>24</v>
      </c>
      <c r="C212" s="20">
        <v>45670</v>
      </c>
      <c r="D212">
        <v>2491.65</v>
      </c>
      <c r="E212" t="s">
        <v>51</v>
      </c>
    </row>
    <row r="213" spans="1:5" x14ac:dyDescent="0.3">
      <c r="A213">
        <v>114</v>
      </c>
      <c r="B213" t="s">
        <v>24</v>
      </c>
      <c r="C213" s="20">
        <v>45670</v>
      </c>
      <c r="D213">
        <v>0</v>
      </c>
      <c r="E213" t="s">
        <v>52</v>
      </c>
    </row>
    <row r="214" spans="1:5" x14ac:dyDescent="0.3">
      <c r="A214">
        <v>114</v>
      </c>
      <c r="B214" t="s">
        <v>24</v>
      </c>
      <c r="C214" s="20">
        <v>45670</v>
      </c>
      <c r="D214">
        <v>0</v>
      </c>
      <c r="E214" t="s">
        <v>53</v>
      </c>
    </row>
    <row r="215" spans="1:5" x14ac:dyDescent="0.3">
      <c r="A215">
        <v>114</v>
      </c>
      <c r="B215" t="s">
        <v>24</v>
      </c>
      <c r="C215" s="20">
        <v>45670</v>
      </c>
      <c r="D215">
        <v>0</v>
      </c>
      <c r="E215" t="s">
        <v>54</v>
      </c>
    </row>
    <row r="216" spans="1:5" x14ac:dyDescent="0.3">
      <c r="A216">
        <v>114</v>
      </c>
      <c r="B216" t="s">
        <v>24</v>
      </c>
      <c r="C216" s="20">
        <v>45670</v>
      </c>
      <c r="D216">
        <v>2974.02</v>
      </c>
      <c r="E216" t="s">
        <v>55</v>
      </c>
    </row>
    <row r="217" spans="1:5" x14ac:dyDescent="0.3">
      <c r="A217">
        <v>114</v>
      </c>
      <c r="B217" t="s">
        <v>24</v>
      </c>
      <c r="C217" s="20">
        <v>45670</v>
      </c>
      <c r="D217">
        <v>0</v>
      </c>
      <c r="E217" t="s">
        <v>56</v>
      </c>
    </row>
    <row r="218" spans="1:5" x14ac:dyDescent="0.3">
      <c r="A218">
        <v>114</v>
      </c>
      <c r="B218" t="s">
        <v>24</v>
      </c>
      <c r="C218" s="20">
        <v>45670</v>
      </c>
      <c r="D218">
        <v>0</v>
      </c>
      <c r="E218" t="s">
        <v>57</v>
      </c>
    </row>
    <row r="219" spans="1:5" x14ac:dyDescent="0.3">
      <c r="A219">
        <v>114</v>
      </c>
      <c r="B219" t="s">
        <v>24</v>
      </c>
      <c r="C219" s="20">
        <v>45670</v>
      </c>
      <c r="D219">
        <v>0</v>
      </c>
      <c r="E219" t="s">
        <v>58</v>
      </c>
    </row>
    <row r="220" spans="1:5" x14ac:dyDescent="0.3">
      <c r="A220">
        <v>114</v>
      </c>
      <c r="B220" t="s">
        <v>24</v>
      </c>
      <c r="C220" s="20">
        <v>45670</v>
      </c>
      <c r="D220">
        <v>0</v>
      </c>
      <c r="E220" t="s">
        <v>59</v>
      </c>
    </row>
    <row r="221" spans="1:5" x14ac:dyDescent="0.3">
      <c r="A221">
        <v>114</v>
      </c>
      <c r="B221" t="s">
        <v>24</v>
      </c>
      <c r="C221" s="20">
        <v>45670</v>
      </c>
      <c r="D221">
        <v>10960.18</v>
      </c>
      <c r="E221" t="s">
        <v>60</v>
      </c>
    </row>
    <row r="222" spans="1:5" x14ac:dyDescent="0.3">
      <c r="A222">
        <v>114</v>
      </c>
      <c r="B222" t="s">
        <v>24</v>
      </c>
      <c r="C222" s="20">
        <v>45670</v>
      </c>
      <c r="D222">
        <v>0</v>
      </c>
      <c r="E222" t="s">
        <v>61</v>
      </c>
    </row>
    <row r="223" spans="1:5" x14ac:dyDescent="0.3">
      <c r="A223">
        <v>114</v>
      </c>
      <c r="B223" t="s">
        <v>24</v>
      </c>
      <c r="C223" s="20">
        <v>45670</v>
      </c>
      <c r="D223">
        <v>0</v>
      </c>
      <c r="E223" t="s">
        <v>58</v>
      </c>
    </row>
    <row r="224" spans="1:5" x14ac:dyDescent="0.3">
      <c r="A224">
        <v>114</v>
      </c>
      <c r="B224" t="s">
        <v>24</v>
      </c>
      <c r="C224" s="20">
        <v>45670</v>
      </c>
      <c r="D224">
        <v>0</v>
      </c>
      <c r="E224" t="s">
        <v>62</v>
      </c>
    </row>
    <row r="225" spans="1:5" x14ac:dyDescent="0.3">
      <c r="A225">
        <v>114</v>
      </c>
      <c r="B225" t="s">
        <v>24</v>
      </c>
      <c r="C225" s="20">
        <v>45670</v>
      </c>
      <c r="D225">
        <v>0</v>
      </c>
      <c r="E225" t="s">
        <v>63</v>
      </c>
    </row>
    <row r="226" spans="1:5" x14ac:dyDescent="0.3">
      <c r="A226">
        <v>114</v>
      </c>
      <c r="B226" t="s">
        <v>24</v>
      </c>
      <c r="C226" s="20">
        <v>45670</v>
      </c>
      <c r="D226">
        <v>0</v>
      </c>
      <c r="E226" t="s">
        <v>64</v>
      </c>
    </row>
    <row r="227" spans="1:5" x14ac:dyDescent="0.3">
      <c r="A227">
        <v>114</v>
      </c>
      <c r="B227" t="s">
        <v>24</v>
      </c>
      <c r="C227" s="20">
        <v>45670</v>
      </c>
      <c r="D227">
        <v>0</v>
      </c>
      <c r="E227" t="s">
        <v>65</v>
      </c>
    </row>
    <row r="228" spans="1:5" x14ac:dyDescent="0.3">
      <c r="A228">
        <v>114</v>
      </c>
      <c r="B228" t="s">
        <v>24</v>
      </c>
      <c r="C228" s="20">
        <v>45670</v>
      </c>
      <c r="D228">
        <v>0</v>
      </c>
      <c r="E228" t="s">
        <v>66</v>
      </c>
    </row>
    <row r="229" spans="1:5" x14ac:dyDescent="0.3">
      <c r="A229">
        <v>114</v>
      </c>
      <c r="B229" t="s">
        <v>24</v>
      </c>
      <c r="C229" s="20">
        <v>45670</v>
      </c>
      <c r="D229">
        <v>0</v>
      </c>
      <c r="E229" t="s">
        <v>67</v>
      </c>
    </row>
    <row r="230" spans="1:5" x14ac:dyDescent="0.3">
      <c r="A230">
        <v>114</v>
      </c>
      <c r="B230" t="s">
        <v>24</v>
      </c>
      <c r="C230" s="20">
        <v>45671</v>
      </c>
      <c r="D230">
        <v>17218.599999999999</v>
      </c>
      <c r="E230" t="s">
        <v>50</v>
      </c>
    </row>
    <row r="231" spans="1:5" x14ac:dyDescent="0.3">
      <c r="A231">
        <v>114</v>
      </c>
      <c r="B231" t="s">
        <v>24</v>
      </c>
      <c r="C231" s="20">
        <v>45671</v>
      </c>
      <c r="D231">
        <v>2651</v>
      </c>
      <c r="E231" t="s">
        <v>51</v>
      </c>
    </row>
    <row r="232" spans="1:5" x14ac:dyDescent="0.3">
      <c r="A232">
        <v>114</v>
      </c>
      <c r="B232" t="s">
        <v>24</v>
      </c>
      <c r="C232" s="20">
        <v>45671</v>
      </c>
      <c r="D232">
        <v>345.57</v>
      </c>
      <c r="E232" t="s">
        <v>52</v>
      </c>
    </row>
    <row r="233" spans="1:5" x14ac:dyDescent="0.3">
      <c r="A233">
        <v>114</v>
      </c>
      <c r="B233" t="s">
        <v>24</v>
      </c>
      <c r="C233" s="20">
        <v>45671</v>
      </c>
      <c r="D233">
        <v>0</v>
      </c>
      <c r="E233" t="s">
        <v>53</v>
      </c>
    </row>
    <row r="234" spans="1:5" x14ac:dyDescent="0.3">
      <c r="A234">
        <v>114</v>
      </c>
      <c r="B234" t="s">
        <v>24</v>
      </c>
      <c r="C234" s="20">
        <v>45671</v>
      </c>
      <c r="D234">
        <v>0</v>
      </c>
      <c r="E234" t="s">
        <v>54</v>
      </c>
    </row>
    <row r="235" spans="1:5" x14ac:dyDescent="0.3">
      <c r="A235">
        <v>114</v>
      </c>
      <c r="B235" t="s">
        <v>24</v>
      </c>
      <c r="C235" s="20">
        <v>45671</v>
      </c>
      <c r="D235">
        <v>6189.97</v>
      </c>
      <c r="E235" t="s">
        <v>55</v>
      </c>
    </row>
    <row r="236" spans="1:5" x14ac:dyDescent="0.3">
      <c r="A236">
        <v>114</v>
      </c>
      <c r="B236" t="s">
        <v>24</v>
      </c>
      <c r="C236" s="20">
        <v>45671</v>
      </c>
      <c r="D236">
        <v>0</v>
      </c>
      <c r="E236" t="s">
        <v>56</v>
      </c>
    </row>
    <row r="237" spans="1:5" x14ac:dyDescent="0.3">
      <c r="A237">
        <v>114</v>
      </c>
      <c r="B237" t="s">
        <v>24</v>
      </c>
      <c r="C237" s="20">
        <v>45671</v>
      </c>
      <c r="D237">
        <v>0</v>
      </c>
      <c r="E237" t="s">
        <v>57</v>
      </c>
    </row>
    <row r="238" spans="1:5" x14ac:dyDescent="0.3">
      <c r="A238">
        <v>114</v>
      </c>
      <c r="B238" t="s">
        <v>24</v>
      </c>
      <c r="C238" s="20">
        <v>45671</v>
      </c>
      <c r="D238">
        <v>0</v>
      </c>
      <c r="E238" t="s">
        <v>58</v>
      </c>
    </row>
    <row r="239" spans="1:5" x14ac:dyDescent="0.3">
      <c r="A239">
        <v>114</v>
      </c>
      <c r="B239" t="s">
        <v>24</v>
      </c>
      <c r="C239" s="20">
        <v>45671</v>
      </c>
      <c r="D239">
        <v>470.45</v>
      </c>
      <c r="E239" t="s">
        <v>59</v>
      </c>
    </row>
    <row r="240" spans="1:5" x14ac:dyDescent="0.3">
      <c r="A240">
        <v>114</v>
      </c>
      <c r="B240" t="s">
        <v>24</v>
      </c>
      <c r="C240" s="20">
        <v>45671</v>
      </c>
      <c r="D240">
        <v>14759.71</v>
      </c>
      <c r="E240" t="s">
        <v>60</v>
      </c>
    </row>
    <row r="241" spans="1:5" x14ac:dyDescent="0.3">
      <c r="A241">
        <v>114</v>
      </c>
      <c r="B241" t="s">
        <v>24</v>
      </c>
      <c r="C241" s="20">
        <v>45671</v>
      </c>
      <c r="D241">
        <v>0</v>
      </c>
      <c r="E241" t="s">
        <v>61</v>
      </c>
    </row>
    <row r="242" spans="1:5" x14ac:dyDescent="0.3">
      <c r="A242">
        <v>114</v>
      </c>
      <c r="B242" t="s">
        <v>24</v>
      </c>
      <c r="C242" s="20">
        <v>45671</v>
      </c>
      <c r="D242">
        <v>0</v>
      </c>
      <c r="E242" t="s">
        <v>58</v>
      </c>
    </row>
    <row r="243" spans="1:5" x14ac:dyDescent="0.3">
      <c r="A243">
        <v>114</v>
      </c>
      <c r="B243" t="s">
        <v>24</v>
      </c>
      <c r="C243" s="20">
        <v>45671</v>
      </c>
      <c r="D243">
        <v>0</v>
      </c>
      <c r="E243" t="s">
        <v>62</v>
      </c>
    </row>
    <row r="244" spans="1:5" x14ac:dyDescent="0.3">
      <c r="A244">
        <v>114</v>
      </c>
      <c r="B244" t="s">
        <v>24</v>
      </c>
      <c r="C244" s="20">
        <v>45671</v>
      </c>
      <c r="D244">
        <v>0</v>
      </c>
      <c r="E244" t="s">
        <v>63</v>
      </c>
    </row>
    <row r="245" spans="1:5" x14ac:dyDescent="0.3">
      <c r="A245">
        <v>114</v>
      </c>
      <c r="B245" t="s">
        <v>24</v>
      </c>
      <c r="C245" s="20">
        <v>45671</v>
      </c>
      <c r="D245">
        <v>0</v>
      </c>
      <c r="E245" t="s">
        <v>64</v>
      </c>
    </row>
    <row r="246" spans="1:5" x14ac:dyDescent="0.3">
      <c r="A246">
        <v>114</v>
      </c>
      <c r="B246" t="s">
        <v>24</v>
      </c>
      <c r="C246" s="20">
        <v>45671</v>
      </c>
      <c r="D246">
        <v>0</v>
      </c>
      <c r="E246" t="s">
        <v>65</v>
      </c>
    </row>
    <row r="247" spans="1:5" x14ac:dyDescent="0.3">
      <c r="A247">
        <v>114</v>
      </c>
      <c r="B247" t="s">
        <v>24</v>
      </c>
      <c r="C247" s="20">
        <v>45671</v>
      </c>
      <c r="D247">
        <v>0</v>
      </c>
      <c r="E247" t="s">
        <v>66</v>
      </c>
    </row>
    <row r="248" spans="1:5" x14ac:dyDescent="0.3">
      <c r="A248">
        <v>114</v>
      </c>
      <c r="B248" t="s">
        <v>24</v>
      </c>
      <c r="C248" s="20">
        <v>45671</v>
      </c>
      <c r="D248">
        <v>0</v>
      </c>
      <c r="E248" t="s">
        <v>67</v>
      </c>
    </row>
    <row r="249" spans="1:5" x14ac:dyDescent="0.3">
      <c r="A249">
        <v>114</v>
      </c>
      <c r="B249" t="s">
        <v>24</v>
      </c>
      <c r="C249" s="20">
        <v>45672</v>
      </c>
      <c r="D249">
        <v>27149.93</v>
      </c>
      <c r="E249" t="s">
        <v>50</v>
      </c>
    </row>
    <row r="250" spans="1:5" x14ac:dyDescent="0.3">
      <c r="A250">
        <v>114</v>
      </c>
      <c r="B250" t="s">
        <v>24</v>
      </c>
      <c r="C250" s="20">
        <v>45672</v>
      </c>
      <c r="D250">
        <v>3936.83</v>
      </c>
      <c r="E250" t="s">
        <v>51</v>
      </c>
    </row>
    <row r="251" spans="1:5" x14ac:dyDescent="0.3">
      <c r="A251">
        <v>114</v>
      </c>
      <c r="B251" t="s">
        <v>24</v>
      </c>
      <c r="C251" s="20">
        <v>45672</v>
      </c>
      <c r="D251">
        <v>0</v>
      </c>
      <c r="E251" t="s">
        <v>52</v>
      </c>
    </row>
    <row r="252" spans="1:5" x14ac:dyDescent="0.3">
      <c r="A252">
        <v>114</v>
      </c>
      <c r="B252" t="s">
        <v>24</v>
      </c>
      <c r="C252" s="20">
        <v>45672</v>
      </c>
      <c r="D252">
        <v>0</v>
      </c>
      <c r="E252" t="s">
        <v>53</v>
      </c>
    </row>
    <row r="253" spans="1:5" x14ac:dyDescent="0.3">
      <c r="A253">
        <v>114</v>
      </c>
      <c r="B253" t="s">
        <v>24</v>
      </c>
      <c r="C253" s="20">
        <v>45672</v>
      </c>
      <c r="D253">
        <v>0</v>
      </c>
      <c r="E253" t="s">
        <v>54</v>
      </c>
    </row>
    <row r="254" spans="1:5" x14ac:dyDescent="0.3">
      <c r="A254">
        <v>114</v>
      </c>
      <c r="B254" t="s">
        <v>24</v>
      </c>
      <c r="C254" s="20">
        <v>45672</v>
      </c>
      <c r="D254">
        <v>10389.56</v>
      </c>
      <c r="E254" t="s">
        <v>55</v>
      </c>
    </row>
    <row r="255" spans="1:5" x14ac:dyDescent="0.3">
      <c r="A255">
        <v>114</v>
      </c>
      <c r="B255" t="s">
        <v>24</v>
      </c>
      <c r="C255" s="20">
        <v>45672</v>
      </c>
      <c r="D255">
        <v>0</v>
      </c>
      <c r="E255" t="s">
        <v>56</v>
      </c>
    </row>
    <row r="256" spans="1:5" x14ac:dyDescent="0.3">
      <c r="A256">
        <v>114</v>
      </c>
      <c r="B256" t="s">
        <v>24</v>
      </c>
      <c r="C256" s="20">
        <v>45672</v>
      </c>
      <c r="D256">
        <v>0</v>
      </c>
      <c r="E256" t="s">
        <v>57</v>
      </c>
    </row>
    <row r="257" spans="1:5" x14ac:dyDescent="0.3">
      <c r="A257">
        <v>114</v>
      </c>
      <c r="B257" t="s">
        <v>24</v>
      </c>
      <c r="C257" s="20">
        <v>45672</v>
      </c>
      <c r="D257">
        <v>0</v>
      </c>
      <c r="E257" t="s">
        <v>58</v>
      </c>
    </row>
    <row r="258" spans="1:5" x14ac:dyDescent="0.3">
      <c r="A258">
        <v>114</v>
      </c>
      <c r="B258" t="s">
        <v>24</v>
      </c>
      <c r="C258" s="20">
        <v>45672</v>
      </c>
      <c r="D258">
        <v>539.27</v>
      </c>
      <c r="E258" t="s">
        <v>59</v>
      </c>
    </row>
    <row r="259" spans="1:5" x14ac:dyDescent="0.3">
      <c r="A259">
        <v>114</v>
      </c>
      <c r="B259" t="s">
        <v>24</v>
      </c>
      <c r="C259" s="20">
        <v>45672</v>
      </c>
      <c r="D259">
        <v>18551.21</v>
      </c>
      <c r="E259" t="s">
        <v>60</v>
      </c>
    </row>
    <row r="260" spans="1:5" x14ac:dyDescent="0.3">
      <c r="A260">
        <v>114</v>
      </c>
      <c r="B260" t="s">
        <v>24</v>
      </c>
      <c r="C260" s="20">
        <v>45672</v>
      </c>
      <c r="D260">
        <v>0</v>
      </c>
      <c r="E260" t="s">
        <v>61</v>
      </c>
    </row>
    <row r="261" spans="1:5" x14ac:dyDescent="0.3">
      <c r="A261">
        <v>114</v>
      </c>
      <c r="B261" t="s">
        <v>24</v>
      </c>
      <c r="C261" s="20">
        <v>45672</v>
      </c>
      <c r="D261">
        <v>0</v>
      </c>
      <c r="E261" t="s">
        <v>58</v>
      </c>
    </row>
    <row r="262" spans="1:5" x14ac:dyDescent="0.3">
      <c r="A262">
        <v>114</v>
      </c>
      <c r="B262" t="s">
        <v>24</v>
      </c>
      <c r="C262" s="20">
        <v>45672</v>
      </c>
      <c r="D262">
        <v>0</v>
      </c>
      <c r="E262" t="s">
        <v>62</v>
      </c>
    </row>
    <row r="263" spans="1:5" x14ac:dyDescent="0.3">
      <c r="A263">
        <v>114</v>
      </c>
      <c r="B263" t="s">
        <v>24</v>
      </c>
      <c r="C263" s="20">
        <v>45672</v>
      </c>
      <c r="D263">
        <v>0</v>
      </c>
      <c r="E263" t="s">
        <v>63</v>
      </c>
    </row>
    <row r="264" spans="1:5" x14ac:dyDescent="0.3">
      <c r="A264">
        <v>114</v>
      </c>
      <c r="B264" t="s">
        <v>24</v>
      </c>
      <c r="C264" s="20">
        <v>45672</v>
      </c>
      <c r="D264">
        <v>0</v>
      </c>
      <c r="E264" t="s">
        <v>64</v>
      </c>
    </row>
    <row r="265" spans="1:5" x14ac:dyDescent="0.3">
      <c r="A265">
        <v>114</v>
      </c>
      <c r="B265" t="s">
        <v>24</v>
      </c>
      <c r="C265" s="20">
        <v>45672</v>
      </c>
      <c r="D265">
        <v>0</v>
      </c>
      <c r="E265" t="s">
        <v>65</v>
      </c>
    </row>
    <row r="266" spans="1:5" x14ac:dyDescent="0.3">
      <c r="A266">
        <v>114</v>
      </c>
      <c r="B266" t="s">
        <v>24</v>
      </c>
      <c r="C266" s="20">
        <v>45672</v>
      </c>
      <c r="D266">
        <v>0</v>
      </c>
      <c r="E266" t="s">
        <v>66</v>
      </c>
    </row>
    <row r="267" spans="1:5" x14ac:dyDescent="0.3">
      <c r="A267">
        <v>114</v>
      </c>
      <c r="B267" t="s">
        <v>24</v>
      </c>
      <c r="C267" s="20">
        <v>45672</v>
      </c>
      <c r="D267">
        <v>0</v>
      </c>
      <c r="E267" t="s">
        <v>67</v>
      </c>
    </row>
    <row r="268" spans="1:5" x14ac:dyDescent="0.3">
      <c r="A268">
        <v>114</v>
      </c>
      <c r="B268" t="s">
        <v>24</v>
      </c>
      <c r="C268" s="20">
        <v>45673</v>
      </c>
      <c r="D268">
        <v>32098.04</v>
      </c>
      <c r="E268" t="s">
        <v>50</v>
      </c>
    </row>
    <row r="269" spans="1:5" x14ac:dyDescent="0.3">
      <c r="A269">
        <v>114</v>
      </c>
      <c r="B269" t="s">
        <v>24</v>
      </c>
      <c r="C269" s="20">
        <v>45673</v>
      </c>
      <c r="D269">
        <v>2374.04</v>
      </c>
      <c r="E269" t="s">
        <v>51</v>
      </c>
    </row>
    <row r="270" spans="1:5" x14ac:dyDescent="0.3">
      <c r="A270">
        <v>114</v>
      </c>
      <c r="B270" t="s">
        <v>24</v>
      </c>
      <c r="C270" s="20">
        <v>45673</v>
      </c>
      <c r="D270">
        <v>0</v>
      </c>
      <c r="E270" t="s">
        <v>52</v>
      </c>
    </row>
    <row r="271" spans="1:5" x14ac:dyDescent="0.3">
      <c r="A271">
        <v>114</v>
      </c>
      <c r="B271" t="s">
        <v>24</v>
      </c>
      <c r="C271" s="20">
        <v>45673</v>
      </c>
      <c r="D271">
        <v>0</v>
      </c>
      <c r="E271" t="s">
        <v>53</v>
      </c>
    </row>
    <row r="272" spans="1:5" x14ac:dyDescent="0.3">
      <c r="A272">
        <v>114</v>
      </c>
      <c r="B272" t="s">
        <v>24</v>
      </c>
      <c r="C272" s="20">
        <v>45673</v>
      </c>
      <c r="D272">
        <v>0</v>
      </c>
      <c r="E272" t="s">
        <v>54</v>
      </c>
    </row>
    <row r="273" spans="1:5" x14ac:dyDescent="0.3">
      <c r="A273">
        <v>114</v>
      </c>
      <c r="B273" t="s">
        <v>24</v>
      </c>
      <c r="C273" s="20">
        <v>45673</v>
      </c>
      <c r="D273">
        <v>2433.1999999999998</v>
      </c>
      <c r="E273" t="s">
        <v>55</v>
      </c>
    </row>
    <row r="274" spans="1:5" x14ac:dyDescent="0.3">
      <c r="A274">
        <v>114</v>
      </c>
      <c r="B274" t="s">
        <v>24</v>
      </c>
      <c r="C274" s="20">
        <v>45673</v>
      </c>
      <c r="D274">
        <v>0</v>
      </c>
      <c r="E274" t="s">
        <v>56</v>
      </c>
    </row>
    <row r="275" spans="1:5" x14ac:dyDescent="0.3">
      <c r="A275">
        <v>114</v>
      </c>
      <c r="B275" t="s">
        <v>24</v>
      </c>
      <c r="C275" s="20">
        <v>45673</v>
      </c>
      <c r="D275">
        <v>0</v>
      </c>
      <c r="E275" t="s">
        <v>57</v>
      </c>
    </row>
    <row r="276" spans="1:5" x14ac:dyDescent="0.3">
      <c r="A276">
        <v>114</v>
      </c>
      <c r="B276" t="s">
        <v>24</v>
      </c>
      <c r="C276" s="20">
        <v>45673</v>
      </c>
      <c r="D276">
        <v>0</v>
      </c>
      <c r="E276" t="s">
        <v>58</v>
      </c>
    </row>
    <row r="277" spans="1:5" x14ac:dyDescent="0.3">
      <c r="A277">
        <v>114</v>
      </c>
      <c r="B277" t="s">
        <v>24</v>
      </c>
      <c r="C277" s="20">
        <v>45673</v>
      </c>
      <c r="D277">
        <v>735.77</v>
      </c>
      <c r="E277" t="s">
        <v>59</v>
      </c>
    </row>
    <row r="278" spans="1:5" x14ac:dyDescent="0.3">
      <c r="A278">
        <v>114</v>
      </c>
      <c r="B278" t="s">
        <v>24</v>
      </c>
      <c r="C278" s="20">
        <v>45673</v>
      </c>
      <c r="D278">
        <v>15290.5</v>
      </c>
      <c r="E278" t="s">
        <v>60</v>
      </c>
    </row>
    <row r="279" spans="1:5" x14ac:dyDescent="0.3">
      <c r="A279">
        <v>114</v>
      </c>
      <c r="B279" t="s">
        <v>24</v>
      </c>
      <c r="C279" s="20">
        <v>45673</v>
      </c>
      <c r="D279">
        <v>0</v>
      </c>
      <c r="E279" t="s">
        <v>61</v>
      </c>
    </row>
    <row r="280" spans="1:5" x14ac:dyDescent="0.3">
      <c r="A280">
        <v>114</v>
      </c>
      <c r="B280" t="s">
        <v>24</v>
      </c>
      <c r="C280" s="20">
        <v>45673</v>
      </c>
      <c r="D280">
        <v>0</v>
      </c>
      <c r="E280" t="s">
        <v>58</v>
      </c>
    </row>
    <row r="281" spans="1:5" x14ac:dyDescent="0.3">
      <c r="A281">
        <v>114</v>
      </c>
      <c r="B281" t="s">
        <v>24</v>
      </c>
      <c r="C281" s="20">
        <v>45673</v>
      </c>
      <c r="D281">
        <v>0</v>
      </c>
      <c r="E281" t="s">
        <v>62</v>
      </c>
    </row>
    <row r="282" spans="1:5" x14ac:dyDescent="0.3">
      <c r="A282">
        <v>114</v>
      </c>
      <c r="B282" t="s">
        <v>24</v>
      </c>
      <c r="C282" s="20">
        <v>45673</v>
      </c>
      <c r="D282">
        <v>0</v>
      </c>
      <c r="E282" t="s">
        <v>63</v>
      </c>
    </row>
    <row r="283" spans="1:5" x14ac:dyDescent="0.3">
      <c r="A283">
        <v>114</v>
      </c>
      <c r="B283" t="s">
        <v>24</v>
      </c>
      <c r="C283" s="20">
        <v>45673</v>
      </c>
      <c r="D283">
        <v>0</v>
      </c>
      <c r="E283" t="s">
        <v>64</v>
      </c>
    </row>
    <row r="284" spans="1:5" x14ac:dyDescent="0.3">
      <c r="A284">
        <v>114</v>
      </c>
      <c r="B284" t="s">
        <v>24</v>
      </c>
      <c r="C284" s="20">
        <v>45673</v>
      </c>
      <c r="D284">
        <v>0</v>
      </c>
      <c r="E284" t="s">
        <v>65</v>
      </c>
    </row>
    <row r="285" spans="1:5" x14ac:dyDescent="0.3">
      <c r="A285">
        <v>114</v>
      </c>
      <c r="B285" t="s">
        <v>24</v>
      </c>
      <c r="C285" s="20">
        <v>45673</v>
      </c>
      <c r="D285">
        <v>0</v>
      </c>
      <c r="E285" t="s">
        <v>66</v>
      </c>
    </row>
    <row r="286" spans="1:5" x14ac:dyDescent="0.3">
      <c r="A286">
        <v>114</v>
      </c>
      <c r="B286" t="s">
        <v>24</v>
      </c>
      <c r="C286" s="20">
        <v>45673</v>
      </c>
      <c r="D286">
        <v>0</v>
      </c>
      <c r="E286" t="s">
        <v>67</v>
      </c>
    </row>
    <row r="287" spans="1:5" x14ac:dyDescent="0.3">
      <c r="A287">
        <v>114</v>
      </c>
      <c r="B287" t="s">
        <v>24</v>
      </c>
      <c r="C287" s="20">
        <v>45674</v>
      </c>
      <c r="D287">
        <v>36023.730000000003</v>
      </c>
      <c r="E287" t="s">
        <v>50</v>
      </c>
    </row>
    <row r="288" spans="1:5" x14ac:dyDescent="0.3">
      <c r="A288">
        <v>114</v>
      </c>
      <c r="B288" t="s">
        <v>24</v>
      </c>
      <c r="C288" s="20">
        <v>45674</v>
      </c>
      <c r="D288">
        <v>3960.55</v>
      </c>
      <c r="E288" t="s">
        <v>51</v>
      </c>
    </row>
    <row r="289" spans="1:5" x14ac:dyDescent="0.3">
      <c r="A289">
        <v>114</v>
      </c>
      <c r="B289" t="s">
        <v>24</v>
      </c>
      <c r="C289" s="20">
        <v>45674</v>
      </c>
      <c r="D289">
        <v>0</v>
      </c>
      <c r="E289" t="s">
        <v>52</v>
      </c>
    </row>
    <row r="290" spans="1:5" x14ac:dyDescent="0.3">
      <c r="A290">
        <v>114</v>
      </c>
      <c r="B290" t="s">
        <v>24</v>
      </c>
      <c r="C290" s="20">
        <v>45674</v>
      </c>
      <c r="D290">
        <v>0</v>
      </c>
      <c r="E290" t="s">
        <v>53</v>
      </c>
    </row>
    <row r="291" spans="1:5" x14ac:dyDescent="0.3">
      <c r="A291">
        <v>114</v>
      </c>
      <c r="B291" t="s">
        <v>24</v>
      </c>
      <c r="C291" s="20">
        <v>45674</v>
      </c>
      <c r="D291">
        <v>0</v>
      </c>
      <c r="E291" t="s">
        <v>54</v>
      </c>
    </row>
    <row r="292" spans="1:5" x14ac:dyDescent="0.3">
      <c r="A292">
        <v>114</v>
      </c>
      <c r="B292" t="s">
        <v>24</v>
      </c>
      <c r="C292" s="20">
        <v>45674</v>
      </c>
      <c r="D292">
        <v>7066.35</v>
      </c>
      <c r="E292" t="s">
        <v>55</v>
      </c>
    </row>
    <row r="293" spans="1:5" x14ac:dyDescent="0.3">
      <c r="A293">
        <v>114</v>
      </c>
      <c r="B293" t="s">
        <v>24</v>
      </c>
      <c r="C293" s="20">
        <v>45674</v>
      </c>
      <c r="D293">
        <v>0</v>
      </c>
      <c r="E293" t="s">
        <v>56</v>
      </c>
    </row>
    <row r="294" spans="1:5" x14ac:dyDescent="0.3">
      <c r="A294">
        <v>114</v>
      </c>
      <c r="B294" t="s">
        <v>24</v>
      </c>
      <c r="C294" s="20">
        <v>45674</v>
      </c>
      <c r="D294">
        <v>0</v>
      </c>
      <c r="E294" t="s">
        <v>57</v>
      </c>
    </row>
    <row r="295" spans="1:5" x14ac:dyDescent="0.3">
      <c r="A295">
        <v>114</v>
      </c>
      <c r="B295" t="s">
        <v>24</v>
      </c>
      <c r="C295" s="20">
        <v>45674</v>
      </c>
      <c r="D295">
        <v>0</v>
      </c>
      <c r="E295" t="s">
        <v>58</v>
      </c>
    </row>
    <row r="296" spans="1:5" x14ac:dyDescent="0.3">
      <c r="A296">
        <v>114</v>
      </c>
      <c r="B296" t="s">
        <v>24</v>
      </c>
      <c r="C296" s="20">
        <v>45674</v>
      </c>
      <c r="D296">
        <v>721.17</v>
      </c>
      <c r="E296" t="s">
        <v>59</v>
      </c>
    </row>
    <row r="297" spans="1:5" x14ac:dyDescent="0.3">
      <c r="A297">
        <v>114</v>
      </c>
      <c r="B297" t="s">
        <v>24</v>
      </c>
      <c r="C297" s="20">
        <v>45674</v>
      </c>
      <c r="D297">
        <v>24339.16</v>
      </c>
      <c r="E297" t="s">
        <v>60</v>
      </c>
    </row>
    <row r="298" spans="1:5" x14ac:dyDescent="0.3">
      <c r="A298">
        <v>114</v>
      </c>
      <c r="B298" t="s">
        <v>24</v>
      </c>
      <c r="C298" s="20">
        <v>45674</v>
      </c>
      <c r="D298">
        <v>0</v>
      </c>
      <c r="E298" t="s">
        <v>61</v>
      </c>
    </row>
    <row r="299" spans="1:5" x14ac:dyDescent="0.3">
      <c r="A299">
        <v>114</v>
      </c>
      <c r="B299" t="s">
        <v>24</v>
      </c>
      <c r="C299" s="20">
        <v>45674</v>
      </c>
      <c r="D299">
        <v>0</v>
      </c>
      <c r="E299" t="s">
        <v>58</v>
      </c>
    </row>
    <row r="300" spans="1:5" x14ac:dyDescent="0.3">
      <c r="A300">
        <v>114</v>
      </c>
      <c r="B300" t="s">
        <v>24</v>
      </c>
      <c r="C300" s="20">
        <v>45674</v>
      </c>
      <c r="D300">
        <v>0</v>
      </c>
      <c r="E300" t="s">
        <v>62</v>
      </c>
    </row>
    <row r="301" spans="1:5" x14ac:dyDescent="0.3">
      <c r="A301">
        <v>114</v>
      </c>
      <c r="B301" t="s">
        <v>24</v>
      </c>
      <c r="C301" s="20">
        <v>45674</v>
      </c>
      <c r="D301">
        <v>0</v>
      </c>
      <c r="E301" t="s">
        <v>63</v>
      </c>
    </row>
    <row r="302" spans="1:5" x14ac:dyDescent="0.3">
      <c r="A302">
        <v>114</v>
      </c>
      <c r="B302" t="s">
        <v>24</v>
      </c>
      <c r="C302" s="20">
        <v>45674</v>
      </c>
      <c r="D302">
        <v>0</v>
      </c>
      <c r="E302" t="s">
        <v>64</v>
      </c>
    </row>
    <row r="303" spans="1:5" x14ac:dyDescent="0.3">
      <c r="A303">
        <v>114</v>
      </c>
      <c r="B303" t="s">
        <v>24</v>
      </c>
      <c r="C303" s="20">
        <v>45674</v>
      </c>
      <c r="D303">
        <v>0</v>
      </c>
      <c r="E303" t="s">
        <v>65</v>
      </c>
    </row>
    <row r="304" spans="1:5" x14ac:dyDescent="0.3">
      <c r="A304">
        <v>114</v>
      </c>
      <c r="B304" t="s">
        <v>24</v>
      </c>
      <c r="C304" s="20">
        <v>45674</v>
      </c>
      <c r="D304">
        <v>0</v>
      </c>
      <c r="E304" t="s">
        <v>66</v>
      </c>
    </row>
    <row r="305" spans="1:5" x14ac:dyDescent="0.3">
      <c r="A305">
        <v>114</v>
      </c>
      <c r="B305" t="s">
        <v>24</v>
      </c>
      <c r="C305" s="20">
        <v>45674</v>
      </c>
      <c r="D305">
        <v>0</v>
      </c>
      <c r="E305" t="s">
        <v>67</v>
      </c>
    </row>
    <row r="306" spans="1:5" x14ac:dyDescent="0.3">
      <c r="A306">
        <v>114</v>
      </c>
      <c r="B306" t="s">
        <v>24</v>
      </c>
      <c r="C306" s="20">
        <v>45675</v>
      </c>
      <c r="D306">
        <v>129990.07</v>
      </c>
      <c r="E306" t="s">
        <v>50</v>
      </c>
    </row>
    <row r="307" spans="1:5" x14ac:dyDescent="0.3">
      <c r="A307">
        <v>114</v>
      </c>
      <c r="B307" t="s">
        <v>24</v>
      </c>
      <c r="C307" s="20">
        <v>45675</v>
      </c>
      <c r="D307">
        <v>4990.93</v>
      </c>
      <c r="E307" t="s">
        <v>51</v>
      </c>
    </row>
    <row r="308" spans="1:5" x14ac:dyDescent="0.3">
      <c r="A308">
        <v>114</v>
      </c>
      <c r="B308" t="s">
        <v>24</v>
      </c>
      <c r="C308" s="20">
        <v>45675</v>
      </c>
      <c r="D308">
        <v>0</v>
      </c>
      <c r="E308" t="s">
        <v>52</v>
      </c>
    </row>
    <row r="309" spans="1:5" x14ac:dyDescent="0.3">
      <c r="A309">
        <v>114</v>
      </c>
      <c r="B309" t="s">
        <v>24</v>
      </c>
      <c r="C309" s="20">
        <v>45675</v>
      </c>
      <c r="D309">
        <v>0</v>
      </c>
      <c r="E309" t="s">
        <v>53</v>
      </c>
    </row>
    <row r="310" spans="1:5" x14ac:dyDescent="0.3">
      <c r="A310">
        <v>114</v>
      </c>
      <c r="B310" t="s">
        <v>24</v>
      </c>
      <c r="C310" s="20">
        <v>45675</v>
      </c>
      <c r="D310">
        <v>0</v>
      </c>
      <c r="E310" t="s">
        <v>54</v>
      </c>
    </row>
    <row r="311" spans="1:5" x14ac:dyDescent="0.3">
      <c r="A311">
        <v>114</v>
      </c>
      <c r="B311" t="s">
        <v>24</v>
      </c>
      <c r="C311" s="20">
        <v>45675</v>
      </c>
      <c r="D311">
        <v>12529.23</v>
      </c>
      <c r="E311" t="s">
        <v>55</v>
      </c>
    </row>
    <row r="312" spans="1:5" x14ac:dyDescent="0.3">
      <c r="A312">
        <v>114</v>
      </c>
      <c r="B312" t="s">
        <v>24</v>
      </c>
      <c r="C312" s="20">
        <v>45675</v>
      </c>
      <c r="D312">
        <v>0</v>
      </c>
      <c r="E312" t="s">
        <v>56</v>
      </c>
    </row>
    <row r="313" spans="1:5" x14ac:dyDescent="0.3">
      <c r="A313">
        <v>114</v>
      </c>
      <c r="B313" t="s">
        <v>24</v>
      </c>
      <c r="C313" s="20">
        <v>45675</v>
      </c>
      <c r="D313">
        <v>0</v>
      </c>
      <c r="E313" t="s">
        <v>57</v>
      </c>
    </row>
    <row r="314" spans="1:5" x14ac:dyDescent="0.3">
      <c r="A314">
        <v>114</v>
      </c>
      <c r="B314" t="s">
        <v>24</v>
      </c>
      <c r="C314" s="20">
        <v>45675</v>
      </c>
      <c r="D314">
        <v>0</v>
      </c>
      <c r="E314" t="s">
        <v>58</v>
      </c>
    </row>
    <row r="315" spans="1:5" x14ac:dyDescent="0.3">
      <c r="A315">
        <v>114</v>
      </c>
      <c r="B315" t="s">
        <v>24</v>
      </c>
      <c r="C315" s="20">
        <v>45675</v>
      </c>
      <c r="D315">
        <v>799.93</v>
      </c>
      <c r="E315" t="s">
        <v>59</v>
      </c>
    </row>
    <row r="316" spans="1:5" x14ac:dyDescent="0.3">
      <c r="A316">
        <v>114</v>
      </c>
      <c r="B316" t="s">
        <v>24</v>
      </c>
      <c r="C316" s="20">
        <v>45675</v>
      </c>
      <c r="D316">
        <v>47591.05</v>
      </c>
      <c r="E316" t="s">
        <v>60</v>
      </c>
    </row>
    <row r="317" spans="1:5" x14ac:dyDescent="0.3">
      <c r="A317">
        <v>114</v>
      </c>
      <c r="B317" t="s">
        <v>24</v>
      </c>
      <c r="C317" s="20">
        <v>45675</v>
      </c>
      <c r="D317">
        <v>0</v>
      </c>
      <c r="E317" t="s">
        <v>61</v>
      </c>
    </row>
    <row r="318" spans="1:5" x14ac:dyDescent="0.3">
      <c r="A318">
        <v>114</v>
      </c>
      <c r="B318" t="s">
        <v>24</v>
      </c>
      <c r="C318" s="20">
        <v>45675</v>
      </c>
      <c r="D318">
        <v>0</v>
      </c>
      <c r="E318" t="s">
        <v>58</v>
      </c>
    </row>
    <row r="319" spans="1:5" x14ac:dyDescent="0.3">
      <c r="A319">
        <v>114</v>
      </c>
      <c r="B319" t="s">
        <v>24</v>
      </c>
      <c r="C319" s="20">
        <v>45675</v>
      </c>
      <c r="D319">
        <v>0</v>
      </c>
      <c r="E319" t="s">
        <v>62</v>
      </c>
    </row>
    <row r="320" spans="1:5" x14ac:dyDescent="0.3">
      <c r="A320">
        <v>114</v>
      </c>
      <c r="B320" t="s">
        <v>24</v>
      </c>
      <c r="C320" s="20">
        <v>45675</v>
      </c>
      <c r="D320">
        <v>0</v>
      </c>
      <c r="E320" t="s">
        <v>63</v>
      </c>
    </row>
    <row r="321" spans="1:5" x14ac:dyDescent="0.3">
      <c r="A321">
        <v>114</v>
      </c>
      <c r="B321" t="s">
        <v>24</v>
      </c>
      <c r="C321" s="20">
        <v>45675</v>
      </c>
      <c r="D321">
        <v>0</v>
      </c>
      <c r="E321" t="s">
        <v>64</v>
      </c>
    </row>
    <row r="322" spans="1:5" x14ac:dyDescent="0.3">
      <c r="A322">
        <v>114</v>
      </c>
      <c r="B322" t="s">
        <v>24</v>
      </c>
      <c r="C322" s="20">
        <v>45675</v>
      </c>
      <c r="D322">
        <v>0</v>
      </c>
      <c r="E322" t="s">
        <v>65</v>
      </c>
    </row>
    <row r="323" spans="1:5" x14ac:dyDescent="0.3">
      <c r="A323">
        <v>114</v>
      </c>
      <c r="B323" t="s">
        <v>24</v>
      </c>
      <c r="C323" s="20">
        <v>45675</v>
      </c>
      <c r="D323">
        <v>0</v>
      </c>
      <c r="E323" t="s">
        <v>66</v>
      </c>
    </row>
    <row r="324" spans="1:5" x14ac:dyDescent="0.3">
      <c r="A324">
        <v>114</v>
      </c>
      <c r="B324" t="s">
        <v>24</v>
      </c>
      <c r="C324" s="20">
        <v>45675</v>
      </c>
      <c r="D324">
        <v>0</v>
      </c>
      <c r="E324" t="s">
        <v>67</v>
      </c>
    </row>
    <row r="325" spans="1:5" x14ac:dyDescent="0.3">
      <c r="A325">
        <v>114</v>
      </c>
      <c r="B325" t="s">
        <v>24</v>
      </c>
      <c r="C325" s="20">
        <v>45676</v>
      </c>
      <c r="D325">
        <v>28378.41</v>
      </c>
      <c r="E325" t="s">
        <v>50</v>
      </c>
    </row>
    <row r="326" spans="1:5" x14ac:dyDescent="0.3">
      <c r="A326">
        <v>114</v>
      </c>
      <c r="B326" t="s">
        <v>24</v>
      </c>
      <c r="C326" s="20">
        <v>45676</v>
      </c>
      <c r="D326">
        <v>3608.63</v>
      </c>
      <c r="E326" t="s">
        <v>51</v>
      </c>
    </row>
    <row r="327" spans="1:5" x14ac:dyDescent="0.3">
      <c r="A327">
        <v>114</v>
      </c>
      <c r="B327" t="s">
        <v>24</v>
      </c>
      <c r="C327" s="20">
        <v>45676</v>
      </c>
      <c r="D327">
        <v>0</v>
      </c>
      <c r="E327" t="s">
        <v>52</v>
      </c>
    </row>
    <row r="328" spans="1:5" x14ac:dyDescent="0.3">
      <c r="A328">
        <v>114</v>
      </c>
      <c r="B328" t="s">
        <v>24</v>
      </c>
      <c r="C328" s="20">
        <v>45676</v>
      </c>
      <c r="D328">
        <v>0</v>
      </c>
      <c r="E328" t="s">
        <v>53</v>
      </c>
    </row>
    <row r="329" spans="1:5" x14ac:dyDescent="0.3">
      <c r="A329">
        <v>114</v>
      </c>
      <c r="B329" t="s">
        <v>24</v>
      </c>
      <c r="C329" s="20">
        <v>45676</v>
      </c>
      <c r="D329">
        <v>0</v>
      </c>
      <c r="E329" t="s">
        <v>54</v>
      </c>
    </row>
    <row r="330" spans="1:5" x14ac:dyDescent="0.3">
      <c r="A330">
        <v>114</v>
      </c>
      <c r="B330" t="s">
        <v>24</v>
      </c>
      <c r="C330" s="20">
        <v>45676</v>
      </c>
      <c r="D330">
        <v>3605.78</v>
      </c>
      <c r="E330" t="s">
        <v>55</v>
      </c>
    </row>
    <row r="331" spans="1:5" x14ac:dyDescent="0.3">
      <c r="A331">
        <v>114</v>
      </c>
      <c r="B331" t="s">
        <v>24</v>
      </c>
      <c r="C331" s="20">
        <v>45676</v>
      </c>
      <c r="D331">
        <v>0</v>
      </c>
      <c r="E331" t="s">
        <v>56</v>
      </c>
    </row>
    <row r="332" spans="1:5" x14ac:dyDescent="0.3">
      <c r="A332">
        <v>114</v>
      </c>
      <c r="B332" t="s">
        <v>24</v>
      </c>
      <c r="C332" s="20">
        <v>45676</v>
      </c>
      <c r="D332">
        <v>0</v>
      </c>
      <c r="E332" t="s">
        <v>57</v>
      </c>
    </row>
    <row r="333" spans="1:5" x14ac:dyDescent="0.3">
      <c r="A333">
        <v>114</v>
      </c>
      <c r="B333" t="s">
        <v>24</v>
      </c>
      <c r="C333" s="20">
        <v>45676</v>
      </c>
      <c r="D333">
        <v>0</v>
      </c>
      <c r="E333" t="s">
        <v>58</v>
      </c>
    </row>
    <row r="334" spans="1:5" x14ac:dyDescent="0.3">
      <c r="A334">
        <v>114</v>
      </c>
      <c r="B334" t="s">
        <v>24</v>
      </c>
      <c r="C334" s="20">
        <v>45676</v>
      </c>
      <c r="D334">
        <v>643.96</v>
      </c>
      <c r="E334" t="s">
        <v>59</v>
      </c>
    </row>
    <row r="335" spans="1:5" x14ac:dyDescent="0.3">
      <c r="A335">
        <v>114</v>
      </c>
      <c r="B335" t="s">
        <v>24</v>
      </c>
      <c r="C335" s="20">
        <v>45676</v>
      </c>
      <c r="D335">
        <v>14949.07</v>
      </c>
      <c r="E335" t="s">
        <v>60</v>
      </c>
    </row>
    <row r="336" spans="1:5" x14ac:dyDescent="0.3">
      <c r="A336">
        <v>114</v>
      </c>
      <c r="B336" t="s">
        <v>24</v>
      </c>
      <c r="C336" s="20">
        <v>45676</v>
      </c>
      <c r="D336">
        <v>0</v>
      </c>
      <c r="E336" t="s">
        <v>61</v>
      </c>
    </row>
    <row r="337" spans="1:5" x14ac:dyDescent="0.3">
      <c r="A337">
        <v>114</v>
      </c>
      <c r="B337" t="s">
        <v>24</v>
      </c>
      <c r="C337" s="20">
        <v>45676</v>
      </c>
      <c r="D337">
        <v>0</v>
      </c>
      <c r="E337" t="s">
        <v>58</v>
      </c>
    </row>
    <row r="338" spans="1:5" x14ac:dyDescent="0.3">
      <c r="A338">
        <v>114</v>
      </c>
      <c r="B338" t="s">
        <v>24</v>
      </c>
      <c r="C338" s="20">
        <v>45676</v>
      </c>
      <c r="D338">
        <v>0</v>
      </c>
      <c r="E338" t="s">
        <v>62</v>
      </c>
    </row>
    <row r="339" spans="1:5" x14ac:dyDescent="0.3">
      <c r="A339">
        <v>114</v>
      </c>
      <c r="B339" t="s">
        <v>24</v>
      </c>
      <c r="C339" s="20">
        <v>45676</v>
      </c>
      <c r="D339">
        <v>0</v>
      </c>
      <c r="E339" t="s">
        <v>63</v>
      </c>
    </row>
    <row r="340" spans="1:5" x14ac:dyDescent="0.3">
      <c r="A340">
        <v>114</v>
      </c>
      <c r="B340" t="s">
        <v>24</v>
      </c>
      <c r="C340" s="20">
        <v>45676</v>
      </c>
      <c r="D340">
        <v>0</v>
      </c>
      <c r="E340" t="s">
        <v>64</v>
      </c>
    </row>
    <row r="341" spans="1:5" x14ac:dyDescent="0.3">
      <c r="A341">
        <v>114</v>
      </c>
      <c r="B341" t="s">
        <v>24</v>
      </c>
      <c r="C341" s="20">
        <v>45676</v>
      </c>
      <c r="D341">
        <v>0</v>
      </c>
      <c r="E341" t="s">
        <v>65</v>
      </c>
    </row>
    <row r="342" spans="1:5" x14ac:dyDescent="0.3">
      <c r="A342">
        <v>114</v>
      </c>
      <c r="B342" t="s">
        <v>24</v>
      </c>
      <c r="C342" s="20">
        <v>45676</v>
      </c>
      <c r="D342">
        <v>0</v>
      </c>
      <c r="E342" t="s">
        <v>66</v>
      </c>
    </row>
    <row r="343" spans="1:5" x14ac:dyDescent="0.3">
      <c r="A343">
        <v>114</v>
      </c>
      <c r="B343" t="s">
        <v>24</v>
      </c>
      <c r="C343" s="20">
        <v>45676</v>
      </c>
      <c r="D343">
        <v>0</v>
      </c>
      <c r="E343" t="s">
        <v>67</v>
      </c>
    </row>
    <row r="344" spans="1:5" x14ac:dyDescent="0.3">
      <c r="A344">
        <v>114</v>
      </c>
      <c r="B344" t="s">
        <v>24</v>
      </c>
      <c r="C344" s="20">
        <v>45677</v>
      </c>
      <c r="D344">
        <v>16958.05</v>
      </c>
      <c r="E344" t="s">
        <v>50</v>
      </c>
    </row>
    <row r="345" spans="1:5" x14ac:dyDescent="0.3">
      <c r="A345">
        <v>114</v>
      </c>
      <c r="B345" t="s">
        <v>24</v>
      </c>
      <c r="C345" s="20">
        <v>45677</v>
      </c>
      <c r="D345">
        <v>2207.92</v>
      </c>
      <c r="E345" t="s">
        <v>51</v>
      </c>
    </row>
    <row r="346" spans="1:5" x14ac:dyDescent="0.3">
      <c r="A346">
        <v>114</v>
      </c>
      <c r="B346" t="s">
        <v>24</v>
      </c>
      <c r="C346" s="20">
        <v>45677</v>
      </c>
      <c r="D346">
        <v>21</v>
      </c>
      <c r="E346" t="s">
        <v>52</v>
      </c>
    </row>
    <row r="347" spans="1:5" x14ac:dyDescent="0.3">
      <c r="A347">
        <v>114</v>
      </c>
      <c r="B347" t="s">
        <v>24</v>
      </c>
      <c r="C347" s="20">
        <v>45677</v>
      </c>
      <c r="D347">
        <v>0</v>
      </c>
      <c r="E347" t="s">
        <v>53</v>
      </c>
    </row>
    <row r="348" spans="1:5" x14ac:dyDescent="0.3">
      <c r="A348">
        <v>114</v>
      </c>
      <c r="B348" t="s">
        <v>24</v>
      </c>
      <c r="C348" s="20">
        <v>45677</v>
      </c>
      <c r="D348">
        <v>0</v>
      </c>
      <c r="E348" t="s">
        <v>54</v>
      </c>
    </row>
    <row r="349" spans="1:5" x14ac:dyDescent="0.3">
      <c r="A349">
        <v>114</v>
      </c>
      <c r="B349" t="s">
        <v>24</v>
      </c>
      <c r="C349" s="20">
        <v>45677</v>
      </c>
      <c r="D349">
        <v>3617.2</v>
      </c>
      <c r="E349" t="s">
        <v>55</v>
      </c>
    </row>
    <row r="350" spans="1:5" x14ac:dyDescent="0.3">
      <c r="A350">
        <v>114</v>
      </c>
      <c r="B350" t="s">
        <v>24</v>
      </c>
      <c r="C350" s="20">
        <v>45677</v>
      </c>
      <c r="D350">
        <v>0</v>
      </c>
      <c r="E350" t="s">
        <v>56</v>
      </c>
    </row>
    <row r="351" spans="1:5" x14ac:dyDescent="0.3">
      <c r="A351">
        <v>114</v>
      </c>
      <c r="B351" t="s">
        <v>24</v>
      </c>
      <c r="C351" s="20">
        <v>45677</v>
      </c>
      <c r="D351">
        <v>0</v>
      </c>
      <c r="E351" t="s">
        <v>57</v>
      </c>
    </row>
    <row r="352" spans="1:5" x14ac:dyDescent="0.3">
      <c r="A352">
        <v>114</v>
      </c>
      <c r="B352" t="s">
        <v>24</v>
      </c>
      <c r="C352" s="20">
        <v>45677</v>
      </c>
      <c r="D352">
        <v>0</v>
      </c>
      <c r="E352" t="s">
        <v>58</v>
      </c>
    </row>
    <row r="353" spans="1:5" x14ac:dyDescent="0.3">
      <c r="A353">
        <v>114</v>
      </c>
      <c r="B353" t="s">
        <v>24</v>
      </c>
      <c r="C353" s="20">
        <v>45677</v>
      </c>
      <c r="D353">
        <v>278.75</v>
      </c>
      <c r="E353" t="s">
        <v>59</v>
      </c>
    </row>
    <row r="354" spans="1:5" x14ac:dyDescent="0.3">
      <c r="A354">
        <v>114</v>
      </c>
      <c r="B354" t="s">
        <v>24</v>
      </c>
      <c r="C354" s="20">
        <v>45677</v>
      </c>
      <c r="D354">
        <v>10004.31</v>
      </c>
      <c r="E354" t="s">
        <v>60</v>
      </c>
    </row>
    <row r="355" spans="1:5" x14ac:dyDescent="0.3">
      <c r="A355">
        <v>114</v>
      </c>
      <c r="B355" t="s">
        <v>24</v>
      </c>
      <c r="C355" s="20">
        <v>45677</v>
      </c>
      <c r="D355">
        <v>0</v>
      </c>
      <c r="E355" t="s">
        <v>61</v>
      </c>
    </row>
    <row r="356" spans="1:5" x14ac:dyDescent="0.3">
      <c r="A356">
        <v>114</v>
      </c>
      <c r="B356" t="s">
        <v>24</v>
      </c>
      <c r="C356" s="20">
        <v>45677</v>
      </c>
      <c r="D356">
        <v>0</v>
      </c>
      <c r="E356" t="s">
        <v>58</v>
      </c>
    </row>
    <row r="357" spans="1:5" x14ac:dyDescent="0.3">
      <c r="A357">
        <v>114</v>
      </c>
      <c r="B357" t="s">
        <v>24</v>
      </c>
      <c r="C357" s="20">
        <v>45677</v>
      </c>
      <c r="D357">
        <v>0</v>
      </c>
      <c r="E357" t="s">
        <v>62</v>
      </c>
    </row>
    <row r="358" spans="1:5" x14ac:dyDescent="0.3">
      <c r="A358">
        <v>114</v>
      </c>
      <c r="B358" t="s">
        <v>24</v>
      </c>
      <c r="C358" s="20">
        <v>45677</v>
      </c>
      <c r="D358">
        <v>0</v>
      </c>
      <c r="E358" t="s">
        <v>63</v>
      </c>
    </row>
    <row r="359" spans="1:5" x14ac:dyDescent="0.3">
      <c r="A359">
        <v>114</v>
      </c>
      <c r="B359" t="s">
        <v>24</v>
      </c>
      <c r="C359" s="20">
        <v>45677</v>
      </c>
      <c r="D359">
        <v>0</v>
      </c>
      <c r="E359" t="s">
        <v>64</v>
      </c>
    </row>
    <row r="360" spans="1:5" x14ac:dyDescent="0.3">
      <c r="A360">
        <v>114</v>
      </c>
      <c r="B360" t="s">
        <v>24</v>
      </c>
      <c r="C360" s="20">
        <v>45677</v>
      </c>
      <c r="D360">
        <v>0</v>
      </c>
      <c r="E360" t="s">
        <v>65</v>
      </c>
    </row>
    <row r="361" spans="1:5" x14ac:dyDescent="0.3">
      <c r="A361">
        <v>114</v>
      </c>
      <c r="B361" t="s">
        <v>24</v>
      </c>
      <c r="C361" s="20">
        <v>45677</v>
      </c>
      <c r="D361">
        <v>0</v>
      </c>
      <c r="E361" t="s">
        <v>66</v>
      </c>
    </row>
    <row r="362" spans="1:5" x14ac:dyDescent="0.3">
      <c r="A362">
        <v>114</v>
      </c>
      <c r="B362" t="s">
        <v>24</v>
      </c>
      <c r="C362" s="20">
        <v>45677</v>
      </c>
      <c r="D362">
        <v>0</v>
      </c>
      <c r="E362" t="s">
        <v>67</v>
      </c>
    </row>
    <row r="363" spans="1:5" x14ac:dyDescent="0.3">
      <c r="A363">
        <v>114</v>
      </c>
      <c r="B363" t="s">
        <v>24</v>
      </c>
      <c r="C363" s="20">
        <v>45678</v>
      </c>
      <c r="D363">
        <v>25615.13</v>
      </c>
      <c r="E363" t="s">
        <v>50</v>
      </c>
    </row>
    <row r="364" spans="1:5" x14ac:dyDescent="0.3">
      <c r="A364">
        <v>114</v>
      </c>
      <c r="B364" t="s">
        <v>24</v>
      </c>
      <c r="C364" s="20">
        <v>45678</v>
      </c>
      <c r="D364">
        <v>3057.84</v>
      </c>
      <c r="E364" t="s">
        <v>51</v>
      </c>
    </row>
    <row r="365" spans="1:5" x14ac:dyDescent="0.3">
      <c r="A365">
        <v>114</v>
      </c>
      <c r="B365" t="s">
        <v>24</v>
      </c>
      <c r="C365" s="20">
        <v>45678</v>
      </c>
      <c r="D365">
        <v>0</v>
      </c>
      <c r="E365" t="s">
        <v>52</v>
      </c>
    </row>
    <row r="366" spans="1:5" x14ac:dyDescent="0.3">
      <c r="A366">
        <v>114</v>
      </c>
      <c r="B366" t="s">
        <v>24</v>
      </c>
      <c r="C366" s="20">
        <v>45678</v>
      </c>
      <c r="D366">
        <v>0</v>
      </c>
      <c r="E366" t="s">
        <v>53</v>
      </c>
    </row>
    <row r="367" spans="1:5" x14ac:dyDescent="0.3">
      <c r="A367">
        <v>114</v>
      </c>
      <c r="B367" t="s">
        <v>24</v>
      </c>
      <c r="C367" s="20">
        <v>45678</v>
      </c>
      <c r="D367">
        <v>0</v>
      </c>
      <c r="E367" t="s">
        <v>54</v>
      </c>
    </row>
    <row r="368" spans="1:5" x14ac:dyDescent="0.3">
      <c r="A368">
        <v>114</v>
      </c>
      <c r="B368" t="s">
        <v>24</v>
      </c>
      <c r="C368" s="20">
        <v>45678</v>
      </c>
      <c r="D368">
        <v>3731.54</v>
      </c>
      <c r="E368" t="s">
        <v>55</v>
      </c>
    </row>
    <row r="369" spans="1:5" x14ac:dyDescent="0.3">
      <c r="A369">
        <v>114</v>
      </c>
      <c r="B369" t="s">
        <v>24</v>
      </c>
      <c r="C369" s="20">
        <v>45678</v>
      </c>
      <c r="D369">
        <v>0</v>
      </c>
      <c r="E369" t="s">
        <v>56</v>
      </c>
    </row>
    <row r="370" spans="1:5" x14ac:dyDescent="0.3">
      <c r="A370">
        <v>114</v>
      </c>
      <c r="B370" t="s">
        <v>24</v>
      </c>
      <c r="C370" s="20">
        <v>45678</v>
      </c>
      <c r="D370">
        <v>0</v>
      </c>
      <c r="E370" t="s">
        <v>57</v>
      </c>
    </row>
    <row r="371" spans="1:5" x14ac:dyDescent="0.3">
      <c r="A371">
        <v>114</v>
      </c>
      <c r="B371" t="s">
        <v>24</v>
      </c>
      <c r="C371" s="20">
        <v>45678</v>
      </c>
      <c r="D371">
        <v>0</v>
      </c>
      <c r="E371" t="s">
        <v>58</v>
      </c>
    </row>
    <row r="372" spans="1:5" x14ac:dyDescent="0.3">
      <c r="A372">
        <v>114</v>
      </c>
      <c r="B372" t="s">
        <v>24</v>
      </c>
      <c r="C372" s="20">
        <v>45678</v>
      </c>
      <c r="D372">
        <v>935.74</v>
      </c>
      <c r="E372" t="s">
        <v>59</v>
      </c>
    </row>
    <row r="373" spans="1:5" x14ac:dyDescent="0.3">
      <c r="A373">
        <v>114</v>
      </c>
      <c r="B373" t="s">
        <v>24</v>
      </c>
      <c r="C373" s="20">
        <v>45678</v>
      </c>
      <c r="D373">
        <v>14492.3</v>
      </c>
      <c r="E373" t="s">
        <v>60</v>
      </c>
    </row>
    <row r="374" spans="1:5" x14ac:dyDescent="0.3">
      <c r="A374">
        <v>114</v>
      </c>
      <c r="B374" t="s">
        <v>24</v>
      </c>
      <c r="C374" s="20">
        <v>45678</v>
      </c>
      <c r="D374">
        <v>0</v>
      </c>
      <c r="E374" t="s">
        <v>61</v>
      </c>
    </row>
    <row r="375" spans="1:5" x14ac:dyDescent="0.3">
      <c r="A375">
        <v>114</v>
      </c>
      <c r="B375" t="s">
        <v>24</v>
      </c>
      <c r="C375" s="20">
        <v>45678</v>
      </c>
      <c r="D375">
        <v>0</v>
      </c>
      <c r="E375" t="s">
        <v>58</v>
      </c>
    </row>
    <row r="376" spans="1:5" x14ac:dyDescent="0.3">
      <c r="A376">
        <v>114</v>
      </c>
      <c r="B376" t="s">
        <v>24</v>
      </c>
      <c r="C376" s="20">
        <v>45678</v>
      </c>
      <c r="D376">
        <v>0</v>
      </c>
      <c r="E376" t="s">
        <v>62</v>
      </c>
    </row>
    <row r="377" spans="1:5" x14ac:dyDescent="0.3">
      <c r="A377">
        <v>114</v>
      </c>
      <c r="B377" t="s">
        <v>24</v>
      </c>
      <c r="C377" s="20">
        <v>45678</v>
      </c>
      <c r="D377">
        <v>0</v>
      </c>
      <c r="E377" t="s">
        <v>63</v>
      </c>
    </row>
    <row r="378" spans="1:5" x14ac:dyDescent="0.3">
      <c r="A378">
        <v>114</v>
      </c>
      <c r="B378" t="s">
        <v>24</v>
      </c>
      <c r="C378" s="20">
        <v>45678</v>
      </c>
      <c r="D378">
        <v>0</v>
      </c>
      <c r="E378" t="s">
        <v>64</v>
      </c>
    </row>
    <row r="379" spans="1:5" x14ac:dyDescent="0.3">
      <c r="A379">
        <v>114</v>
      </c>
      <c r="B379" t="s">
        <v>24</v>
      </c>
      <c r="C379" s="20">
        <v>45678</v>
      </c>
      <c r="D379">
        <v>0</v>
      </c>
      <c r="E379" t="s">
        <v>65</v>
      </c>
    </row>
    <row r="380" spans="1:5" x14ac:dyDescent="0.3">
      <c r="A380">
        <v>114</v>
      </c>
      <c r="B380" t="s">
        <v>24</v>
      </c>
      <c r="C380" s="20">
        <v>45678</v>
      </c>
      <c r="D380">
        <v>0</v>
      </c>
      <c r="E380" t="s">
        <v>66</v>
      </c>
    </row>
    <row r="381" spans="1:5" x14ac:dyDescent="0.3">
      <c r="A381">
        <v>114</v>
      </c>
      <c r="B381" t="s">
        <v>24</v>
      </c>
      <c r="C381" s="20">
        <v>45678</v>
      </c>
      <c r="D381">
        <v>0</v>
      </c>
      <c r="E381" t="s">
        <v>67</v>
      </c>
    </row>
    <row r="382" spans="1:5" x14ac:dyDescent="0.3">
      <c r="A382">
        <v>114</v>
      </c>
      <c r="B382" t="s">
        <v>24</v>
      </c>
      <c r="C382" s="20">
        <v>45679</v>
      </c>
      <c r="D382">
        <v>37771.620000000003</v>
      </c>
      <c r="E382" t="s">
        <v>50</v>
      </c>
    </row>
    <row r="383" spans="1:5" x14ac:dyDescent="0.3">
      <c r="A383">
        <v>114</v>
      </c>
      <c r="B383" t="s">
        <v>24</v>
      </c>
      <c r="C383" s="20">
        <v>45679</v>
      </c>
      <c r="D383">
        <v>6012.1</v>
      </c>
      <c r="E383" t="s">
        <v>51</v>
      </c>
    </row>
    <row r="384" spans="1:5" x14ac:dyDescent="0.3">
      <c r="A384">
        <v>114</v>
      </c>
      <c r="B384" t="s">
        <v>24</v>
      </c>
      <c r="C384" s="20">
        <v>45679</v>
      </c>
      <c r="D384">
        <v>0</v>
      </c>
      <c r="E384" t="s">
        <v>52</v>
      </c>
    </row>
    <row r="385" spans="1:5" x14ac:dyDescent="0.3">
      <c r="A385">
        <v>114</v>
      </c>
      <c r="B385" t="s">
        <v>24</v>
      </c>
      <c r="C385" s="20">
        <v>45679</v>
      </c>
      <c r="D385">
        <v>0</v>
      </c>
      <c r="E385" t="s">
        <v>53</v>
      </c>
    </row>
    <row r="386" spans="1:5" x14ac:dyDescent="0.3">
      <c r="A386">
        <v>114</v>
      </c>
      <c r="B386" t="s">
        <v>24</v>
      </c>
      <c r="C386" s="20">
        <v>45679</v>
      </c>
      <c r="D386">
        <v>0</v>
      </c>
      <c r="E386" t="s">
        <v>54</v>
      </c>
    </row>
    <row r="387" spans="1:5" x14ac:dyDescent="0.3">
      <c r="A387">
        <v>114</v>
      </c>
      <c r="B387" t="s">
        <v>24</v>
      </c>
      <c r="C387" s="20">
        <v>45679</v>
      </c>
      <c r="D387">
        <v>8302.2199999999993</v>
      </c>
      <c r="E387" t="s">
        <v>55</v>
      </c>
    </row>
    <row r="388" spans="1:5" x14ac:dyDescent="0.3">
      <c r="A388">
        <v>114</v>
      </c>
      <c r="B388" t="s">
        <v>24</v>
      </c>
      <c r="C388" s="20">
        <v>45679</v>
      </c>
      <c r="D388">
        <v>0</v>
      </c>
      <c r="E388" t="s">
        <v>56</v>
      </c>
    </row>
    <row r="389" spans="1:5" x14ac:dyDescent="0.3">
      <c r="A389">
        <v>114</v>
      </c>
      <c r="B389" t="s">
        <v>24</v>
      </c>
      <c r="C389" s="20">
        <v>45679</v>
      </c>
      <c r="D389">
        <v>0</v>
      </c>
      <c r="E389" t="s">
        <v>57</v>
      </c>
    </row>
    <row r="390" spans="1:5" x14ac:dyDescent="0.3">
      <c r="A390">
        <v>114</v>
      </c>
      <c r="B390" t="s">
        <v>24</v>
      </c>
      <c r="C390" s="20">
        <v>45679</v>
      </c>
      <c r="D390">
        <v>0</v>
      </c>
      <c r="E390" t="s">
        <v>58</v>
      </c>
    </row>
    <row r="391" spans="1:5" x14ac:dyDescent="0.3">
      <c r="A391">
        <v>114</v>
      </c>
      <c r="B391" t="s">
        <v>24</v>
      </c>
      <c r="C391" s="20">
        <v>45679</v>
      </c>
      <c r="D391">
        <v>580.11</v>
      </c>
      <c r="E391" t="s">
        <v>59</v>
      </c>
    </row>
    <row r="392" spans="1:5" x14ac:dyDescent="0.3">
      <c r="A392">
        <v>114</v>
      </c>
      <c r="B392" t="s">
        <v>24</v>
      </c>
      <c r="C392" s="20">
        <v>45679</v>
      </c>
      <c r="D392">
        <v>20235.7</v>
      </c>
      <c r="E392" t="s">
        <v>60</v>
      </c>
    </row>
    <row r="393" spans="1:5" x14ac:dyDescent="0.3">
      <c r="A393">
        <v>114</v>
      </c>
      <c r="B393" t="s">
        <v>24</v>
      </c>
      <c r="C393" s="20">
        <v>45679</v>
      </c>
      <c r="D393">
        <v>0</v>
      </c>
      <c r="E393" t="s">
        <v>61</v>
      </c>
    </row>
    <row r="394" spans="1:5" x14ac:dyDescent="0.3">
      <c r="A394">
        <v>114</v>
      </c>
      <c r="B394" t="s">
        <v>24</v>
      </c>
      <c r="C394" s="20">
        <v>45679</v>
      </c>
      <c r="D394">
        <v>0</v>
      </c>
      <c r="E394" t="s">
        <v>58</v>
      </c>
    </row>
    <row r="395" spans="1:5" x14ac:dyDescent="0.3">
      <c r="A395">
        <v>114</v>
      </c>
      <c r="B395" t="s">
        <v>24</v>
      </c>
      <c r="C395" s="20">
        <v>45679</v>
      </c>
      <c r="D395">
        <v>0</v>
      </c>
      <c r="E395" t="s">
        <v>62</v>
      </c>
    </row>
    <row r="396" spans="1:5" x14ac:dyDescent="0.3">
      <c r="A396">
        <v>114</v>
      </c>
      <c r="B396" t="s">
        <v>24</v>
      </c>
      <c r="C396" s="20">
        <v>45679</v>
      </c>
      <c r="D396">
        <v>0</v>
      </c>
      <c r="E396" t="s">
        <v>63</v>
      </c>
    </row>
    <row r="397" spans="1:5" x14ac:dyDescent="0.3">
      <c r="A397">
        <v>114</v>
      </c>
      <c r="B397" t="s">
        <v>24</v>
      </c>
      <c r="C397" s="20">
        <v>45679</v>
      </c>
      <c r="D397">
        <v>0</v>
      </c>
      <c r="E397" t="s">
        <v>64</v>
      </c>
    </row>
    <row r="398" spans="1:5" x14ac:dyDescent="0.3">
      <c r="A398">
        <v>114</v>
      </c>
      <c r="B398" t="s">
        <v>24</v>
      </c>
      <c r="C398" s="20">
        <v>45679</v>
      </c>
      <c r="D398">
        <v>0</v>
      </c>
      <c r="E398" t="s">
        <v>65</v>
      </c>
    </row>
    <row r="399" spans="1:5" x14ac:dyDescent="0.3">
      <c r="A399">
        <v>114</v>
      </c>
      <c r="B399" t="s">
        <v>24</v>
      </c>
      <c r="C399" s="20">
        <v>45679</v>
      </c>
      <c r="D399">
        <v>0</v>
      </c>
      <c r="E399" t="s">
        <v>66</v>
      </c>
    </row>
    <row r="400" spans="1:5" x14ac:dyDescent="0.3">
      <c r="A400">
        <v>114</v>
      </c>
      <c r="B400" t="s">
        <v>24</v>
      </c>
      <c r="C400" s="20">
        <v>45679</v>
      </c>
      <c r="D400">
        <v>0</v>
      </c>
      <c r="E400" t="s">
        <v>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1"/>
  <sheetViews>
    <sheetView workbookViewId="0"/>
  </sheetViews>
  <sheetFormatPr defaultRowHeight="14.4" x14ac:dyDescent="0.3"/>
  <sheetData>
    <row r="1" spans="1:10" x14ac:dyDescent="0.3">
      <c r="A1" t="s">
        <v>68</v>
      </c>
      <c r="B1" t="s">
        <v>18</v>
      </c>
      <c r="C1" t="s">
        <v>19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</row>
    <row r="2" spans="1:10" x14ac:dyDescent="0.3">
      <c r="A2">
        <v>4613</v>
      </c>
      <c r="B2">
        <v>114</v>
      </c>
      <c r="C2" t="s">
        <v>24</v>
      </c>
      <c r="D2" t="s">
        <v>76</v>
      </c>
      <c r="E2" s="20">
        <v>45689</v>
      </c>
      <c r="F2" s="20">
        <v>45679</v>
      </c>
      <c r="G2" s="20">
        <v>45678</v>
      </c>
      <c r="H2">
        <v>1260</v>
      </c>
      <c r="J2" t="s">
        <v>77</v>
      </c>
    </row>
    <row r="3" spans="1:10" x14ac:dyDescent="0.3">
      <c r="A3">
        <v>4602</v>
      </c>
      <c r="B3">
        <v>114</v>
      </c>
      <c r="C3" t="s">
        <v>24</v>
      </c>
      <c r="D3" t="s">
        <v>78</v>
      </c>
      <c r="E3" s="20">
        <v>45708</v>
      </c>
      <c r="F3" s="20">
        <v>45677</v>
      </c>
      <c r="G3" s="20">
        <v>45677</v>
      </c>
      <c r="H3">
        <v>4140</v>
      </c>
      <c r="J3" t="s">
        <v>77</v>
      </c>
    </row>
    <row r="4" spans="1:10" x14ac:dyDescent="0.3">
      <c r="A4">
        <v>4619</v>
      </c>
      <c r="B4">
        <v>114</v>
      </c>
      <c r="C4" t="s">
        <v>24</v>
      </c>
      <c r="D4" t="s">
        <v>79</v>
      </c>
      <c r="E4" s="20"/>
      <c r="F4" s="20">
        <v>45677</v>
      </c>
      <c r="G4" s="20">
        <v>45677</v>
      </c>
      <c r="H4">
        <v>612.12</v>
      </c>
    </row>
    <row r="5" spans="1:10" x14ac:dyDescent="0.3">
      <c r="A5">
        <v>4620</v>
      </c>
      <c r="B5">
        <v>114</v>
      </c>
      <c r="C5" t="s">
        <v>24</v>
      </c>
      <c r="D5" t="s">
        <v>80</v>
      </c>
      <c r="E5" s="20"/>
      <c r="F5" s="20">
        <v>45677</v>
      </c>
      <c r="G5" s="20">
        <v>45677</v>
      </c>
      <c r="H5">
        <v>998.09</v>
      </c>
    </row>
    <row r="6" spans="1:10" x14ac:dyDescent="0.3">
      <c r="A6">
        <v>4609</v>
      </c>
      <c r="B6">
        <v>114</v>
      </c>
      <c r="C6" t="s">
        <v>24</v>
      </c>
      <c r="D6" t="s">
        <v>81</v>
      </c>
      <c r="E6" s="20"/>
      <c r="F6" s="20">
        <v>45674</v>
      </c>
      <c r="G6" s="20">
        <v>45674</v>
      </c>
      <c r="H6">
        <v>17436.45</v>
      </c>
      <c r="J6" t="s">
        <v>82</v>
      </c>
    </row>
    <row r="7" spans="1:10" x14ac:dyDescent="0.3">
      <c r="A7">
        <v>4585</v>
      </c>
      <c r="B7">
        <v>114</v>
      </c>
      <c r="C7" t="s">
        <v>24</v>
      </c>
      <c r="D7" t="s">
        <v>83</v>
      </c>
      <c r="E7" s="20">
        <v>45677</v>
      </c>
      <c r="F7" s="20">
        <v>45673</v>
      </c>
      <c r="G7" s="20">
        <v>45673</v>
      </c>
      <c r="H7">
        <v>11312.5</v>
      </c>
      <c r="J7" t="s">
        <v>77</v>
      </c>
    </row>
    <row r="8" spans="1:10" x14ac:dyDescent="0.3">
      <c r="A8">
        <v>4590</v>
      </c>
      <c r="B8">
        <v>114</v>
      </c>
      <c r="C8" t="s">
        <v>24</v>
      </c>
      <c r="D8" t="s">
        <v>84</v>
      </c>
      <c r="E8" s="20"/>
      <c r="F8" s="20">
        <v>45673</v>
      </c>
      <c r="G8" s="20">
        <v>45673</v>
      </c>
      <c r="H8">
        <v>1037.51</v>
      </c>
    </row>
    <row r="9" spans="1:10" x14ac:dyDescent="0.3">
      <c r="A9">
        <v>4591</v>
      </c>
      <c r="B9">
        <v>114</v>
      </c>
      <c r="C9" t="s">
        <v>24</v>
      </c>
      <c r="D9" t="s">
        <v>84</v>
      </c>
      <c r="E9" s="20"/>
      <c r="F9" s="20">
        <v>45673</v>
      </c>
      <c r="G9" s="20">
        <v>45673</v>
      </c>
      <c r="H9">
        <v>121.3</v>
      </c>
    </row>
    <row r="10" spans="1:10" x14ac:dyDescent="0.3">
      <c r="A10">
        <v>4577</v>
      </c>
      <c r="B10">
        <v>114</v>
      </c>
      <c r="C10" t="s">
        <v>24</v>
      </c>
      <c r="D10" t="s">
        <v>85</v>
      </c>
      <c r="E10" s="20"/>
      <c r="F10" s="20">
        <v>45672</v>
      </c>
      <c r="G10" s="20">
        <v>45672</v>
      </c>
      <c r="H10">
        <v>700.24</v>
      </c>
      <c r="J10" t="s">
        <v>86</v>
      </c>
    </row>
    <row r="11" spans="1:10" x14ac:dyDescent="0.3">
      <c r="A11">
        <v>4578</v>
      </c>
      <c r="B11">
        <v>114</v>
      </c>
      <c r="C11" t="s">
        <v>24</v>
      </c>
      <c r="D11" t="s">
        <v>85</v>
      </c>
      <c r="E11" s="20"/>
      <c r="F11" s="20">
        <v>45672</v>
      </c>
      <c r="G11" s="20">
        <v>45672</v>
      </c>
      <c r="H11">
        <v>347.53</v>
      </c>
      <c r="J11" t="s">
        <v>86</v>
      </c>
    </row>
    <row r="12" spans="1:10" x14ac:dyDescent="0.3">
      <c r="A12">
        <v>4571</v>
      </c>
      <c r="B12">
        <v>114</v>
      </c>
      <c r="C12" t="s">
        <v>24</v>
      </c>
      <c r="D12" t="s">
        <v>80</v>
      </c>
      <c r="E12" s="20"/>
      <c r="F12" s="20">
        <v>45671</v>
      </c>
      <c r="G12" s="20">
        <v>45671</v>
      </c>
      <c r="H12">
        <v>417.26</v>
      </c>
    </row>
    <row r="13" spans="1:10" x14ac:dyDescent="0.3">
      <c r="A13">
        <v>4565</v>
      </c>
      <c r="B13">
        <v>114</v>
      </c>
      <c r="C13" t="s">
        <v>24</v>
      </c>
      <c r="D13" t="s">
        <v>87</v>
      </c>
      <c r="E13" s="20"/>
      <c r="F13" s="20">
        <v>45656</v>
      </c>
      <c r="G13" s="20">
        <v>45670</v>
      </c>
      <c r="H13">
        <v>135</v>
      </c>
    </row>
    <row r="14" spans="1:10" x14ac:dyDescent="0.3">
      <c r="A14">
        <v>4566</v>
      </c>
      <c r="B14">
        <v>114</v>
      </c>
      <c r="C14" t="s">
        <v>24</v>
      </c>
      <c r="D14" t="s">
        <v>80</v>
      </c>
      <c r="E14" s="20"/>
      <c r="F14" s="20">
        <v>45670</v>
      </c>
      <c r="G14" s="20">
        <v>45670</v>
      </c>
      <c r="H14">
        <v>959.24</v>
      </c>
    </row>
    <row r="15" spans="1:10" x14ac:dyDescent="0.3">
      <c r="A15">
        <v>4567</v>
      </c>
      <c r="B15">
        <v>114</v>
      </c>
      <c r="C15" t="s">
        <v>24</v>
      </c>
      <c r="D15" t="s">
        <v>81</v>
      </c>
      <c r="E15" s="20"/>
      <c r="F15" s="20">
        <v>45667</v>
      </c>
      <c r="G15" s="20">
        <v>45667</v>
      </c>
      <c r="H15">
        <v>25196.43</v>
      </c>
      <c r="J15" t="s">
        <v>82</v>
      </c>
    </row>
    <row r="16" spans="1:10" x14ac:dyDescent="0.3">
      <c r="A16">
        <v>3898</v>
      </c>
      <c r="B16">
        <v>114</v>
      </c>
      <c r="C16" t="s">
        <v>24</v>
      </c>
      <c r="D16" t="s">
        <v>88</v>
      </c>
      <c r="E16" s="20">
        <v>45710</v>
      </c>
      <c r="F16" s="20">
        <v>45680</v>
      </c>
      <c r="G16" s="20">
        <v>45666</v>
      </c>
      <c r="H16">
        <v>2400</v>
      </c>
      <c r="J16" t="s">
        <v>77</v>
      </c>
    </row>
    <row r="17" spans="1:10" x14ac:dyDescent="0.3">
      <c r="A17">
        <v>3920</v>
      </c>
      <c r="B17">
        <v>114</v>
      </c>
      <c r="C17" t="s">
        <v>24</v>
      </c>
      <c r="D17" t="s">
        <v>80</v>
      </c>
      <c r="E17" s="20"/>
      <c r="F17" s="20">
        <v>45666</v>
      </c>
      <c r="G17" s="20">
        <v>45666</v>
      </c>
      <c r="H17">
        <v>154.61000000000001</v>
      </c>
    </row>
    <row r="18" spans="1:10" x14ac:dyDescent="0.3">
      <c r="A18">
        <v>3921</v>
      </c>
      <c r="B18">
        <v>114</v>
      </c>
      <c r="C18" t="s">
        <v>24</v>
      </c>
      <c r="D18" t="s">
        <v>84</v>
      </c>
      <c r="E18" s="20"/>
      <c r="F18" s="20">
        <v>45666</v>
      </c>
      <c r="G18" s="20">
        <v>45666</v>
      </c>
      <c r="H18">
        <v>1529.68</v>
      </c>
    </row>
    <row r="19" spans="1:10" x14ac:dyDescent="0.3">
      <c r="A19">
        <v>3911</v>
      </c>
      <c r="B19">
        <v>114</v>
      </c>
      <c r="C19" t="s">
        <v>24</v>
      </c>
      <c r="D19" t="s">
        <v>85</v>
      </c>
      <c r="E19" s="20"/>
      <c r="F19" s="20">
        <v>45665</v>
      </c>
      <c r="G19" s="20">
        <v>45665</v>
      </c>
      <c r="H19">
        <v>363.05</v>
      </c>
      <c r="J19" t="s">
        <v>86</v>
      </c>
    </row>
    <row r="20" spans="1:10" x14ac:dyDescent="0.3">
      <c r="A20">
        <v>3912</v>
      </c>
      <c r="B20">
        <v>114</v>
      </c>
      <c r="C20" t="s">
        <v>24</v>
      </c>
      <c r="D20" t="s">
        <v>85</v>
      </c>
      <c r="E20" s="20"/>
      <c r="F20" s="20">
        <v>45665</v>
      </c>
      <c r="G20" s="20">
        <v>45665</v>
      </c>
      <c r="H20">
        <v>367.04</v>
      </c>
      <c r="J20" t="s">
        <v>86</v>
      </c>
    </row>
    <row r="21" spans="1:10" x14ac:dyDescent="0.3">
      <c r="A21">
        <v>4525</v>
      </c>
      <c r="B21">
        <v>114</v>
      </c>
      <c r="C21" t="s">
        <v>24</v>
      </c>
      <c r="D21" t="s">
        <v>87</v>
      </c>
      <c r="E21" s="20"/>
      <c r="F21" s="20">
        <v>45656</v>
      </c>
      <c r="G21" s="20">
        <v>45665</v>
      </c>
      <c r="H21">
        <v>243</v>
      </c>
    </row>
    <row r="22" spans="1:10" x14ac:dyDescent="0.3">
      <c r="A22">
        <v>3742</v>
      </c>
      <c r="B22">
        <v>114</v>
      </c>
      <c r="C22" t="s">
        <v>24</v>
      </c>
      <c r="D22" t="s">
        <v>79</v>
      </c>
      <c r="E22" s="20">
        <v>45656</v>
      </c>
      <c r="F22" s="20">
        <v>45661</v>
      </c>
      <c r="G22" s="20">
        <v>45663</v>
      </c>
      <c r="H22">
        <v>738.6</v>
      </c>
    </row>
    <row r="23" spans="1:10" x14ac:dyDescent="0.3">
      <c r="A23">
        <v>3883</v>
      </c>
      <c r="B23">
        <v>114</v>
      </c>
      <c r="C23" t="s">
        <v>24</v>
      </c>
      <c r="D23" t="s">
        <v>89</v>
      </c>
      <c r="E23" s="20"/>
      <c r="F23" s="20">
        <v>45663</v>
      </c>
      <c r="G23" s="20">
        <v>45663</v>
      </c>
      <c r="H23">
        <v>1715.24</v>
      </c>
    </row>
    <row r="24" spans="1:10" x14ac:dyDescent="0.3">
      <c r="A24">
        <v>3910</v>
      </c>
      <c r="B24">
        <v>114</v>
      </c>
      <c r="C24" t="s">
        <v>24</v>
      </c>
      <c r="D24" t="s">
        <v>80</v>
      </c>
      <c r="E24" s="20"/>
      <c r="F24" s="20">
        <v>45663</v>
      </c>
      <c r="G24" s="20">
        <v>45663</v>
      </c>
      <c r="H24">
        <v>230.53</v>
      </c>
    </row>
    <row r="25" spans="1:10" x14ac:dyDescent="0.3">
      <c r="A25">
        <v>3908</v>
      </c>
      <c r="B25">
        <v>114</v>
      </c>
      <c r="C25" t="s">
        <v>24</v>
      </c>
      <c r="D25" t="s">
        <v>80</v>
      </c>
      <c r="E25" s="20"/>
      <c r="F25" s="20">
        <v>45660</v>
      </c>
      <c r="G25" s="20">
        <v>45660</v>
      </c>
      <c r="H25">
        <v>105.44</v>
      </c>
    </row>
    <row r="26" spans="1:10" x14ac:dyDescent="0.3">
      <c r="A26">
        <v>3149</v>
      </c>
      <c r="B26">
        <v>114</v>
      </c>
      <c r="C26" t="s">
        <v>24</v>
      </c>
      <c r="D26" t="s">
        <v>90</v>
      </c>
      <c r="E26" s="20">
        <v>45669</v>
      </c>
      <c r="F26" s="20">
        <v>45659</v>
      </c>
      <c r="G26" s="20">
        <v>45659</v>
      </c>
      <c r="H26">
        <v>1860</v>
      </c>
      <c r="J26" t="s">
        <v>77</v>
      </c>
    </row>
    <row r="27" spans="1:10" x14ac:dyDescent="0.3">
      <c r="A27">
        <v>3884</v>
      </c>
      <c r="B27">
        <v>114</v>
      </c>
      <c r="C27" t="s">
        <v>24</v>
      </c>
      <c r="D27" t="s">
        <v>87</v>
      </c>
      <c r="E27" s="20"/>
      <c r="F27" s="20">
        <v>45656</v>
      </c>
      <c r="G27" s="20">
        <v>45659</v>
      </c>
      <c r="H27">
        <v>405</v>
      </c>
    </row>
    <row r="28" spans="1:10" x14ac:dyDescent="0.3">
      <c r="A28">
        <v>3905</v>
      </c>
      <c r="B28">
        <v>114</v>
      </c>
      <c r="C28" t="s">
        <v>24</v>
      </c>
      <c r="D28" t="s">
        <v>80</v>
      </c>
      <c r="E28" s="20"/>
      <c r="F28" s="20">
        <v>45659</v>
      </c>
      <c r="G28" s="20">
        <v>45659</v>
      </c>
      <c r="H28">
        <v>483.35</v>
      </c>
    </row>
    <row r="29" spans="1:10" x14ac:dyDescent="0.3">
      <c r="A29">
        <v>3906</v>
      </c>
      <c r="B29">
        <v>114</v>
      </c>
      <c r="C29" t="s">
        <v>24</v>
      </c>
      <c r="D29" t="s">
        <v>85</v>
      </c>
      <c r="E29" s="20"/>
      <c r="F29" s="20">
        <v>45659</v>
      </c>
      <c r="G29" s="20">
        <v>45659</v>
      </c>
      <c r="H29">
        <v>561.20000000000005</v>
      </c>
      <c r="J29" t="s">
        <v>86</v>
      </c>
    </row>
    <row r="30" spans="1:10" x14ac:dyDescent="0.3">
      <c r="A30">
        <v>3907</v>
      </c>
      <c r="B30">
        <v>114</v>
      </c>
      <c r="C30" t="s">
        <v>24</v>
      </c>
      <c r="D30" t="s">
        <v>85</v>
      </c>
      <c r="E30" s="20"/>
      <c r="F30" s="20">
        <v>45659</v>
      </c>
      <c r="G30" s="20">
        <v>45659</v>
      </c>
      <c r="H30">
        <v>175.24</v>
      </c>
      <c r="J30" t="s">
        <v>86</v>
      </c>
    </row>
    <row r="31" spans="1:10" x14ac:dyDescent="0.3">
      <c r="A31">
        <v>4518</v>
      </c>
      <c r="B31">
        <v>114</v>
      </c>
      <c r="C31" t="s">
        <v>24</v>
      </c>
      <c r="D31" t="s">
        <v>84</v>
      </c>
      <c r="E31" s="20"/>
      <c r="F31" s="20">
        <v>45659</v>
      </c>
      <c r="G31" s="20">
        <v>45659</v>
      </c>
      <c r="H31">
        <v>1127.1600000000001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355"/>
  <sheetViews>
    <sheetView workbookViewId="0"/>
  </sheetViews>
  <sheetFormatPr defaultRowHeight="14.4" x14ac:dyDescent="0.3"/>
  <sheetData>
    <row r="1" spans="1:20" x14ac:dyDescent="0.3">
      <c r="A1" t="s">
        <v>91</v>
      </c>
      <c r="B1" t="s">
        <v>18</v>
      </c>
      <c r="C1" t="s">
        <v>19</v>
      </c>
      <c r="D1" t="s">
        <v>92</v>
      </c>
      <c r="E1" t="s">
        <v>23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74</v>
      </c>
      <c r="O1" t="s">
        <v>101</v>
      </c>
      <c r="P1" t="s">
        <v>102</v>
      </c>
      <c r="Q1" t="s">
        <v>103</v>
      </c>
      <c r="R1" t="s">
        <v>104</v>
      </c>
      <c r="S1" t="s">
        <v>105</v>
      </c>
      <c r="T1" t="s">
        <v>106</v>
      </c>
    </row>
    <row r="2" spans="1:20" x14ac:dyDescent="0.3">
      <c r="A2">
        <v>99417</v>
      </c>
      <c r="B2">
        <v>114</v>
      </c>
      <c r="C2" t="s">
        <v>24</v>
      </c>
      <c r="D2" t="s">
        <v>107</v>
      </c>
      <c r="E2">
        <v>16301.72</v>
      </c>
      <c r="F2" s="20">
        <v>45666</v>
      </c>
      <c r="G2" s="20">
        <v>45678</v>
      </c>
      <c r="H2" s="20">
        <v>45678</v>
      </c>
      <c r="I2" s="20">
        <v>45662</v>
      </c>
      <c r="J2" s="20">
        <v>45659</v>
      </c>
      <c r="K2" t="s">
        <v>108</v>
      </c>
      <c r="L2" t="s">
        <v>109</v>
      </c>
      <c r="M2" t="s">
        <v>110</v>
      </c>
      <c r="N2" t="s">
        <v>111</v>
      </c>
      <c r="O2" t="s">
        <v>112</v>
      </c>
      <c r="P2" t="s">
        <v>113</v>
      </c>
      <c r="Q2" t="s">
        <v>114</v>
      </c>
      <c r="R2" t="s">
        <v>115</v>
      </c>
      <c r="S2" t="s">
        <v>116</v>
      </c>
    </row>
    <row r="3" spans="1:20" x14ac:dyDescent="0.3">
      <c r="A3">
        <v>99607</v>
      </c>
      <c r="B3">
        <v>114</v>
      </c>
      <c r="C3" t="s">
        <v>24</v>
      </c>
      <c r="D3" t="s">
        <v>117</v>
      </c>
      <c r="E3">
        <v>1350</v>
      </c>
      <c r="F3" s="20">
        <v>45674</v>
      </c>
      <c r="G3" s="20">
        <v>45678</v>
      </c>
      <c r="H3" s="20">
        <v>45678</v>
      </c>
      <c r="I3" s="20">
        <v>45656</v>
      </c>
      <c r="J3" s="20">
        <v>45660</v>
      </c>
      <c r="K3" t="s">
        <v>118</v>
      </c>
      <c r="L3" t="s">
        <v>119</v>
      </c>
      <c r="M3" t="s">
        <v>120</v>
      </c>
      <c r="N3" t="s">
        <v>121</v>
      </c>
      <c r="O3" t="s">
        <v>112</v>
      </c>
      <c r="P3" t="s">
        <v>113</v>
      </c>
      <c r="Q3" t="s">
        <v>114</v>
      </c>
      <c r="R3" t="s">
        <v>115</v>
      </c>
      <c r="S3" t="s">
        <v>122</v>
      </c>
    </row>
    <row r="4" spans="1:20" x14ac:dyDescent="0.3">
      <c r="A4">
        <v>101053</v>
      </c>
      <c r="B4">
        <v>114</v>
      </c>
      <c r="C4" t="s">
        <v>24</v>
      </c>
      <c r="D4" t="s">
        <v>123</v>
      </c>
      <c r="E4">
        <v>3950</v>
      </c>
      <c r="F4" s="20">
        <v>45677</v>
      </c>
      <c r="G4" s="20">
        <v>45678</v>
      </c>
      <c r="H4" s="20">
        <v>45678</v>
      </c>
      <c r="I4" s="20">
        <v>45664</v>
      </c>
      <c r="J4" s="20">
        <v>45666</v>
      </c>
      <c r="K4" t="s">
        <v>108</v>
      </c>
      <c r="N4" t="s">
        <v>124</v>
      </c>
      <c r="O4" t="s">
        <v>112</v>
      </c>
      <c r="P4" t="s">
        <v>113</v>
      </c>
      <c r="Q4" t="s">
        <v>114</v>
      </c>
      <c r="R4" t="s">
        <v>115</v>
      </c>
      <c r="S4" t="s">
        <v>116</v>
      </c>
    </row>
    <row r="5" spans="1:20" x14ac:dyDescent="0.3">
      <c r="A5">
        <v>101062</v>
      </c>
      <c r="B5">
        <v>114</v>
      </c>
      <c r="C5" t="s">
        <v>24</v>
      </c>
      <c r="D5" t="s">
        <v>125</v>
      </c>
      <c r="E5">
        <v>2678.22</v>
      </c>
      <c r="F5" s="20">
        <v>45678</v>
      </c>
      <c r="G5" s="20">
        <v>45678</v>
      </c>
      <c r="H5" s="20">
        <v>45678</v>
      </c>
      <c r="I5" s="20">
        <v>45664</v>
      </c>
      <c r="J5" s="20">
        <v>45666</v>
      </c>
      <c r="K5" t="s">
        <v>108</v>
      </c>
      <c r="N5" t="s">
        <v>126</v>
      </c>
      <c r="O5" t="s">
        <v>112</v>
      </c>
      <c r="P5" t="s">
        <v>113</v>
      </c>
      <c r="Q5" t="s">
        <v>114</v>
      </c>
      <c r="R5" t="s">
        <v>115</v>
      </c>
      <c r="S5" t="s">
        <v>116</v>
      </c>
    </row>
    <row r="6" spans="1:20" x14ac:dyDescent="0.3">
      <c r="A6">
        <v>101077</v>
      </c>
      <c r="B6">
        <v>114</v>
      </c>
      <c r="C6" t="s">
        <v>24</v>
      </c>
      <c r="D6" t="s">
        <v>127</v>
      </c>
      <c r="E6">
        <v>829.03</v>
      </c>
      <c r="F6" s="20">
        <v>45670</v>
      </c>
      <c r="G6" s="20">
        <v>45678</v>
      </c>
      <c r="H6" s="20">
        <v>45678</v>
      </c>
      <c r="I6" s="20">
        <v>45658</v>
      </c>
      <c r="J6" s="20">
        <v>45666</v>
      </c>
      <c r="K6" t="s">
        <v>108</v>
      </c>
      <c r="L6" t="s">
        <v>109</v>
      </c>
      <c r="M6" t="s">
        <v>128</v>
      </c>
      <c r="N6" t="s">
        <v>129</v>
      </c>
      <c r="O6" t="s">
        <v>112</v>
      </c>
      <c r="P6" t="s">
        <v>113</v>
      </c>
      <c r="Q6" t="s">
        <v>114</v>
      </c>
      <c r="R6" t="s">
        <v>115</v>
      </c>
      <c r="S6" t="s">
        <v>116</v>
      </c>
    </row>
    <row r="7" spans="1:20" x14ac:dyDescent="0.3">
      <c r="A7">
        <v>101615</v>
      </c>
      <c r="B7">
        <v>114</v>
      </c>
      <c r="C7" t="s">
        <v>24</v>
      </c>
      <c r="D7" t="s">
        <v>130</v>
      </c>
      <c r="E7">
        <v>935.95</v>
      </c>
      <c r="F7" s="20">
        <v>45678</v>
      </c>
      <c r="G7" s="20">
        <v>45678</v>
      </c>
      <c r="H7" s="20">
        <v>45678</v>
      </c>
      <c r="I7" s="20">
        <v>45664</v>
      </c>
      <c r="J7" s="20">
        <v>45667</v>
      </c>
      <c r="K7" t="s">
        <v>108</v>
      </c>
      <c r="N7" t="s">
        <v>131</v>
      </c>
      <c r="O7" t="s">
        <v>112</v>
      </c>
      <c r="P7" t="s">
        <v>113</v>
      </c>
      <c r="Q7" t="s">
        <v>114</v>
      </c>
      <c r="R7" t="s">
        <v>115</v>
      </c>
      <c r="S7" t="s">
        <v>116</v>
      </c>
    </row>
    <row r="8" spans="1:20" x14ac:dyDescent="0.3">
      <c r="A8">
        <v>104305</v>
      </c>
      <c r="B8">
        <v>114</v>
      </c>
      <c r="C8" t="s">
        <v>24</v>
      </c>
      <c r="D8" t="s">
        <v>132</v>
      </c>
      <c r="E8">
        <v>270</v>
      </c>
      <c r="F8" s="20">
        <v>45678</v>
      </c>
      <c r="G8" s="20">
        <v>45679</v>
      </c>
      <c r="H8" s="20">
        <v>45678</v>
      </c>
      <c r="I8" s="20">
        <v>45678</v>
      </c>
      <c r="J8" s="20">
        <v>45678</v>
      </c>
      <c r="K8" t="s">
        <v>118</v>
      </c>
      <c r="L8" t="s">
        <v>133</v>
      </c>
      <c r="M8" t="s">
        <v>133</v>
      </c>
      <c r="N8" t="s">
        <v>134</v>
      </c>
      <c r="O8" t="s">
        <v>112</v>
      </c>
      <c r="P8" t="s">
        <v>113</v>
      </c>
      <c r="Q8" t="s">
        <v>114</v>
      </c>
      <c r="R8" t="s">
        <v>115</v>
      </c>
      <c r="S8" t="s">
        <v>122</v>
      </c>
    </row>
    <row r="9" spans="1:20" x14ac:dyDescent="0.3">
      <c r="A9">
        <v>100102</v>
      </c>
      <c r="B9">
        <v>114</v>
      </c>
      <c r="C9" t="s">
        <v>24</v>
      </c>
      <c r="D9" t="s">
        <v>135</v>
      </c>
      <c r="E9">
        <v>2000</v>
      </c>
      <c r="F9" s="20">
        <v>45678</v>
      </c>
      <c r="G9" s="20">
        <v>45678</v>
      </c>
      <c r="H9" s="20">
        <v>45678</v>
      </c>
      <c r="I9" s="20">
        <v>45292</v>
      </c>
      <c r="J9" s="20">
        <v>45663</v>
      </c>
      <c r="K9" t="s">
        <v>118</v>
      </c>
      <c r="L9" t="s">
        <v>136</v>
      </c>
      <c r="M9" t="s">
        <v>137</v>
      </c>
      <c r="N9" t="s">
        <v>138</v>
      </c>
      <c r="O9" t="s">
        <v>112</v>
      </c>
      <c r="P9" t="s">
        <v>113</v>
      </c>
      <c r="Q9" t="s">
        <v>114</v>
      </c>
      <c r="R9" t="s">
        <v>115</v>
      </c>
      <c r="S9" t="s">
        <v>122</v>
      </c>
    </row>
    <row r="10" spans="1:20" x14ac:dyDescent="0.3">
      <c r="A10">
        <v>100216</v>
      </c>
      <c r="B10">
        <v>114</v>
      </c>
      <c r="C10" t="s">
        <v>24</v>
      </c>
      <c r="D10" t="s">
        <v>139</v>
      </c>
      <c r="E10">
        <v>2727.88</v>
      </c>
      <c r="F10" s="20">
        <v>45678</v>
      </c>
      <c r="G10" s="20">
        <v>45678</v>
      </c>
      <c r="H10" s="20">
        <v>45678</v>
      </c>
      <c r="I10" s="20">
        <v>45659</v>
      </c>
      <c r="J10" s="20">
        <v>45663</v>
      </c>
      <c r="K10" t="s">
        <v>108</v>
      </c>
      <c r="N10" t="s">
        <v>140</v>
      </c>
      <c r="O10" t="s">
        <v>112</v>
      </c>
      <c r="P10" t="s">
        <v>113</v>
      </c>
      <c r="Q10" t="s">
        <v>114</v>
      </c>
      <c r="R10" t="s">
        <v>115</v>
      </c>
      <c r="S10" t="s">
        <v>116</v>
      </c>
    </row>
    <row r="11" spans="1:20" x14ac:dyDescent="0.3">
      <c r="A11">
        <v>100388</v>
      </c>
      <c r="B11">
        <v>114</v>
      </c>
      <c r="C11" t="s">
        <v>24</v>
      </c>
      <c r="D11" t="s">
        <v>141</v>
      </c>
      <c r="E11">
        <v>1079.29</v>
      </c>
      <c r="F11" s="20">
        <v>45678</v>
      </c>
      <c r="G11" s="20">
        <v>45678</v>
      </c>
      <c r="H11" s="20">
        <v>45678</v>
      </c>
      <c r="I11" s="20">
        <v>45663</v>
      </c>
      <c r="J11" s="20">
        <v>45664</v>
      </c>
      <c r="K11" t="s">
        <v>108</v>
      </c>
      <c r="L11" t="s">
        <v>142</v>
      </c>
      <c r="M11" t="s">
        <v>143</v>
      </c>
      <c r="N11" t="s">
        <v>144</v>
      </c>
      <c r="O11" t="s">
        <v>112</v>
      </c>
      <c r="P11" t="s">
        <v>113</v>
      </c>
      <c r="Q11" t="s">
        <v>114</v>
      </c>
      <c r="R11" t="s">
        <v>115</v>
      </c>
      <c r="S11" t="s">
        <v>116</v>
      </c>
    </row>
    <row r="12" spans="1:20" x14ac:dyDescent="0.3">
      <c r="A12">
        <v>100400</v>
      </c>
      <c r="B12">
        <v>114</v>
      </c>
      <c r="C12" t="s">
        <v>24</v>
      </c>
      <c r="D12" t="s">
        <v>145</v>
      </c>
      <c r="E12">
        <v>306.7</v>
      </c>
      <c r="F12" s="20">
        <v>45678</v>
      </c>
      <c r="G12" s="20">
        <v>45678</v>
      </c>
      <c r="H12" s="20">
        <v>45678</v>
      </c>
      <c r="I12" s="20">
        <v>45664</v>
      </c>
      <c r="J12" s="20">
        <v>45664</v>
      </c>
      <c r="K12" t="s">
        <v>108</v>
      </c>
      <c r="N12" t="s">
        <v>146</v>
      </c>
      <c r="O12" t="s">
        <v>112</v>
      </c>
      <c r="P12" t="s">
        <v>113</v>
      </c>
      <c r="Q12" t="s">
        <v>114</v>
      </c>
      <c r="R12" t="s">
        <v>115</v>
      </c>
      <c r="S12" t="s">
        <v>116</v>
      </c>
    </row>
    <row r="13" spans="1:20" x14ac:dyDescent="0.3">
      <c r="A13">
        <v>100462</v>
      </c>
      <c r="B13">
        <v>114</v>
      </c>
      <c r="C13" t="s">
        <v>24</v>
      </c>
      <c r="D13" t="s">
        <v>147</v>
      </c>
      <c r="E13">
        <v>1662.54</v>
      </c>
      <c r="F13" s="20">
        <v>45678</v>
      </c>
      <c r="G13" s="20">
        <v>45678</v>
      </c>
      <c r="H13" s="20">
        <v>45678</v>
      </c>
      <c r="I13" s="20">
        <v>45656</v>
      </c>
      <c r="J13" s="20">
        <v>45665</v>
      </c>
      <c r="K13" t="s">
        <v>118</v>
      </c>
      <c r="L13" t="s">
        <v>148</v>
      </c>
      <c r="M13" t="s">
        <v>149</v>
      </c>
      <c r="N13" t="s">
        <v>121</v>
      </c>
      <c r="O13" t="s">
        <v>112</v>
      </c>
      <c r="P13" t="s">
        <v>113</v>
      </c>
      <c r="Q13" t="s">
        <v>114</v>
      </c>
      <c r="R13" t="s">
        <v>115</v>
      </c>
      <c r="S13" t="s">
        <v>122</v>
      </c>
    </row>
    <row r="14" spans="1:20" x14ac:dyDescent="0.3">
      <c r="A14">
        <v>100510</v>
      </c>
      <c r="B14">
        <v>114</v>
      </c>
      <c r="C14" t="s">
        <v>24</v>
      </c>
      <c r="D14" t="s">
        <v>150</v>
      </c>
      <c r="E14">
        <v>183</v>
      </c>
      <c r="F14" s="20">
        <v>45678</v>
      </c>
      <c r="G14" s="20">
        <v>45678</v>
      </c>
      <c r="H14" s="20">
        <v>45678</v>
      </c>
      <c r="I14" s="20">
        <v>45664</v>
      </c>
      <c r="J14" s="20">
        <v>45665</v>
      </c>
      <c r="K14" t="s">
        <v>108</v>
      </c>
      <c r="N14" t="s">
        <v>151</v>
      </c>
      <c r="O14" t="s">
        <v>112</v>
      </c>
      <c r="P14" t="s">
        <v>113</v>
      </c>
      <c r="Q14" t="s">
        <v>114</v>
      </c>
      <c r="R14" t="s">
        <v>115</v>
      </c>
      <c r="S14" t="s">
        <v>116</v>
      </c>
    </row>
    <row r="15" spans="1:20" x14ac:dyDescent="0.3">
      <c r="A15">
        <v>100513</v>
      </c>
      <c r="B15">
        <v>114</v>
      </c>
      <c r="C15" t="s">
        <v>24</v>
      </c>
      <c r="D15" t="s">
        <v>152</v>
      </c>
      <c r="E15">
        <v>559.70000000000005</v>
      </c>
      <c r="F15" s="20">
        <v>45678</v>
      </c>
      <c r="G15" s="20">
        <v>45678</v>
      </c>
      <c r="H15" s="20">
        <v>45678</v>
      </c>
      <c r="I15" s="20">
        <v>45664</v>
      </c>
      <c r="J15" s="20">
        <v>45665</v>
      </c>
      <c r="K15" t="s">
        <v>108</v>
      </c>
      <c r="N15" t="s">
        <v>153</v>
      </c>
      <c r="O15" t="s">
        <v>112</v>
      </c>
      <c r="P15" t="s">
        <v>113</v>
      </c>
      <c r="Q15" t="s">
        <v>114</v>
      </c>
      <c r="R15" t="s">
        <v>115</v>
      </c>
      <c r="S15" t="s">
        <v>116</v>
      </c>
    </row>
    <row r="16" spans="1:20" x14ac:dyDescent="0.3">
      <c r="A16">
        <v>100515</v>
      </c>
      <c r="B16">
        <v>114</v>
      </c>
      <c r="C16" t="s">
        <v>24</v>
      </c>
      <c r="D16" t="s">
        <v>154</v>
      </c>
      <c r="E16">
        <v>677.91</v>
      </c>
      <c r="F16" s="20">
        <v>45678</v>
      </c>
      <c r="G16" s="20">
        <v>45678</v>
      </c>
      <c r="H16" s="20">
        <v>45678</v>
      </c>
      <c r="I16" s="20">
        <v>45664</v>
      </c>
      <c r="J16" s="20">
        <v>45665</v>
      </c>
      <c r="K16" t="s">
        <v>108</v>
      </c>
      <c r="N16" t="s">
        <v>155</v>
      </c>
      <c r="O16" t="s">
        <v>112</v>
      </c>
      <c r="P16" t="s">
        <v>113</v>
      </c>
      <c r="Q16" t="s">
        <v>114</v>
      </c>
      <c r="R16" t="s">
        <v>115</v>
      </c>
      <c r="S16" t="s">
        <v>116</v>
      </c>
    </row>
    <row r="17" spans="1:19" x14ac:dyDescent="0.3">
      <c r="A17">
        <v>100520</v>
      </c>
      <c r="B17">
        <v>114</v>
      </c>
      <c r="C17" t="s">
        <v>24</v>
      </c>
      <c r="D17" t="s">
        <v>156</v>
      </c>
      <c r="E17">
        <v>1026</v>
      </c>
      <c r="F17" s="20">
        <v>45678</v>
      </c>
      <c r="G17" s="20">
        <v>45678</v>
      </c>
      <c r="H17" s="20">
        <v>45678</v>
      </c>
      <c r="I17" s="20">
        <v>45664</v>
      </c>
      <c r="J17" s="20">
        <v>45665</v>
      </c>
      <c r="K17" t="s">
        <v>108</v>
      </c>
      <c r="N17" t="s">
        <v>157</v>
      </c>
      <c r="O17" t="s">
        <v>112</v>
      </c>
      <c r="P17" t="s">
        <v>113</v>
      </c>
      <c r="Q17" t="s">
        <v>114</v>
      </c>
      <c r="R17" t="s">
        <v>115</v>
      </c>
      <c r="S17" t="s">
        <v>116</v>
      </c>
    </row>
    <row r="18" spans="1:19" x14ac:dyDescent="0.3">
      <c r="A18">
        <v>100579</v>
      </c>
      <c r="B18">
        <v>114</v>
      </c>
      <c r="C18" t="s">
        <v>24</v>
      </c>
      <c r="D18" t="s">
        <v>107</v>
      </c>
      <c r="E18">
        <v>11923.59</v>
      </c>
      <c r="F18" s="20">
        <v>45673</v>
      </c>
      <c r="G18" s="20">
        <v>45678</v>
      </c>
      <c r="H18" s="20">
        <v>45678</v>
      </c>
      <c r="I18" s="20">
        <v>45669</v>
      </c>
      <c r="J18" s="20"/>
      <c r="K18" t="s">
        <v>108</v>
      </c>
      <c r="L18" t="s">
        <v>109</v>
      </c>
      <c r="M18" t="s">
        <v>110</v>
      </c>
      <c r="N18" t="s">
        <v>158</v>
      </c>
      <c r="O18" t="s">
        <v>112</v>
      </c>
      <c r="P18" t="s">
        <v>113</v>
      </c>
      <c r="Q18" t="s">
        <v>114</v>
      </c>
      <c r="R18" t="s">
        <v>115</v>
      </c>
      <c r="S18" t="s">
        <v>116</v>
      </c>
    </row>
    <row r="19" spans="1:19" x14ac:dyDescent="0.3">
      <c r="A19">
        <v>63949</v>
      </c>
      <c r="B19">
        <v>114</v>
      </c>
      <c r="C19" t="s">
        <v>24</v>
      </c>
      <c r="D19" t="s">
        <v>159</v>
      </c>
      <c r="E19">
        <v>20900</v>
      </c>
      <c r="F19" s="20">
        <v>45663</v>
      </c>
      <c r="G19" s="20">
        <v>45678</v>
      </c>
      <c r="H19" s="20">
        <v>45678</v>
      </c>
      <c r="I19" s="20">
        <v>45656</v>
      </c>
      <c r="J19" s="20"/>
      <c r="K19" t="s">
        <v>118</v>
      </c>
      <c r="L19" t="s">
        <v>160</v>
      </c>
      <c r="M19" t="s">
        <v>161</v>
      </c>
      <c r="N19" t="s">
        <v>121</v>
      </c>
      <c r="O19" t="s">
        <v>112</v>
      </c>
      <c r="P19" t="s">
        <v>113</v>
      </c>
      <c r="Q19" t="s">
        <v>114</v>
      </c>
      <c r="R19" t="s">
        <v>115</v>
      </c>
      <c r="S19" t="s">
        <v>122</v>
      </c>
    </row>
    <row r="20" spans="1:19" x14ac:dyDescent="0.3">
      <c r="A20">
        <v>64041</v>
      </c>
      <c r="B20">
        <v>114</v>
      </c>
      <c r="C20" t="s">
        <v>24</v>
      </c>
      <c r="D20" t="s">
        <v>162</v>
      </c>
      <c r="E20">
        <v>55449</v>
      </c>
      <c r="F20" s="20">
        <v>45673</v>
      </c>
      <c r="G20" s="20">
        <v>45678</v>
      </c>
      <c r="H20" s="20">
        <v>45678</v>
      </c>
      <c r="I20" s="20">
        <v>45648</v>
      </c>
      <c r="J20" s="20"/>
      <c r="K20" t="s">
        <v>108</v>
      </c>
      <c r="L20" t="s">
        <v>119</v>
      </c>
      <c r="M20" t="s">
        <v>163</v>
      </c>
      <c r="N20" t="s">
        <v>164</v>
      </c>
      <c r="O20" t="s">
        <v>112</v>
      </c>
      <c r="P20" t="s">
        <v>113</v>
      </c>
      <c r="Q20" t="s">
        <v>114</v>
      </c>
      <c r="R20" t="s">
        <v>115</v>
      </c>
      <c r="S20" t="s">
        <v>116</v>
      </c>
    </row>
    <row r="21" spans="1:19" x14ac:dyDescent="0.3">
      <c r="A21">
        <v>100209</v>
      </c>
      <c r="B21">
        <v>114</v>
      </c>
      <c r="C21" t="s">
        <v>24</v>
      </c>
      <c r="D21" t="s">
        <v>165</v>
      </c>
      <c r="E21">
        <v>2054.5</v>
      </c>
      <c r="F21" s="20">
        <v>45675</v>
      </c>
      <c r="G21" s="20">
        <v>45677</v>
      </c>
      <c r="H21" s="20">
        <v>45677</v>
      </c>
      <c r="I21" s="20">
        <v>45660</v>
      </c>
      <c r="J21" s="20">
        <v>45663</v>
      </c>
      <c r="K21" t="s">
        <v>108</v>
      </c>
      <c r="N21" t="s">
        <v>166</v>
      </c>
      <c r="O21" t="s">
        <v>112</v>
      </c>
      <c r="P21" t="s">
        <v>113</v>
      </c>
      <c r="Q21" t="s">
        <v>114</v>
      </c>
      <c r="R21" t="s">
        <v>115</v>
      </c>
      <c r="S21" t="s">
        <v>116</v>
      </c>
    </row>
    <row r="22" spans="1:19" x14ac:dyDescent="0.3">
      <c r="A22">
        <v>100211</v>
      </c>
      <c r="B22">
        <v>114</v>
      </c>
      <c r="C22" t="s">
        <v>24</v>
      </c>
      <c r="D22" t="s">
        <v>167</v>
      </c>
      <c r="E22">
        <v>1420.25</v>
      </c>
      <c r="F22" s="20">
        <v>45677</v>
      </c>
      <c r="G22" s="20">
        <v>45677</v>
      </c>
      <c r="H22" s="20">
        <v>45677</v>
      </c>
      <c r="I22" s="20">
        <v>45661</v>
      </c>
      <c r="J22" s="20">
        <v>45663</v>
      </c>
      <c r="K22" t="s">
        <v>108</v>
      </c>
      <c r="N22" t="s">
        <v>168</v>
      </c>
      <c r="O22" t="s">
        <v>112</v>
      </c>
      <c r="P22" t="s">
        <v>113</v>
      </c>
      <c r="Q22" t="s">
        <v>114</v>
      </c>
      <c r="R22" t="s">
        <v>115</v>
      </c>
      <c r="S22" t="s">
        <v>116</v>
      </c>
    </row>
    <row r="23" spans="1:19" x14ac:dyDescent="0.3">
      <c r="A23">
        <v>100212</v>
      </c>
      <c r="B23">
        <v>114</v>
      </c>
      <c r="C23" t="s">
        <v>24</v>
      </c>
      <c r="D23" t="s">
        <v>169</v>
      </c>
      <c r="E23">
        <v>1045.5</v>
      </c>
      <c r="F23" s="20">
        <v>45677</v>
      </c>
      <c r="G23" s="20">
        <v>45677</v>
      </c>
      <c r="H23" s="20">
        <v>45677</v>
      </c>
      <c r="I23" s="20">
        <v>45661</v>
      </c>
      <c r="J23" s="20">
        <v>45663</v>
      </c>
      <c r="K23" t="s">
        <v>108</v>
      </c>
      <c r="L23" t="s">
        <v>142</v>
      </c>
      <c r="M23" t="s">
        <v>143</v>
      </c>
      <c r="N23" t="s">
        <v>170</v>
      </c>
      <c r="O23" t="s">
        <v>112</v>
      </c>
      <c r="P23" t="s">
        <v>113</v>
      </c>
      <c r="Q23" t="s">
        <v>114</v>
      </c>
      <c r="R23" t="s">
        <v>115</v>
      </c>
      <c r="S23" t="s">
        <v>116</v>
      </c>
    </row>
    <row r="24" spans="1:19" x14ac:dyDescent="0.3">
      <c r="A24">
        <v>100215</v>
      </c>
      <c r="B24">
        <v>114</v>
      </c>
      <c r="C24" t="s">
        <v>24</v>
      </c>
      <c r="D24" t="s">
        <v>145</v>
      </c>
      <c r="E24">
        <v>1143.19</v>
      </c>
      <c r="F24" s="20">
        <v>45677</v>
      </c>
      <c r="G24" s="20">
        <v>45677</v>
      </c>
      <c r="H24" s="20">
        <v>45677</v>
      </c>
      <c r="I24" s="20">
        <v>45659</v>
      </c>
      <c r="J24" s="20">
        <v>45663</v>
      </c>
      <c r="K24" t="s">
        <v>108</v>
      </c>
      <c r="N24" t="s">
        <v>171</v>
      </c>
      <c r="O24" t="s">
        <v>112</v>
      </c>
      <c r="P24" t="s">
        <v>113</v>
      </c>
      <c r="Q24" t="s">
        <v>114</v>
      </c>
      <c r="R24" t="s">
        <v>115</v>
      </c>
      <c r="S24" t="s">
        <v>116</v>
      </c>
    </row>
    <row r="25" spans="1:19" x14ac:dyDescent="0.3">
      <c r="A25">
        <v>100220</v>
      </c>
      <c r="B25">
        <v>114</v>
      </c>
      <c r="C25" t="s">
        <v>24</v>
      </c>
      <c r="D25" t="s">
        <v>172</v>
      </c>
      <c r="E25">
        <v>2737</v>
      </c>
      <c r="F25" s="20">
        <v>45676</v>
      </c>
      <c r="G25" s="20">
        <v>45677</v>
      </c>
      <c r="H25" s="20">
        <v>45677</v>
      </c>
      <c r="I25" s="20">
        <v>45660</v>
      </c>
      <c r="J25" s="20">
        <v>45663</v>
      </c>
      <c r="K25" t="s">
        <v>108</v>
      </c>
      <c r="N25" t="s">
        <v>173</v>
      </c>
      <c r="O25" t="s">
        <v>112</v>
      </c>
      <c r="P25" t="s">
        <v>113</v>
      </c>
      <c r="Q25" t="s">
        <v>114</v>
      </c>
      <c r="R25" t="s">
        <v>115</v>
      </c>
      <c r="S25" t="s">
        <v>116</v>
      </c>
    </row>
    <row r="26" spans="1:19" x14ac:dyDescent="0.3">
      <c r="A26">
        <v>100224</v>
      </c>
      <c r="B26">
        <v>114</v>
      </c>
      <c r="C26" t="s">
        <v>24</v>
      </c>
      <c r="D26" t="s">
        <v>165</v>
      </c>
      <c r="E26">
        <v>274.5</v>
      </c>
      <c r="F26" s="20">
        <v>45677</v>
      </c>
      <c r="G26" s="20">
        <v>45677</v>
      </c>
      <c r="H26" s="20">
        <v>45677</v>
      </c>
      <c r="I26" s="20">
        <v>45662</v>
      </c>
      <c r="J26" s="20">
        <v>45663</v>
      </c>
      <c r="K26" t="s">
        <v>108</v>
      </c>
      <c r="N26" t="s">
        <v>174</v>
      </c>
      <c r="O26" t="s">
        <v>112</v>
      </c>
      <c r="P26" t="s">
        <v>113</v>
      </c>
      <c r="Q26" t="s">
        <v>114</v>
      </c>
      <c r="R26" t="s">
        <v>115</v>
      </c>
      <c r="S26" t="s">
        <v>116</v>
      </c>
    </row>
    <row r="27" spans="1:19" x14ac:dyDescent="0.3">
      <c r="A27">
        <v>100228</v>
      </c>
      <c r="B27">
        <v>114</v>
      </c>
      <c r="C27" t="s">
        <v>24</v>
      </c>
      <c r="D27" t="s">
        <v>175</v>
      </c>
      <c r="E27">
        <v>429</v>
      </c>
      <c r="F27" s="20">
        <v>45677</v>
      </c>
      <c r="G27" s="20">
        <v>45677</v>
      </c>
      <c r="H27" s="20">
        <v>45677</v>
      </c>
      <c r="I27" s="20">
        <v>45645</v>
      </c>
      <c r="J27" s="20">
        <v>45663</v>
      </c>
      <c r="K27" t="s">
        <v>108</v>
      </c>
      <c r="N27" t="s">
        <v>176</v>
      </c>
      <c r="O27" t="s">
        <v>112</v>
      </c>
      <c r="P27" t="s">
        <v>113</v>
      </c>
      <c r="Q27" t="s">
        <v>114</v>
      </c>
      <c r="R27" t="s">
        <v>115</v>
      </c>
      <c r="S27" t="s">
        <v>116</v>
      </c>
    </row>
    <row r="28" spans="1:19" x14ac:dyDescent="0.3">
      <c r="A28">
        <v>100229</v>
      </c>
      <c r="B28">
        <v>114</v>
      </c>
      <c r="C28" t="s">
        <v>24</v>
      </c>
      <c r="D28" t="s">
        <v>175</v>
      </c>
      <c r="E28">
        <v>3432</v>
      </c>
      <c r="F28" s="20">
        <v>45677</v>
      </c>
      <c r="G28" s="20">
        <v>45677</v>
      </c>
      <c r="H28" s="20">
        <v>45677</v>
      </c>
      <c r="I28" s="20">
        <v>45645</v>
      </c>
      <c r="J28" s="20">
        <v>45663</v>
      </c>
      <c r="K28" t="s">
        <v>108</v>
      </c>
      <c r="N28" t="s">
        <v>177</v>
      </c>
      <c r="O28" t="s">
        <v>112</v>
      </c>
      <c r="P28" t="s">
        <v>113</v>
      </c>
      <c r="Q28" t="s">
        <v>114</v>
      </c>
      <c r="R28" t="s">
        <v>115</v>
      </c>
      <c r="S28" t="s">
        <v>116</v>
      </c>
    </row>
    <row r="29" spans="1:19" x14ac:dyDescent="0.3">
      <c r="A29">
        <v>100245</v>
      </c>
      <c r="B29">
        <v>114</v>
      </c>
      <c r="C29" t="s">
        <v>24</v>
      </c>
      <c r="D29" t="s">
        <v>178</v>
      </c>
      <c r="E29">
        <v>1500</v>
      </c>
      <c r="F29" s="20">
        <v>45676</v>
      </c>
      <c r="G29" s="20">
        <v>45677</v>
      </c>
      <c r="H29" s="20">
        <v>45677</v>
      </c>
      <c r="I29" s="20">
        <v>45646</v>
      </c>
      <c r="J29" s="20">
        <v>45663</v>
      </c>
      <c r="K29" t="s">
        <v>108</v>
      </c>
      <c r="N29" t="s">
        <v>179</v>
      </c>
      <c r="O29" t="s">
        <v>112</v>
      </c>
      <c r="P29" t="s">
        <v>113</v>
      </c>
      <c r="Q29" t="s">
        <v>114</v>
      </c>
      <c r="R29" t="s">
        <v>115</v>
      </c>
      <c r="S29" t="s">
        <v>116</v>
      </c>
    </row>
    <row r="30" spans="1:19" x14ac:dyDescent="0.3">
      <c r="A30">
        <v>100250</v>
      </c>
      <c r="B30">
        <v>114</v>
      </c>
      <c r="C30" t="s">
        <v>24</v>
      </c>
      <c r="D30" t="s">
        <v>180</v>
      </c>
      <c r="E30">
        <v>510.48</v>
      </c>
      <c r="F30" s="20">
        <v>45677</v>
      </c>
      <c r="G30" s="20">
        <v>45677</v>
      </c>
      <c r="H30" s="20">
        <v>45677</v>
      </c>
      <c r="I30" s="20">
        <v>45660</v>
      </c>
      <c r="J30" s="20">
        <v>45663</v>
      </c>
      <c r="K30" t="s">
        <v>108</v>
      </c>
      <c r="N30" t="s">
        <v>181</v>
      </c>
      <c r="O30" t="s">
        <v>112</v>
      </c>
      <c r="P30" t="s">
        <v>113</v>
      </c>
      <c r="Q30" t="s">
        <v>114</v>
      </c>
      <c r="R30" t="s">
        <v>115</v>
      </c>
      <c r="S30" t="s">
        <v>116</v>
      </c>
    </row>
    <row r="31" spans="1:19" x14ac:dyDescent="0.3">
      <c r="A31">
        <v>100259</v>
      </c>
      <c r="B31">
        <v>114</v>
      </c>
      <c r="C31" t="s">
        <v>24</v>
      </c>
      <c r="D31" t="s">
        <v>182</v>
      </c>
      <c r="E31">
        <v>200</v>
      </c>
      <c r="F31" s="20">
        <v>45676</v>
      </c>
      <c r="G31" s="20">
        <v>45677</v>
      </c>
      <c r="H31" s="20">
        <v>45677</v>
      </c>
      <c r="I31" s="20">
        <v>45660</v>
      </c>
      <c r="J31" s="20">
        <v>45663</v>
      </c>
      <c r="K31" t="s">
        <v>108</v>
      </c>
      <c r="N31" t="s">
        <v>183</v>
      </c>
      <c r="O31" t="s">
        <v>112</v>
      </c>
      <c r="P31" t="s">
        <v>113</v>
      </c>
      <c r="Q31" t="s">
        <v>114</v>
      </c>
      <c r="R31" t="s">
        <v>115</v>
      </c>
      <c r="S31" t="s">
        <v>116</v>
      </c>
    </row>
    <row r="32" spans="1:19" x14ac:dyDescent="0.3">
      <c r="A32">
        <v>100261</v>
      </c>
      <c r="B32">
        <v>114</v>
      </c>
      <c r="C32" t="s">
        <v>24</v>
      </c>
      <c r="D32" t="s">
        <v>184</v>
      </c>
      <c r="E32">
        <v>1824.04</v>
      </c>
      <c r="F32" s="20">
        <v>45677</v>
      </c>
      <c r="G32" s="20">
        <v>45677</v>
      </c>
      <c r="H32" s="20">
        <v>45677</v>
      </c>
      <c r="I32" s="20">
        <v>45660</v>
      </c>
      <c r="J32" s="20">
        <v>45663</v>
      </c>
      <c r="K32" t="s">
        <v>108</v>
      </c>
      <c r="N32" t="s">
        <v>185</v>
      </c>
      <c r="O32" t="s">
        <v>112</v>
      </c>
      <c r="P32" t="s">
        <v>113</v>
      </c>
      <c r="Q32" t="s">
        <v>114</v>
      </c>
      <c r="R32" t="s">
        <v>115</v>
      </c>
      <c r="S32" t="s">
        <v>116</v>
      </c>
    </row>
    <row r="33" spans="1:19" x14ac:dyDescent="0.3">
      <c r="A33">
        <v>100271</v>
      </c>
      <c r="B33">
        <v>114</v>
      </c>
      <c r="C33" t="s">
        <v>24</v>
      </c>
      <c r="D33" t="s">
        <v>186</v>
      </c>
      <c r="E33">
        <v>343</v>
      </c>
      <c r="F33" s="20">
        <v>45677</v>
      </c>
      <c r="G33" s="20">
        <v>45677</v>
      </c>
      <c r="H33" s="20">
        <v>45677</v>
      </c>
      <c r="I33" s="20">
        <v>45657</v>
      </c>
      <c r="J33" s="20">
        <v>45663</v>
      </c>
      <c r="K33" t="s">
        <v>108</v>
      </c>
      <c r="L33" t="s">
        <v>109</v>
      </c>
      <c r="M33" t="s">
        <v>186</v>
      </c>
      <c r="N33" t="s">
        <v>187</v>
      </c>
      <c r="O33" t="s">
        <v>112</v>
      </c>
      <c r="P33" t="s">
        <v>113</v>
      </c>
      <c r="Q33" t="s">
        <v>114</v>
      </c>
      <c r="R33" t="s">
        <v>115</v>
      </c>
      <c r="S33" t="s">
        <v>188</v>
      </c>
    </row>
    <row r="34" spans="1:19" x14ac:dyDescent="0.3">
      <c r="A34">
        <v>100272</v>
      </c>
      <c r="B34">
        <v>114</v>
      </c>
      <c r="C34" t="s">
        <v>24</v>
      </c>
      <c r="D34" t="s">
        <v>189</v>
      </c>
      <c r="E34">
        <v>2188.79</v>
      </c>
      <c r="F34" s="20">
        <v>45677</v>
      </c>
      <c r="G34" s="20">
        <v>45677</v>
      </c>
      <c r="H34" s="20">
        <v>45677</v>
      </c>
      <c r="I34" s="20">
        <v>45657</v>
      </c>
      <c r="J34" s="20">
        <v>45663</v>
      </c>
      <c r="K34" t="s">
        <v>108</v>
      </c>
      <c r="L34" t="s">
        <v>190</v>
      </c>
      <c r="M34" t="s">
        <v>189</v>
      </c>
      <c r="N34" t="s">
        <v>187</v>
      </c>
      <c r="O34" t="s">
        <v>112</v>
      </c>
      <c r="P34" t="s">
        <v>113</v>
      </c>
      <c r="Q34" t="s">
        <v>114</v>
      </c>
      <c r="R34" t="s">
        <v>115</v>
      </c>
      <c r="S34" t="s">
        <v>188</v>
      </c>
    </row>
    <row r="35" spans="1:19" x14ac:dyDescent="0.3">
      <c r="A35">
        <v>100276</v>
      </c>
      <c r="B35">
        <v>114</v>
      </c>
      <c r="C35" t="s">
        <v>24</v>
      </c>
      <c r="D35" t="s">
        <v>191</v>
      </c>
      <c r="E35">
        <v>1442.78</v>
      </c>
      <c r="F35" s="20">
        <v>45677</v>
      </c>
      <c r="G35" s="20">
        <v>45677</v>
      </c>
      <c r="H35" s="20">
        <v>45677</v>
      </c>
      <c r="I35" s="20">
        <v>45656</v>
      </c>
      <c r="J35" s="20">
        <v>45663</v>
      </c>
      <c r="K35" t="s">
        <v>118</v>
      </c>
      <c r="L35" t="s">
        <v>109</v>
      </c>
      <c r="M35" t="s">
        <v>191</v>
      </c>
      <c r="N35" t="s">
        <v>187</v>
      </c>
      <c r="O35" t="s">
        <v>112</v>
      </c>
      <c r="P35" t="s">
        <v>113</v>
      </c>
      <c r="Q35" t="s">
        <v>114</v>
      </c>
      <c r="R35" t="s">
        <v>115</v>
      </c>
      <c r="S35" t="s">
        <v>188</v>
      </c>
    </row>
    <row r="36" spans="1:19" x14ac:dyDescent="0.3">
      <c r="A36">
        <v>100278</v>
      </c>
      <c r="B36">
        <v>114</v>
      </c>
      <c r="C36" t="s">
        <v>24</v>
      </c>
      <c r="D36" t="s">
        <v>191</v>
      </c>
      <c r="E36">
        <v>306.04000000000002</v>
      </c>
      <c r="F36" s="20">
        <v>45677</v>
      </c>
      <c r="G36" s="20">
        <v>45677</v>
      </c>
      <c r="H36" s="20">
        <v>45677</v>
      </c>
      <c r="I36" s="20">
        <v>45657</v>
      </c>
      <c r="J36" s="20">
        <v>45663</v>
      </c>
      <c r="K36" t="s">
        <v>118</v>
      </c>
      <c r="L36" t="s">
        <v>109</v>
      </c>
      <c r="M36" t="s">
        <v>191</v>
      </c>
      <c r="N36" t="s">
        <v>187</v>
      </c>
      <c r="O36" t="s">
        <v>112</v>
      </c>
      <c r="P36" t="s">
        <v>113</v>
      </c>
      <c r="Q36" t="s">
        <v>114</v>
      </c>
      <c r="R36" t="s">
        <v>115</v>
      </c>
      <c r="S36" t="s">
        <v>188</v>
      </c>
    </row>
    <row r="37" spans="1:19" x14ac:dyDescent="0.3">
      <c r="A37">
        <v>100392</v>
      </c>
      <c r="B37">
        <v>114</v>
      </c>
      <c r="C37" t="s">
        <v>24</v>
      </c>
      <c r="D37" t="s">
        <v>192</v>
      </c>
      <c r="E37">
        <v>500</v>
      </c>
      <c r="F37" s="20">
        <v>45677</v>
      </c>
      <c r="G37" s="20">
        <v>45677</v>
      </c>
      <c r="H37" s="20">
        <v>45677</v>
      </c>
      <c r="I37" s="20">
        <v>45663</v>
      </c>
      <c r="J37" s="20">
        <v>45664</v>
      </c>
      <c r="K37" t="s">
        <v>108</v>
      </c>
      <c r="N37" t="s">
        <v>193</v>
      </c>
      <c r="O37" t="s">
        <v>112</v>
      </c>
      <c r="P37" t="s">
        <v>113</v>
      </c>
      <c r="Q37" t="s">
        <v>114</v>
      </c>
      <c r="R37" t="s">
        <v>115</v>
      </c>
      <c r="S37" t="s">
        <v>116</v>
      </c>
    </row>
    <row r="38" spans="1:19" x14ac:dyDescent="0.3">
      <c r="A38">
        <v>100397</v>
      </c>
      <c r="B38">
        <v>114</v>
      </c>
      <c r="C38" t="s">
        <v>24</v>
      </c>
      <c r="D38" t="s">
        <v>194</v>
      </c>
      <c r="E38">
        <v>3796.57</v>
      </c>
      <c r="F38" s="20">
        <v>45677</v>
      </c>
      <c r="G38" s="20">
        <v>45677</v>
      </c>
      <c r="H38" s="20">
        <v>45677</v>
      </c>
      <c r="I38" s="20">
        <v>45663</v>
      </c>
      <c r="J38" s="20">
        <v>45664</v>
      </c>
      <c r="K38" t="s">
        <v>108</v>
      </c>
      <c r="N38" t="s">
        <v>195</v>
      </c>
      <c r="O38" t="s">
        <v>112</v>
      </c>
      <c r="P38" t="s">
        <v>113</v>
      </c>
      <c r="Q38" t="s">
        <v>114</v>
      </c>
      <c r="R38" t="s">
        <v>115</v>
      </c>
      <c r="S38" t="s">
        <v>116</v>
      </c>
    </row>
    <row r="39" spans="1:19" x14ac:dyDescent="0.3">
      <c r="A39">
        <v>100401</v>
      </c>
      <c r="B39">
        <v>114</v>
      </c>
      <c r="C39" t="s">
        <v>24</v>
      </c>
      <c r="D39" t="s">
        <v>156</v>
      </c>
      <c r="E39">
        <v>537.4</v>
      </c>
      <c r="F39" s="20">
        <v>45677</v>
      </c>
      <c r="G39" s="20">
        <v>45677</v>
      </c>
      <c r="H39" s="20">
        <v>45677</v>
      </c>
      <c r="I39" s="20">
        <v>45663</v>
      </c>
      <c r="J39" s="20">
        <v>45664</v>
      </c>
      <c r="K39" t="s">
        <v>108</v>
      </c>
      <c r="N39" t="s">
        <v>196</v>
      </c>
      <c r="O39" t="s">
        <v>112</v>
      </c>
      <c r="P39" t="s">
        <v>113</v>
      </c>
      <c r="Q39" t="s">
        <v>114</v>
      </c>
      <c r="R39" t="s">
        <v>115</v>
      </c>
      <c r="S39" t="s">
        <v>116</v>
      </c>
    </row>
    <row r="40" spans="1:19" x14ac:dyDescent="0.3">
      <c r="A40">
        <v>100407</v>
      </c>
      <c r="B40">
        <v>114</v>
      </c>
      <c r="C40" t="s">
        <v>24</v>
      </c>
      <c r="D40" t="s">
        <v>154</v>
      </c>
      <c r="E40">
        <v>806.88</v>
      </c>
      <c r="F40" s="20">
        <v>45677</v>
      </c>
      <c r="G40" s="20">
        <v>45677</v>
      </c>
      <c r="H40" s="20">
        <v>45677</v>
      </c>
      <c r="I40" s="20">
        <v>45663</v>
      </c>
      <c r="J40" s="20">
        <v>45664</v>
      </c>
      <c r="K40" t="s">
        <v>108</v>
      </c>
      <c r="N40" t="s">
        <v>197</v>
      </c>
      <c r="O40" t="s">
        <v>112</v>
      </c>
      <c r="P40" t="s">
        <v>113</v>
      </c>
      <c r="Q40" t="s">
        <v>114</v>
      </c>
      <c r="R40" t="s">
        <v>115</v>
      </c>
      <c r="S40" t="s">
        <v>116</v>
      </c>
    </row>
    <row r="41" spans="1:19" x14ac:dyDescent="0.3">
      <c r="A41">
        <v>100410</v>
      </c>
      <c r="B41">
        <v>114</v>
      </c>
      <c r="C41" t="s">
        <v>24</v>
      </c>
      <c r="D41" t="s">
        <v>198</v>
      </c>
      <c r="E41">
        <v>474</v>
      </c>
      <c r="F41" s="20">
        <v>45677</v>
      </c>
      <c r="G41" s="20">
        <v>45677</v>
      </c>
      <c r="H41" s="20">
        <v>45677</v>
      </c>
      <c r="I41" s="20">
        <v>45663</v>
      </c>
      <c r="J41" s="20">
        <v>45664</v>
      </c>
      <c r="K41" t="s">
        <v>108</v>
      </c>
      <c r="N41" t="s">
        <v>199</v>
      </c>
      <c r="O41" t="s">
        <v>112</v>
      </c>
      <c r="P41" t="s">
        <v>113</v>
      </c>
      <c r="Q41" t="s">
        <v>114</v>
      </c>
      <c r="R41" t="s">
        <v>115</v>
      </c>
      <c r="S41" t="s">
        <v>116</v>
      </c>
    </row>
    <row r="42" spans="1:19" x14ac:dyDescent="0.3">
      <c r="A42">
        <v>100469</v>
      </c>
      <c r="B42">
        <v>114</v>
      </c>
      <c r="C42" t="s">
        <v>24</v>
      </c>
      <c r="D42" t="s">
        <v>200</v>
      </c>
      <c r="E42">
        <v>3000</v>
      </c>
      <c r="F42" s="20">
        <v>45677</v>
      </c>
      <c r="G42" s="20">
        <v>45677</v>
      </c>
      <c r="H42" s="20">
        <v>45677</v>
      </c>
      <c r="I42" s="20">
        <v>45658</v>
      </c>
      <c r="J42" s="20">
        <v>45665</v>
      </c>
      <c r="K42" t="s">
        <v>118</v>
      </c>
      <c r="L42" t="s">
        <v>201</v>
      </c>
      <c r="M42" t="s">
        <v>202</v>
      </c>
      <c r="N42" t="s">
        <v>203</v>
      </c>
      <c r="O42" t="s">
        <v>112</v>
      </c>
      <c r="P42" t="s">
        <v>113</v>
      </c>
      <c r="Q42" t="s">
        <v>114</v>
      </c>
      <c r="R42" t="s">
        <v>115</v>
      </c>
      <c r="S42" t="s">
        <v>122</v>
      </c>
    </row>
    <row r="43" spans="1:19" x14ac:dyDescent="0.3">
      <c r="A43">
        <v>100928</v>
      </c>
      <c r="B43">
        <v>114</v>
      </c>
      <c r="C43" t="s">
        <v>24</v>
      </c>
      <c r="D43" t="s">
        <v>204</v>
      </c>
      <c r="E43">
        <v>1065</v>
      </c>
      <c r="F43" s="20">
        <v>45677</v>
      </c>
      <c r="G43" s="20">
        <v>45677</v>
      </c>
      <c r="H43" s="20">
        <v>45677</v>
      </c>
      <c r="I43" s="20">
        <v>45663</v>
      </c>
      <c r="J43" s="20">
        <v>45666</v>
      </c>
      <c r="K43" t="s">
        <v>108</v>
      </c>
      <c r="L43" t="s">
        <v>205</v>
      </c>
      <c r="M43" t="s">
        <v>206</v>
      </c>
      <c r="N43" t="s">
        <v>207</v>
      </c>
      <c r="O43" t="s">
        <v>112</v>
      </c>
      <c r="P43" t="s">
        <v>113</v>
      </c>
      <c r="Q43" t="s">
        <v>114</v>
      </c>
      <c r="R43" t="s">
        <v>115</v>
      </c>
      <c r="S43" t="s">
        <v>116</v>
      </c>
    </row>
    <row r="44" spans="1:19" x14ac:dyDescent="0.3">
      <c r="A44">
        <v>102392</v>
      </c>
      <c r="B44">
        <v>114</v>
      </c>
      <c r="C44" t="s">
        <v>24</v>
      </c>
      <c r="D44" t="s">
        <v>208</v>
      </c>
      <c r="E44">
        <v>2077.61</v>
      </c>
      <c r="F44" s="20">
        <v>45677</v>
      </c>
      <c r="G44" s="20">
        <v>45677</v>
      </c>
      <c r="H44" s="20">
        <v>45677</v>
      </c>
      <c r="I44" s="20">
        <v>45670</v>
      </c>
      <c r="J44" s="20">
        <v>45671</v>
      </c>
      <c r="K44" t="s">
        <v>108</v>
      </c>
      <c r="L44" t="s">
        <v>142</v>
      </c>
      <c r="M44" t="s">
        <v>143</v>
      </c>
      <c r="N44" t="s">
        <v>209</v>
      </c>
      <c r="O44" t="s">
        <v>112</v>
      </c>
      <c r="P44" t="s">
        <v>113</v>
      </c>
      <c r="Q44" t="s">
        <v>114</v>
      </c>
      <c r="R44" t="s">
        <v>115</v>
      </c>
      <c r="S44" t="s">
        <v>116</v>
      </c>
    </row>
    <row r="45" spans="1:19" x14ac:dyDescent="0.3">
      <c r="A45">
        <v>103380</v>
      </c>
      <c r="B45">
        <v>114</v>
      </c>
      <c r="C45" t="s">
        <v>24</v>
      </c>
      <c r="D45" t="s">
        <v>210</v>
      </c>
      <c r="E45">
        <v>800.04</v>
      </c>
      <c r="F45" s="20">
        <v>45677</v>
      </c>
      <c r="G45" s="20">
        <v>45677</v>
      </c>
      <c r="H45" s="20">
        <v>45677</v>
      </c>
      <c r="I45" s="20">
        <v>45672</v>
      </c>
      <c r="J45" s="20"/>
      <c r="L45" t="s">
        <v>109</v>
      </c>
      <c r="M45" t="s">
        <v>211</v>
      </c>
      <c r="O45" t="s">
        <v>112</v>
      </c>
      <c r="P45" t="s">
        <v>113</v>
      </c>
      <c r="Q45" t="s">
        <v>114</v>
      </c>
      <c r="R45" t="s">
        <v>115</v>
      </c>
      <c r="S45" t="s">
        <v>188</v>
      </c>
    </row>
    <row r="46" spans="1:19" x14ac:dyDescent="0.3">
      <c r="A46">
        <v>103381</v>
      </c>
      <c r="B46">
        <v>114</v>
      </c>
      <c r="C46" t="s">
        <v>24</v>
      </c>
      <c r="D46" t="s">
        <v>212</v>
      </c>
      <c r="E46">
        <v>790.85</v>
      </c>
      <c r="F46" s="20">
        <v>45677</v>
      </c>
      <c r="G46" s="20">
        <v>45677</v>
      </c>
      <c r="H46" s="20">
        <v>45677</v>
      </c>
      <c r="I46" s="20">
        <v>45672</v>
      </c>
      <c r="J46" s="20"/>
      <c r="L46" t="s">
        <v>109</v>
      </c>
      <c r="M46" t="s">
        <v>211</v>
      </c>
      <c r="O46" t="s">
        <v>112</v>
      </c>
      <c r="P46" t="s">
        <v>113</v>
      </c>
      <c r="Q46" t="s">
        <v>114</v>
      </c>
      <c r="R46" t="s">
        <v>115</v>
      </c>
      <c r="S46" t="s">
        <v>188</v>
      </c>
    </row>
    <row r="47" spans="1:19" x14ac:dyDescent="0.3">
      <c r="A47">
        <v>103382</v>
      </c>
      <c r="B47">
        <v>114</v>
      </c>
      <c r="C47" t="s">
        <v>24</v>
      </c>
      <c r="D47" t="s">
        <v>213</v>
      </c>
      <c r="E47">
        <v>804.76</v>
      </c>
      <c r="F47" s="20">
        <v>45677</v>
      </c>
      <c r="G47" s="20">
        <v>45677</v>
      </c>
      <c r="H47" s="20">
        <v>45677</v>
      </c>
      <c r="I47" s="20">
        <v>45672</v>
      </c>
      <c r="J47" s="20"/>
      <c r="L47" t="s">
        <v>109</v>
      </c>
      <c r="M47" t="s">
        <v>211</v>
      </c>
      <c r="O47" t="s">
        <v>112</v>
      </c>
      <c r="P47" t="s">
        <v>113</v>
      </c>
      <c r="Q47" t="s">
        <v>114</v>
      </c>
      <c r="R47" t="s">
        <v>115</v>
      </c>
      <c r="S47" t="s">
        <v>188</v>
      </c>
    </row>
    <row r="48" spans="1:19" x14ac:dyDescent="0.3">
      <c r="A48">
        <v>101031</v>
      </c>
      <c r="B48">
        <v>114</v>
      </c>
      <c r="C48" t="s">
        <v>24</v>
      </c>
      <c r="D48" t="s">
        <v>208</v>
      </c>
      <c r="E48">
        <v>6474.52</v>
      </c>
      <c r="F48" s="20">
        <v>45677</v>
      </c>
      <c r="G48" s="20">
        <v>45677</v>
      </c>
      <c r="H48" s="20">
        <v>45677</v>
      </c>
      <c r="I48" s="20">
        <v>45665</v>
      </c>
      <c r="J48" s="20">
        <v>45666</v>
      </c>
      <c r="K48" t="s">
        <v>108</v>
      </c>
      <c r="L48" t="s">
        <v>142</v>
      </c>
      <c r="M48" t="s">
        <v>143</v>
      </c>
      <c r="N48" t="s">
        <v>214</v>
      </c>
      <c r="O48" t="s">
        <v>112</v>
      </c>
      <c r="P48" t="s">
        <v>113</v>
      </c>
      <c r="Q48" t="s">
        <v>114</v>
      </c>
      <c r="R48" t="s">
        <v>115</v>
      </c>
      <c r="S48" t="s">
        <v>116</v>
      </c>
    </row>
    <row r="49" spans="1:19" x14ac:dyDescent="0.3">
      <c r="A49">
        <v>101055</v>
      </c>
      <c r="B49">
        <v>114</v>
      </c>
      <c r="C49" t="s">
        <v>24</v>
      </c>
      <c r="D49" t="s">
        <v>198</v>
      </c>
      <c r="E49">
        <v>1651.2</v>
      </c>
      <c r="F49" s="20">
        <v>45677</v>
      </c>
      <c r="G49" s="20">
        <v>45677</v>
      </c>
      <c r="H49" s="20">
        <v>45677</v>
      </c>
      <c r="I49" s="20">
        <v>45664</v>
      </c>
      <c r="J49" s="20">
        <v>45666</v>
      </c>
      <c r="K49" t="s">
        <v>108</v>
      </c>
      <c r="N49" t="s">
        <v>215</v>
      </c>
      <c r="O49" t="s">
        <v>112</v>
      </c>
      <c r="P49" t="s">
        <v>113</v>
      </c>
      <c r="Q49" t="s">
        <v>114</v>
      </c>
      <c r="R49" t="s">
        <v>115</v>
      </c>
      <c r="S49" t="s">
        <v>116</v>
      </c>
    </row>
    <row r="50" spans="1:19" x14ac:dyDescent="0.3">
      <c r="A50">
        <v>101056</v>
      </c>
      <c r="B50">
        <v>114</v>
      </c>
      <c r="C50" t="s">
        <v>24</v>
      </c>
      <c r="D50" t="s">
        <v>198</v>
      </c>
      <c r="E50">
        <v>128.15</v>
      </c>
      <c r="F50" s="20">
        <v>45677</v>
      </c>
      <c r="G50" s="20">
        <v>45677</v>
      </c>
      <c r="H50" s="20">
        <v>45677</v>
      </c>
      <c r="I50" s="20">
        <v>45664</v>
      </c>
      <c r="J50" s="20">
        <v>45666</v>
      </c>
      <c r="K50" t="s">
        <v>108</v>
      </c>
      <c r="N50" t="s">
        <v>216</v>
      </c>
      <c r="O50" t="s">
        <v>112</v>
      </c>
      <c r="P50" t="s">
        <v>113</v>
      </c>
      <c r="Q50" t="s">
        <v>114</v>
      </c>
      <c r="R50" t="s">
        <v>115</v>
      </c>
      <c r="S50" t="s">
        <v>116</v>
      </c>
    </row>
    <row r="51" spans="1:19" x14ac:dyDescent="0.3">
      <c r="A51">
        <v>101058</v>
      </c>
      <c r="B51">
        <v>114</v>
      </c>
      <c r="C51" t="s">
        <v>24</v>
      </c>
      <c r="D51" t="s">
        <v>198</v>
      </c>
      <c r="E51">
        <v>3539.92</v>
      </c>
      <c r="F51" s="20">
        <v>45677</v>
      </c>
      <c r="G51" s="20">
        <v>45677</v>
      </c>
      <c r="H51" s="20">
        <v>45677</v>
      </c>
      <c r="I51" s="20">
        <v>45664</v>
      </c>
      <c r="J51" s="20">
        <v>45666</v>
      </c>
      <c r="K51" t="s">
        <v>108</v>
      </c>
      <c r="N51" t="s">
        <v>217</v>
      </c>
      <c r="O51" t="s">
        <v>112</v>
      </c>
      <c r="P51" t="s">
        <v>113</v>
      </c>
      <c r="Q51" t="s">
        <v>114</v>
      </c>
      <c r="R51" t="s">
        <v>115</v>
      </c>
      <c r="S51" t="s">
        <v>116</v>
      </c>
    </row>
    <row r="52" spans="1:19" x14ac:dyDescent="0.3">
      <c r="A52">
        <v>101572</v>
      </c>
      <c r="B52">
        <v>114</v>
      </c>
      <c r="C52" t="s">
        <v>24</v>
      </c>
      <c r="D52" t="s">
        <v>218</v>
      </c>
      <c r="E52">
        <v>200</v>
      </c>
      <c r="F52" s="20">
        <v>45677</v>
      </c>
      <c r="G52" s="20">
        <v>45677</v>
      </c>
      <c r="H52" s="20">
        <v>45677</v>
      </c>
      <c r="I52" s="20">
        <v>45665</v>
      </c>
      <c r="J52" s="20">
        <v>45667</v>
      </c>
      <c r="K52" t="s">
        <v>118</v>
      </c>
      <c r="L52" t="s">
        <v>219</v>
      </c>
      <c r="M52" t="s">
        <v>220</v>
      </c>
      <c r="N52" t="s">
        <v>221</v>
      </c>
      <c r="O52" t="s">
        <v>112</v>
      </c>
      <c r="P52" t="s">
        <v>113</v>
      </c>
      <c r="Q52" t="s">
        <v>114</v>
      </c>
      <c r="R52" t="s">
        <v>115</v>
      </c>
      <c r="S52" t="s">
        <v>222</v>
      </c>
    </row>
    <row r="53" spans="1:19" x14ac:dyDescent="0.3">
      <c r="A53">
        <v>101610</v>
      </c>
      <c r="B53">
        <v>114</v>
      </c>
      <c r="C53" t="s">
        <v>24</v>
      </c>
      <c r="D53" t="s">
        <v>223</v>
      </c>
      <c r="E53">
        <v>1500</v>
      </c>
      <c r="F53" s="20">
        <v>45677</v>
      </c>
      <c r="G53" s="20">
        <v>45677</v>
      </c>
      <c r="H53" s="20">
        <v>45677</v>
      </c>
      <c r="I53" s="20">
        <v>45666</v>
      </c>
      <c r="J53" s="20">
        <v>45667</v>
      </c>
      <c r="K53" t="s">
        <v>108</v>
      </c>
      <c r="L53" t="s">
        <v>219</v>
      </c>
      <c r="M53" t="s">
        <v>220</v>
      </c>
      <c r="N53" t="s">
        <v>221</v>
      </c>
      <c r="O53" t="s">
        <v>112</v>
      </c>
      <c r="P53" t="s">
        <v>113</v>
      </c>
      <c r="Q53" t="s">
        <v>114</v>
      </c>
      <c r="R53" t="s">
        <v>115</v>
      </c>
      <c r="S53" t="s">
        <v>222</v>
      </c>
    </row>
    <row r="54" spans="1:19" x14ac:dyDescent="0.3">
      <c r="A54">
        <v>101647</v>
      </c>
      <c r="B54">
        <v>114</v>
      </c>
      <c r="C54" t="s">
        <v>24</v>
      </c>
      <c r="D54" t="s">
        <v>224</v>
      </c>
      <c r="E54">
        <v>179.86</v>
      </c>
      <c r="F54" s="20">
        <v>45677</v>
      </c>
      <c r="G54" s="20">
        <v>45677</v>
      </c>
      <c r="H54" s="20">
        <v>45677</v>
      </c>
      <c r="I54" s="20">
        <v>45667</v>
      </c>
      <c r="J54" s="20">
        <v>45667</v>
      </c>
      <c r="K54" t="s">
        <v>108</v>
      </c>
      <c r="L54" t="s">
        <v>205</v>
      </c>
      <c r="M54" t="s">
        <v>206</v>
      </c>
      <c r="N54" t="s">
        <v>225</v>
      </c>
      <c r="O54" t="s">
        <v>112</v>
      </c>
      <c r="P54" t="s">
        <v>113</v>
      </c>
      <c r="Q54" t="s">
        <v>114</v>
      </c>
      <c r="R54" t="s">
        <v>115</v>
      </c>
      <c r="S54" t="s">
        <v>226</v>
      </c>
    </row>
    <row r="55" spans="1:19" x14ac:dyDescent="0.3">
      <c r="A55">
        <v>101803</v>
      </c>
      <c r="B55">
        <v>114</v>
      </c>
      <c r="C55" t="s">
        <v>24</v>
      </c>
      <c r="D55" t="s">
        <v>227</v>
      </c>
      <c r="E55">
        <v>917.17</v>
      </c>
      <c r="F55" s="20">
        <v>45677</v>
      </c>
      <c r="G55" s="20">
        <v>45677</v>
      </c>
      <c r="H55" s="20">
        <v>45677</v>
      </c>
      <c r="I55" s="20">
        <v>45667</v>
      </c>
      <c r="J55" s="20">
        <v>45670</v>
      </c>
      <c r="K55" t="s">
        <v>118</v>
      </c>
      <c r="L55" t="s">
        <v>228</v>
      </c>
      <c r="M55" t="s">
        <v>229</v>
      </c>
      <c r="N55" t="s">
        <v>230</v>
      </c>
      <c r="O55" t="s">
        <v>112</v>
      </c>
      <c r="P55" t="s">
        <v>113</v>
      </c>
      <c r="Q55" t="s">
        <v>114</v>
      </c>
      <c r="R55" t="s">
        <v>115</v>
      </c>
      <c r="S55" t="s">
        <v>122</v>
      </c>
    </row>
    <row r="56" spans="1:19" x14ac:dyDescent="0.3">
      <c r="A56">
        <v>101891</v>
      </c>
      <c r="B56">
        <v>114</v>
      </c>
      <c r="C56" t="s">
        <v>24</v>
      </c>
      <c r="D56" t="s">
        <v>145</v>
      </c>
      <c r="E56">
        <v>540.08000000000004</v>
      </c>
      <c r="F56" s="20">
        <v>45677</v>
      </c>
      <c r="G56" s="20">
        <v>45677</v>
      </c>
      <c r="H56" s="20">
        <v>45677</v>
      </c>
      <c r="I56" s="20">
        <v>45660</v>
      </c>
      <c r="J56" s="20">
        <v>45670</v>
      </c>
      <c r="K56" t="s">
        <v>108</v>
      </c>
      <c r="N56" t="s">
        <v>231</v>
      </c>
      <c r="O56" t="s">
        <v>112</v>
      </c>
      <c r="P56" t="s">
        <v>113</v>
      </c>
      <c r="Q56" t="s">
        <v>114</v>
      </c>
      <c r="R56" t="s">
        <v>115</v>
      </c>
      <c r="S56" t="s">
        <v>116</v>
      </c>
    </row>
    <row r="57" spans="1:19" x14ac:dyDescent="0.3">
      <c r="A57">
        <v>102066</v>
      </c>
      <c r="B57">
        <v>114</v>
      </c>
      <c r="C57" t="s">
        <v>24</v>
      </c>
      <c r="D57" t="s">
        <v>232</v>
      </c>
      <c r="E57">
        <v>6606</v>
      </c>
      <c r="F57" s="20">
        <v>45677</v>
      </c>
      <c r="G57" s="20">
        <v>45677</v>
      </c>
      <c r="H57" s="20">
        <v>45677</v>
      </c>
      <c r="I57" s="20">
        <v>45670</v>
      </c>
      <c r="J57" s="20">
        <v>45670</v>
      </c>
      <c r="K57" t="s">
        <v>118</v>
      </c>
      <c r="L57" t="s">
        <v>109</v>
      </c>
      <c r="M57" t="s">
        <v>233</v>
      </c>
      <c r="N57" t="s">
        <v>234</v>
      </c>
      <c r="O57" t="s">
        <v>112</v>
      </c>
      <c r="P57" t="s">
        <v>113</v>
      </c>
      <c r="Q57" t="s">
        <v>114</v>
      </c>
      <c r="R57" t="s">
        <v>115</v>
      </c>
      <c r="S57" t="s">
        <v>122</v>
      </c>
    </row>
    <row r="58" spans="1:19" x14ac:dyDescent="0.3">
      <c r="A58">
        <v>102139</v>
      </c>
      <c r="B58">
        <v>114</v>
      </c>
      <c r="C58" t="s">
        <v>24</v>
      </c>
      <c r="D58" t="s">
        <v>235</v>
      </c>
      <c r="E58">
        <v>39783.33</v>
      </c>
      <c r="F58" s="20">
        <v>45677</v>
      </c>
      <c r="G58" s="20">
        <v>45677</v>
      </c>
      <c r="H58" s="20">
        <v>45677</v>
      </c>
      <c r="I58" s="20">
        <v>45658</v>
      </c>
      <c r="J58" s="20"/>
      <c r="K58" t="s">
        <v>118</v>
      </c>
      <c r="L58" t="s">
        <v>109</v>
      </c>
      <c r="M58" t="s">
        <v>110</v>
      </c>
      <c r="N58" t="s">
        <v>236</v>
      </c>
      <c r="O58" t="s">
        <v>112</v>
      </c>
      <c r="P58" t="s">
        <v>113</v>
      </c>
      <c r="Q58" t="s">
        <v>114</v>
      </c>
      <c r="R58" t="s">
        <v>115</v>
      </c>
      <c r="S58" t="s">
        <v>188</v>
      </c>
    </row>
    <row r="59" spans="1:19" x14ac:dyDescent="0.3">
      <c r="A59">
        <v>102209</v>
      </c>
      <c r="B59">
        <v>114</v>
      </c>
      <c r="C59" t="s">
        <v>24</v>
      </c>
      <c r="D59" t="s">
        <v>237</v>
      </c>
      <c r="E59">
        <v>185</v>
      </c>
      <c r="F59" s="20">
        <v>45677</v>
      </c>
      <c r="G59" s="20">
        <v>45677</v>
      </c>
      <c r="H59" s="20">
        <v>45677</v>
      </c>
      <c r="I59" s="20">
        <v>45671</v>
      </c>
      <c r="J59" s="20"/>
      <c r="K59" t="s">
        <v>108</v>
      </c>
      <c r="L59" t="s">
        <v>160</v>
      </c>
      <c r="M59" t="s">
        <v>238</v>
      </c>
      <c r="O59" t="s">
        <v>112</v>
      </c>
      <c r="P59" t="s">
        <v>113</v>
      </c>
      <c r="Q59" t="s">
        <v>114</v>
      </c>
      <c r="R59" t="s">
        <v>115</v>
      </c>
      <c r="S59" t="s">
        <v>116</v>
      </c>
    </row>
    <row r="60" spans="1:19" x14ac:dyDescent="0.3">
      <c r="A60">
        <v>99670</v>
      </c>
      <c r="B60">
        <v>114</v>
      </c>
      <c r="C60" t="s">
        <v>24</v>
      </c>
      <c r="D60" t="s">
        <v>239</v>
      </c>
      <c r="E60">
        <v>3433.29</v>
      </c>
      <c r="F60" s="20">
        <v>45677</v>
      </c>
      <c r="G60" s="20">
        <v>45677</v>
      </c>
      <c r="H60" s="20">
        <v>45677</v>
      </c>
      <c r="I60" s="20">
        <v>45645</v>
      </c>
      <c r="J60" s="20">
        <v>45660</v>
      </c>
      <c r="K60" t="s">
        <v>108</v>
      </c>
      <c r="N60" t="s">
        <v>240</v>
      </c>
      <c r="O60" t="s">
        <v>112</v>
      </c>
      <c r="P60" t="s">
        <v>113</v>
      </c>
      <c r="Q60" t="s">
        <v>114</v>
      </c>
      <c r="R60" t="s">
        <v>115</v>
      </c>
      <c r="S60" t="s">
        <v>116</v>
      </c>
    </row>
    <row r="61" spans="1:19" x14ac:dyDescent="0.3">
      <c r="A61">
        <v>99673</v>
      </c>
      <c r="B61">
        <v>114</v>
      </c>
      <c r="C61" t="s">
        <v>24</v>
      </c>
      <c r="D61" t="s">
        <v>241</v>
      </c>
      <c r="E61">
        <v>1687.2</v>
      </c>
      <c r="F61" s="20">
        <v>45677</v>
      </c>
      <c r="G61" s="20">
        <v>45677</v>
      </c>
      <c r="H61" s="20">
        <v>45677</v>
      </c>
      <c r="I61" s="20">
        <v>45656</v>
      </c>
      <c r="J61" s="20">
        <v>45660</v>
      </c>
      <c r="K61" t="s">
        <v>108</v>
      </c>
      <c r="N61" t="s">
        <v>242</v>
      </c>
      <c r="O61" t="s">
        <v>112</v>
      </c>
      <c r="P61" t="s">
        <v>113</v>
      </c>
      <c r="Q61" t="s">
        <v>114</v>
      </c>
      <c r="R61" t="s">
        <v>115</v>
      </c>
      <c r="S61" t="s">
        <v>116</v>
      </c>
    </row>
    <row r="62" spans="1:19" x14ac:dyDescent="0.3">
      <c r="A62">
        <v>98287</v>
      </c>
      <c r="B62">
        <v>114</v>
      </c>
      <c r="C62" t="s">
        <v>24</v>
      </c>
      <c r="D62" t="s">
        <v>239</v>
      </c>
      <c r="E62">
        <v>9910.2900000000009</v>
      </c>
      <c r="F62" s="20">
        <v>45677</v>
      </c>
      <c r="G62" s="20">
        <v>45677</v>
      </c>
      <c r="H62" s="20">
        <v>45677</v>
      </c>
      <c r="I62" s="20">
        <v>45644</v>
      </c>
      <c r="J62" s="20">
        <v>45652</v>
      </c>
      <c r="K62" t="s">
        <v>108</v>
      </c>
      <c r="N62" t="s">
        <v>243</v>
      </c>
      <c r="O62" t="s">
        <v>112</v>
      </c>
      <c r="P62" t="s">
        <v>113</v>
      </c>
      <c r="Q62" t="s">
        <v>114</v>
      </c>
      <c r="R62" t="s">
        <v>115</v>
      </c>
      <c r="S62" t="s">
        <v>116</v>
      </c>
    </row>
    <row r="63" spans="1:19" x14ac:dyDescent="0.3">
      <c r="A63">
        <v>98288</v>
      </c>
      <c r="B63">
        <v>114</v>
      </c>
      <c r="C63" t="s">
        <v>24</v>
      </c>
      <c r="D63" t="s">
        <v>239</v>
      </c>
      <c r="E63">
        <v>553.16999999999996</v>
      </c>
      <c r="F63" s="20">
        <v>45677</v>
      </c>
      <c r="G63" s="20">
        <v>45677</v>
      </c>
      <c r="H63" s="20">
        <v>45677</v>
      </c>
      <c r="I63" s="20">
        <v>45645</v>
      </c>
      <c r="J63" s="20">
        <v>45652</v>
      </c>
      <c r="K63" t="s">
        <v>108</v>
      </c>
      <c r="L63" t="s">
        <v>142</v>
      </c>
      <c r="M63" t="s">
        <v>244</v>
      </c>
      <c r="N63" t="s">
        <v>245</v>
      </c>
      <c r="O63" t="s">
        <v>112</v>
      </c>
      <c r="P63" t="s">
        <v>113</v>
      </c>
      <c r="Q63" t="s">
        <v>114</v>
      </c>
      <c r="R63" t="s">
        <v>115</v>
      </c>
      <c r="S63" t="s">
        <v>116</v>
      </c>
    </row>
    <row r="64" spans="1:19" x14ac:dyDescent="0.3">
      <c r="A64">
        <v>98289</v>
      </c>
      <c r="B64">
        <v>114</v>
      </c>
      <c r="C64" t="s">
        <v>24</v>
      </c>
      <c r="D64" t="s">
        <v>239</v>
      </c>
      <c r="E64">
        <v>797.4</v>
      </c>
      <c r="F64" s="20">
        <v>45677</v>
      </c>
      <c r="G64" s="20">
        <v>45677</v>
      </c>
      <c r="H64" s="20">
        <v>45677</v>
      </c>
      <c r="I64" s="20">
        <v>45645</v>
      </c>
      <c r="J64" s="20">
        <v>45652</v>
      </c>
      <c r="K64" t="s">
        <v>108</v>
      </c>
      <c r="L64" t="s">
        <v>142</v>
      </c>
      <c r="M64" t="s">
        <v>244</v>
      </c>
      <c r="N64" t="s">
        <v>246</v>
      </c>
      <c r="O64" t="s">
        <v>112</v>
      </c>
      <c r="P64" t="s">
        <v>113</v>
      </c>
      <c r="Q64" t="s">
        <v>114</v>
      </c>
      <c r="R64" t="s">
        <v>115</v>
      </c>
      <c r="S64" t="s">
        <v>116</v>
      </c>
    </row>
    <row r="65" spans="1:19" x14ac:dyDescent="0.3">
      <c r="A65">
        <v>98379</v>
      </c>
      <c r="B65">
        <v>114</v>
      </c>
      <c r="C65" t="s">
        <v>24</v>
      </c>
      <c r="D65" t="s">
        <v>239</v>
      </c>
      <c r="E65">
        <v>3432</v>
      </c>
      <c r="F65" s="20">
        <v>45677</v>
      </c>
      <c r="G65" s="20">
        <v>45677</v>
      </c>
      <c r="H65" s="20">
        <v>45677</v>
      </c>
      <c r="I65" s="20">
        <v>45645</v>
      </c>
      <c r="J65" s="20">
        <v>45652</v>
      </c>
      <c r="K65" t="s">
        <v>108</v>
      </c>
      <c r="L65" t="s">
        <v>142</v>
      </c>
      <c r="M65" t="s">
        <v>244</v>
      </c>
      <c r="N65" t="s">
        <v>247</v>
      </c>
      <c r="O65" t="s">
        <v>112</v>
      </c>
      <c r="P65" t="s">
        <v>113</v>
      </c>
      <c r="Q65" t="s">
        <v>114</v>
      </c>
      <c r="R65" t="s">
        <v>115</v>
      </c>
      <c r="S65" t="s">
        <v>116</v>
      </c>
    </row>
    <row r="66" spans="1:19" x14ac:dyDescent="0.3">
      <c r="A66">
        <v>15688</v>
      </c>
      <c r="B66">
        <v>114</v>
      </c>
      <c r="C66" t="s">
        <v>24</v>
      </c>
      <c r="D66" t="s">
        <v>248</v>
      </c>
      <c r="E66">
        <v>2000</v>
      </c>
      <c r="F66" s="20">
        <v>45677</v>
      </c>
      <c r="G66" s="20">
        <v>45677</v>
      </c>
      <c r="H66" s="20">
        <v>45677</v>
      </c>
      <c r="I66" s="20">
        <v>45322</v>
      </c>
      <c r="J66" s="20"/>
      <c r="L66" t="s">
        <v>219</v>
      </c>
      <c r="M66" t="s">
        <v>220</v>
      </c>
      <c r="O66" t="s">
        <v>112</v>
      </c>
      <c r="P66" t="s">
        <v>113</v>
      </c>
      <c r="Q66" t="s">
        <v>114</v>
      </c>
      <c r="R66" t="s">
        <v>115</v>
      </c>
      <c r="S66" t="s">
        <v>222</v>
      </c>
    </row>
    <row r="67" spans="1:19" x14ac:dyDescent="0.3">
      <c r="A67">
        <v>85808</v>
      </c>
      <c r="B67">
        <v>114</v>
      </c>
      <c r="C67" t="s">
        <v>24</v>
      </c>
      <c r="D67" t="s">
        <v>189</v>
      </c>
      <c r="E67">
        <v>12</v>
      </c>
      <c r="F67" s="20">
        <v>45677</v>
      </c>
      <c r="G67" s="20">
        <v>45677</v>
      </c>
      <c r="H67" s="20">
        <v>45677</v>
      </c>
      <c r="I67" s="20">
        <v>45656</v>
      </c>
      <c r="J67" s="20">
        <v>45607</v>
      </c>
      <c r="K67" t="s">
        <v>108</v>
      </c>
      <c r="L67" t="s">
        <v>190</v>
      </c>
      <c r="M67" t="s">
        <v>189</v>
      </c>
      <c r="N67" t="s">
        <v>249</v>
      </c>
      <c r="O67" t="s">
        <v>112</v>
      </c>
      <c r="P67" t="s">
        <v>113</v>
      </c>
      <c r="Q67" t="s">
        <v>114</v>
      </c>
      <c r="R67" t="s">
        <v>115</v>
      </c>
      <c r="S67" t="s">
        <v>188</v>
      </c>
    </row>
    <row r="68" spans="1:19" x14ac:dyDescent="0.3">
      <c r="A68">
        <v>75094</v>
      </c>
      <c r="B68">
        <v>114</v>
      </c>
      <c r="C68" t="s">
        <v>24</v>
      </c>
      <c r="D68" t="s">
        <v>250</v>
      </c>
      <c r="E68">
        <v>76363.429999999993</v>
      </c>
      <c r="F68" s="20">
        <v>45677</v>
      </c>
      <c r="G68" s="20">
        <v>45677</v>
      </c>
      <c r="H68" s="20">
        <v>45677</v>
      </c>
      <c r="I68" s="20">
        <v>45656</v>
      </c>
      <c r="J68" s="20">
        <v>45547</v>
      </c>
      <c r="K68" t="s">
        <v>108</v>
      </c>
      <c r="L68" t="s">
        <v>251</v>
      </c>
      <c r="M68" t="s">
        <v>252</v>
      </c>
      <c r="N68" t="s">
        <v>249</v>
      </c>
      <c r="O68" t="s">
        <v>112</v>
      </c>
      <c r="P68" t="s">
        <v>113</v>
      </c>
      <c r="Q68" t="s">
        <v>114</v>
      </c>
      <c r="R68" t="s">
        <v>115</v>
      </c>
      <c r="S68" t="s">
        <v>116</v>
      </c>
    </row>
    <row r="69" spans="1:19" x14ac:dyDescent="0.3">
      <c r="A69">
        <v>63991</v>
      </c>
      <c r="B69">
        <v>114</v>
      </c>
      <c r="C69" t="s">
        <v>24</v>
      </c>
      <c r="D69" t="s">
        <v>253</v>
      </c>
      <c r="E69">
        <v>271.88</v>
      </c>
      <c r="F69" s="20">
        <v>45677</v>
      </c>
      <c r="G69" s="20">
        <v>45677</v>
      </c>
      <c r="H69" s="20">
        <v>45677</v>
      </c>
      <c r="I69" s="20">
        <v>45642</v>
      </c>
      <c r="J69" s="20"/>
      <c r="K69" t="s">
        <v>108</v>
      </c>
      <c r="L69" t="s">
        <v>205</v>
      </c>
      <c r="M69" t="s">
        <v>206</v>
      </c>
      <c r="N69" t="s">
        <v>254</v>
      </c>
      <c r="O69" t="s">
        <v>112</v>
      </c>
      <c r="P69" t="s">
        <v>113</v>
      </c>
      <c r="Q69" t="s">
        <v>114</v>
      </c>
      <c r="R69" t="s">
        <v>115</v>
      </c>
      <c r="S69" t="s">
        <v>116</v>
      </c>
    </row>
    <row r="70" spans="1:19" x14ac:dyDescent="0.3">
      <c r="A70">
        <v>64059</v>
      </c>
      <c r="B70">
        <v>114</v>
      </c>
      <c r="C70" t="s">
        <v>24</v>
      </c>
      <c r="D70" t="s">
        <v>255</v>
      </c>
      <c r="E70">
        <v>2283.17</v>
      </c>
      <c r="F70" s="20">
        <v>45675</v>
      </c>
      <c r="G70" s="20">
        <v>45677</v>
      </c>
      <c r="H70" s="20">
        <v>45677</v>
      </c>
      <c r="I70" s="20">
        <v>45656</v>
      </c>
      <c r="J70" s="20"/>
      <c r="K70" t="s">
        <v>108</v>
      </c>
      <c r="L70" t="s">
        <v>160</v>
      </c>
      <c r="M70" t="s">
        <v>238</v>
      </c>
      <c r="N70" t="s">
        <v>256</v>
      </c>
      <c r="O70" t="s">
        <v>112</v>
      </c>
      <c r="P70" t="s">
        <v>113</v>
      </c>
      <c r="Q70" t="s">
        <v>114</v>
      </c>
      <c r="R70" t="s">
        <v>115</v>
      </c>
      <c r="S70" t="s">
        <v>116</v>
      </c>
    </row>
    <row r="71" spans="1:19" x14ac:dyDescent="0.3">
      <c r="A71">
        <v>49147</v>
      </c>
      <c r="B71">
        <v>114</v>
      </c>
      <c r="C71" t="s">
        <v>24</v>
      </c>
      <c r="D71" t="s">
        <v>257</v>
      </c>
      <c r="E71">
        <v>37422.6</v>
      </c>
      <c r="F71" s="20">
        <v>45677</v>
      </c>
      <c r="G71" s="20">
        <v>45677</v>
      </c>
      <c r="H71" s="20">
        <v>45677</v>
      </c>
      <c r="I71" s="20">
        <v>45677</v>
      </c>
      <c r="J71" s="20"/>
      <c r="L71" t="s">
        <v>258</v>
      </c>
      <c r="M71" t="s">
        <v>259</v>
      </c>
      <c r="O71" t="s">
        <v>112</v>
      </c>
      <c r="P71" t="s">
        <v>113</v>
      </c>
      <c r="Q71" t="s">
        <v>114</v>
      </c>
      <c r="R71" t="s">
        <v>115</v>
      </c>
      <c r="S71" t="s">
        <v>122</v>
      </c>
    </row>
    <row r="72" spans="1:19" x14ac:dyDescent="0.3">
      <c r="A72">
        <v>98281</v>
      </c>
      <c r="B72">
        <v>114</v>
      </c>
      <c r="C72" t="s">
        <v>24</v>
      </c>
      <c r="D72" t="s">
        <v>175</v>
      </c>
      <c r="E72">
        <v>1357.29</v>
      </c>
      <c r="F72" s="20">
        <v>45674</v>
      </c>
      <c r="G72" s="20">
        <v>45673</v>
      </c>
      <c r="H72" s="20">
        <v>45673</v>
      </c>
      <c r="I72" s="20">
        <v>45643</v>
      </c>
      <c r="J72" s="20">
        <v>45652</v>
      </c>
      <c r="K72" t="s">
        <v>108</v>
      </c>
      <c r="N72" t="s">
        <v>260</v>
      </c>
      <c r="O72" t="s">
        <v>112</v>
      </c>
      <c r="P72" t="s">
        <v>113</v>
      </c>
      <c r="Q72" t="s">
        <v>114</v>
      </c>
      <c r="R72" t="s">
        <v>115</v>
      </c>
      <c r="S72" t="s">
        <v>116</v>
      </c>
    </row>
    <row r="73" spans="1:19" x14ac:dyDescent="0.3">
      <c r="A73">
        <v>98282</v>
      </c>
      <c r="B73">
        <v>114</v>
      </c>
      <c r="C73" t="s">
        <v>24</v>
      </c>
      <c r="D73" t="s">
        <v>175</v>
      </c>
      <c r="E73">
        <v>5424</v>
      </c>
      <c r="F73" s="20">
        <v>45674</v>
      </c>
      <c r="G73" s="20">
        <v>45673</v>
      </c>
      <c r="H73" s="20">
        <v>45673</v>
      </c>
      <c r="I73" s="20">
        <v>45643</v>
      </c>
      <c r="J73" s="20">
        <v>45652</v>
      </c>
      <c r="K73" t="s">
        <v>108</v>
      </c>
      <c r="N73" t="s">
        <v>261</v>
      </c>
      <c r="O73" t="s">
        <v>112</v>
      </c>
      <c r="P73" t="s">
        <v>113</v>
      </c>
      <c r="Q73" t="s">
        <v>114</v>
      </c>
      <c r="R73" t="s">
        <v>115</v>
      </c>
      <c r="S73" t="s">
        <v>116</v>
      </c>
    </row>
    <row r="74" spans="1:19" x14ac:dyDescent="0.3">
      <c r="A74">
        <v>98283</v>
      </c>
      <c r="B74">
        <v>114</v>
      </c>
      <c r="C74" t="s">
        <v>24</v>
      </c>
      <c r="D74" t="s">
        <v>175</v>
      </c>
      <c r="E74">
        <v>5424</v>
      </c>
      <c r="F74" s="20">
        <v>45674</v>
      </c>
      <c r="G74" s="20">
        <v>45673</v>
      </c>
      <c r="H74" s="20">
        <v>45673</v>
      </c>
      <c r="I74" s="20">
        <v>45643</v>
      </c>
      <c r="J74" s="20">
        <v>45652</v>
      </c>
      <c r="K74" t="s">
        <v>108</v>
      </c>
      <c r="N74" t="s">
        <v>262</v>
      </c>
      <c r="O74" t="s">
        <v>112</v>
      </c>
      <c r="P74" t="s">
        <v>113</v>
      </c>
      <c r="Q74" t="s">
        <v>114</v>
      </c>
      <c r="R74" t="s">
        <v>115</v>
      </c>
      <c r="S74" t="s">
        <v>116</v>
      </c>
    </row>
    <row r="75" spans="1:19" x14ac:dyDescent="0.3">
      <c r="A75">
        <v>98284</v>
      </c>
      <c r="B75">
        <v>114</v>
      </c>
      <c r="C75" t="s">
        <v>24</v>
      </c>
      <c r="D75" t="s">
        <v>175</v>
      </c>
      <c r="E75">
        <v>5424</v>
      </c>
      <c r="F75" s="20">
        <v>45674</v>
      </c>
      <c r="G75" s="20">
        <v>45673</v>
      </c>
      <c r="H75" s="20">
        <v>45673</v>
      </c>
      <c r="I75" s="20">
        <v>45643</v>
      </c>
      <c r="J75" s="20">
        <v>45652</v>
      </c>
      <c r="K75" t="s">
        <v>108</v>
      </c>
      <c r="N75" t="s">
        <v>263</v>
      </c>
      <c r="O75" t="s">
        <v>112</v>
      </c>
      <c r="P75" t="s">
        <v>113</v>
      </c>
      <c r="Q75" t="s">
        <v>114</v>
      </c>
      <c r="R75" t="s">
        <v>115</v>
      </c>
      <c r="S75" t="s">
        <v>116</v>
      </c>
    </row>
    <row r="76" spans="1:19" x14ac:dyDescent="0.3">
      <c r="A76">
        <v>98285</v>
      </c>
      <c r="B76">
        <v>114</v>
      </c>
      <c r="C76" t="s">
        <v>24</v>
      </c>
      <c r="D76" t="s">
        <v>175</v>
      </c>
      <c r="E76">
        <v>5424</v>
      </c>
      <c r="F76" s="20">
        <v>45674</v>
      </c>
      <c r="G76" s="20">
        <v>45673</v>
      </c>
      <c r="H76" s="20">
        <v>45673</v>
      </c>
      <c r="I76" s="20">
        <v>45643</v>
      </c>
      <c r="J76" s="20">
        <v>45652</v>
      </c>
      <c r="K76" t="s">
        <v>108</v>
      </c>
      <c r="N76" t="s">
        <v>264</v>
      </c>
      <c r="O76" t="s">
        <v>112</v>
      </c>
      <c r="P76" t="s">
        <v>113</v>
      </c>
      <c r="Q76" t="s">
        <v>114</v>
      </c>
      <c r="R76" t="s">
        <v>115</v>
      </c>
      <c r="S76" t="s">
        <v>116</v>
      </c>
    </row>
    <row r="77" spans="1:19" x14ac:dyDescent="0.3">
      <c r="A77">
        <v>98293</v>
      </c>
      <c r="B77">
        <v>114</v>
      </c>
      <c r="C77" t="s">
        <v>24</v>
      </c>
      <c r="D77" t="s">
        <v>178</v>
      </c>
      <c r="E77">
        <v>500</v>
      </c>
      <c r="F77" s="20">
        <v>45674</v>
      </c>
      <c r="G77" s="20">
        <v>45673</v>
      </c>
      <c r="H77" s="20">
        <v>45673</v>
      </c>
      <c r="I77" s="20">
        <v>45644</v>
      </c>
      <c r="J77" s="20">
        <v>45652</v>
      </c>
      <c r="K77" t="s">
        <v>108</v>
      </c>
      <c r="N77" t="s">
        <v>265</v>
      </c>
      <c r="O77" t="s">
        <v>112</v>
      </c>
      <c r="P77" t="s">
        <v>113</v>
      </c>
      <c r="Q77" t="s">
        <v>114</v>
      </c>
      <c r="R77" t="s">
        <v>115</v>
      </c>
      <c r="S77" t="s">
        <v>116</v>
      </c>
    </row>
    <row r="78" spans="1:19" x14ac:dyDescent="0.3">
      <c r="A78">
        <v>98382</v>
      </c>
      <c r="B78">
        <v>114</v>
      </c>
      <c r="C78" t="s">
        <v>24</v>
      </c>
      <c r="D78" t="s">
        <v>266</v>
      </c>
      <c r="E78">
        <v>3419.76</v>
      </c>
      <c r="F78" s="20">
        <v>45673</v>
      </c>
      <c r="G78" s="20">
        <v>45673</v>
      </c>
      <c r="H78" s="20">
        <v>45673</v>
      </c>
      <c r="I78" s="20">
        <v>45652</v>
      </c>
      <c r="J78" s="20">
        <v>45652</v>
      </c>
      <c r="K78" t="s">
        <v>108</v>
      </c>
      <c r="L78" t="s">
        <v>148</v>
      </c>
      <c r="M78" t="s">
        <v>267</v>
      </c>
      <c r="N78" t="s">
        <v>268</v>
      </c>
      <c r="O78" t="s">
        <v>112</v>
      </c>
      <c r="P78" t="s">
        <v>113</v>
      </c>
      <c r="Q78" t="s">
        <v>114</v>
      </c>
      <c r="R78" t="s">
        <v>115</v>
      </c>
      <c r="S78" t="s">
        <v>116</v>
      </c>
    </row>
    <row r="79" spans="1:19" x14ac:dyDescent="0.3">
      <c r="A79">
        <v>98403</v>
      </c>
      <c r="B79">
        <v>114</v>
      </c>
      <c r="C79" t="s">
        <v>24</v>
      </c>
      <c r="D79" t="s">
        <v>269</v>
      </c>
      <c r="E79">
        <v>1065.5999999999999</v>
      </c>
      <c r="F79" s="20">
        <v>45674</v>
      </c>
      <c r="G79" s="20">
        <v>45673</v>
      </c>
      <c r="H79" s="20">
        <v>45673</v>
      </c>
      <c r="I79" s="20">
        <v>45649</v>
      </c>
      <c r="J79" s="20">
        <v>45652</v>
      </c>
      <c r="K79" t="s">
        <v>108</v>
      </c>
      <c r="N79" t="s">
        <v>270</v>
      </c>
      <c r="O79" t="s">
        <v>112</v>
      </c>
      <c r="P79" t="s">
        <v>113</v>
      </c>
      <c r="Q79" t="s">
        <v>114</v>
      </c>
      <c r="R79" t="s">
        <v>115</v>
      </c>
      <c r="S79" t="s">
        <v>116</v>
      </c>
    </row>
    <row r="80" spans="1:19" x14ac:dyDescent="0.3">
      <c r="A80">
        <v>98756</v>
      </c>
      <c r="B80">
        <v>114</v>
      </c>
      <c r="C80" t="s">
        <v>24</v>
      </c>
      <c r="D80" t="s">
        <v>139</v>
      </c>
      <c r="E80">
        <v>876</v>
      </c>
      <c r="F80" s="20">
        <v>45674</v>
      </c>
      <c r="G80" s="20">
        <v>45673</v>
      </c>
      <c r="H80" s="20">
        <v>45673</v>
      </c>
      <c r="I80" s="20">
        <v>45652</v>
      </c>
      <c r="J80" s="20">
        <v>45653</v>
      </c>
      <c r="K80" t="s">
        <v>108</v>
      </c>
      <c r="N80" t="s">
        <v>271</v>
      </c>
      <c r="O80" t="s">
        <v>112</v>
      </c>
      <c r="P80" t="s">
        <v>113</v>
      </c>
      <c r="Q80" t="s">
        <v>114</v>
      </c>
      <c r="R80" t="s">
        <v>115</v>
      </c>
      <c r="S80" t="s">
        <v>116</v>
      </c>
    </row>
    <row r="81" spans="1:19" x14ac:dyDescent="0.3">
      <c r="A81">
        <v>98758</v>
      </c>
      <c r="B81">
        <v>114</v>
      </c>
      <c r="C81" t="s">
        <v>24</v>
      </c>
      <c r="D81" t="s">
        <v>139</v>
      </c>
      <c r="E81">
        <v>1234.23</v>
      </c>
      <c r="F81" s="20">
        <v>45674</v>
      </c>
      <c r="G81" s="20">
        <v>45673</v>
      </c>
      <c r="H81" s="20">
        <v>45673</v>
      </c>
      <c r="I81" s="20">
        <v>45652</v>
      </c>
      <c r="J81" s="20">
        <v>45653</v>
      </c>
      <c r="K81" t="s">
        <v>108</v>
      </c>
      <c r="N81" t="s">
        <v>272</v>
      </c>
      <c r="O81" t="s">
        <v>112</v>
      </c>
      <c r="P81" t="s">
        <v>113</v>
      </c>
      <c r="Q81" t="s">
        <v>114</v>
      </c>
      <c r="R81" t="s">
        <v>115</v>
      </c>
      <c r="S81" t="s">
        <v>116</v>
      </c>
    </row>
    <row r="82" spans="1:19" x14ac:dyDescent="0.3">
      <c r="A82">
        <v>99297</v>
      </c>
      <c r="B82">
        <v>114</v>
      </c>
      <c r="C82" t="s">
        <v>24</v>
      </c>
      <c r="D82" t="s">
        <v>273</v>
      </c>
      <c r="E82">
        <v>3196</v>
      </c>
      <c r="F82" s="20">
        <v>45673</v>
      </c>
      <c r="G82" s="20">
        <v>45673</v>
      </c>
      <c r="H82" s="20">
        <v>45673</v>
      </c>
      <c r="I82" s="20">
        <v>45657</v>
      </c>
      <c r="J82" s="20">
        <v>45659</v>
      </c>
      <c r="K82" t="s">
        <v>118</v>
      </c>
      <c r="L82" t="s">
        <v>109</v>
      </c>
      <c r="M82" t="s">
        <v>233</v>
      </c>
      <c r="N82" t="s">
        <v>274</v>
      </c>
      <c r="O82" t="s">
        <v>112</v>
      </c>
      <c r="P82" t="s">
        <v>113</v>
      </c>
      <c r="Q82" t="s">
        <v>114</v>
      </c>
      <c r="R82" t="s">
        <v>115</v>
      </c>
      <c r="S82" t="s">
        <v>122</v>
      </c>
    </row>
    <row r="83" spans="1:19" x14ac:dyDescent="0.3">
      <c r="A83">
        <v>99611</v>
      </c>
      <c r="B83">
        <v>114</v>
      </c>
      <c r="C83" t="s">
        <v>24</v>
      </c>
      <c r="D83" t="s">
        <v>275</v>
      </c>
      <c r="E83">
        <v>900</v>
      </c>
      <c r="F83" s="20">
        <v>45674</v>
      </c>
      <c r="G83" s="20">
        <v>45673</v>
      </c>
      <c r="H83" s="20">
        <v>45673</v>
      </c>
      <c r="I83" s="20">
        <v>45660</v>
      </c>
      <c r="J83" s="20">
        <v>45660</v>
      </c>
      <c r="K83" t="s">
        <v>118</v>
      </c>
      <c r="L83" t="s">
        <v>148</v>
      </c>
      <c r="M83" t="s">
        <v>276</v>
      </c>
      <c r="N83" t="s">
        <v>277</v>
      </c>
      <c r="O83" t="s">
        <v>112</v>
      </c>
      <c r="P83" t="s">
        <v>113</v>
      </c>
      <c r="Q83" t="s">
        <v>114</v>
      </c>
      <c r="R83" t="s">
        <v>115</v>
      </c>
      <c r="S83" t="s">
        <v>122</v>
      </c>
    </row>
    <row r="84" spans="1:19" x14ac:dyDescent="0.3">
      <c r="A84">
        <v>99653</v>
      </c>
      <c r="B84">
        <v>114</v>
      </c>
      <c r="C84" t="s">
        <v>24</v>
      </c>
      <c r="D84" t="s">
        <v>180</v>
      </c>
      <c r="E84">
        <v>522.79999999999995</v>
      </c>
      <c r="F84" s="20">
        <v>45674</v>
      </c>
      <c r="G84" s="20">
        <v>45673</v>
      </c>
      <c r="H84" s="20">
        <v>45673</v>
      </c>
      <c r="I84" s="20">
        <v>45659</v>
      </c>
      <c r="J84" s="20">
        <v>45660</v>
      </c>
      <c r="K84" t="s">
        <v>108</v>
      </c>
      <c r="N84" t="s">
        <v>278</v>
      </c>
      <c r="O84" t="s">
        <v>112</v>
      </c>
      <c r="P84" t="s">
        <v>113</v>
      </c>
      <c r="Q84" t="s">
        <v>114</v>
      </c>
      <c r="R84" t="s">
        <v>115</v>
      </c>
      <c r="S84" t="s">
        <v>116</v>
      </c>
    </row>
    <row r="85" spans="1:19" x14ac:dyDescent="0.3">
      <c r="A85">
        <v>99660</v>
      </c>
      <c r="B85">
        <v>114</v>
      </c>
      <c r="C85" t="s">
        <v>24</v>
      </c>
      <c r="D85" t="s">
        <v>180</v>
      </c>
      <c r="E85">
        <v>1617.12</v>
      </c>
      <c r="F85" s="20">
        <v>45673</v>
      </c>
      <c r="G85" s="20">
        <v>45673</v>
      </c>
      <c r="H85" s="20">
        <v>45673</v>
      </c>
      <c r="I85" s="20">
        <v>45659</v>
      </c>
      <c r="J85" s="20">
        <v>45660</v>
      </c>
      <c r="K85" t="s">
        <v>108</v>
      </c>
      <c r="N85" t="s">
        <v>279</v>
      </c>
      <c r="O85" t="s">
        <v>112</v>
      </c>
      <c r="P85" t="s">
        <v>113</v>
      </c>
      <c r="Q85" t="s">
        <v>114</v>
      </c>
      <c r="R85" t="s">
        <v>115</v>
      </c>
      <c r="S85" t="s">
        <v>116</v>
      </c>
    </row>
    <row r="86" spans="1:19" x14ac:dyDescent="0.3">
      <c r="A86">
        <v>99674</v>
      </c>
      <c r="B86">
        <v>114</v>
      </c>
      <c r="C86" t="s">
        <v>24</v>
      </c>
      <c r="D86" t="s">
        <v>280</v>
      </c>
      <c r="E86">
        <v>4507.6099999999997</v>
      </c>
      <c r="F86" s="20">
        <v>45673</v>
      </c>
      <c r="G86" s="20">
        <v>45673</v>
      </c>
      <c r="H86" s="20">
        <v>45673</v>
      </c>
      <c r="I86" s="20">
        <v>45659</v>
      </c>
      <c r="J86" s="20">
        <v>45660</v>
      </c>
      <c r="K86" t="s">
        <v>108</v>
      </c>
      <c r="N86" t="s">
        <v>281</v>
      </c>
      <c r="O86" t="s">
        <v>112</v>
      </c>
      <c r="P86" t="s">
        <v>113</v>
      </c>
      <c r="Q86" t="s">
        <v>114</v>
      </c>
      <c r="R86" t="s">
        <v>115</v>
      </c>
      <c r="S86" t="s">
        <v>116</v>
      </c>
    </row>
    <row r="87" spans="1:19" x14ac:dyDescent="0.3">
      <c r="A87">
        <v>99680</v>
      </c>
      <c r="B87">
        <v>114</v>
      </c>
      <c r="C87" t="s">
        <v>24</v>
      </c>
      <c r="D87" t="s">
        <v>156</v>
      </c>
      <c r="E87">
        <v>452</v>
      </c>
      <c r="F87" s="20">
        <v>45673</v>
      </c>
      <c r="G87" s="20">
        <v>45673</v>
      </c>
      <c r="H87" s="20">
        <v>45673</v>
      </c>
      <c r="I87" s="20">
        <v>45659</v>
      </c>
      <c r="J87" s="20">
        <v>45660</v>
      </c>
      <c r="K87" t="s">
        <v>108</v>
      </c>
      <c r="N87" t="s">
        <v>282</v>
      </c>
      <c r="O87" t="s">
        <v>112</v>
      </c>
      <c r="P87" t="s">
        <v>113</v>
      </c>
      <c r="Q87" t="s">
        <v>114</v>
      </c>
      <c r="R87" t="s">
        <v>115</v>
      </c>
      <c r="S87" t="s">
        <v>116</v>
      </c>
    </row>
    <row r="88" spans="1:19" x14ac:dyDescent="0.3">
      <c r="A88">
        <v>99682</v>
      </c>
      <c r="B88">
        <v>114</v>
      </c>
      <c r="C88" t="s">
        <v>24</v>
      </c>
      <c r="D88" t="s">
        <v>165</v>
      </c>
      <c r="E88">
        <v>927.5</v>
      </c>
      <c r="F88" s="20">
        <v>45674</v>
      </c>
      <c r="G88" s="20">
        <v>45673</v>
      </c>
      <c r="H88" s="20">
        <v>45673</v>
      </c>
      <c r="I88" s="20">
        <v>45659</v>
      </c>
      <c r="J88" s="20">
        <v>45660</v>
      </c>
      <c r="K88" t="s">
        <v>108</v>
      </c>
      <c r="N88" t="s">
        <v>283</v>
      </c>
      <c r="O88" t="s">
        <v>112</v>
      </c>
      <c r="P88" t="s">
        <v>113</v>
      </c>
      <c r="Q88" t="s">
        <v>114</v>
      </c>
      <c r="R88" t="s">
        <v>115</v>
      </c>
      <c r="S88" t="s">
        <v>116</v>
      </c>
    </row>
    <row r="89" spans="1:19" x14ac:dyDescent="0.3">
      <c r="A89">
        <v>96577</v>
      </c>
      <c r="B89">
        <v>114</v>
      </c>
      <c r="C89" t="s">
        <v>24</v>
      </c>
      <c r="D89" t="s">
        <v>284</v>
      </c>
      <c r="E89">
        <v>1659.76</v>
      </c>
      <c r="F89" s="20">
        <v>45673</v>
      </c>
      <c r="G89" s="20">
        <v>45673</v>
      </c>
      <c r="H89" s="20">
        <v>45673</v>
      </c>
      <c r="I89" s="20">
        <v>45644</v>
      </c>
      <c r="J89" s="20">
        <v>45645</v>
      </c>
      <c r="K89" t="s">
        <v>108</v>
      </c>
      <c r="N89" t="s">
        <v>285</v>
      </c>
      <c r="O89" t="s">
        <v>112</v>
      </c>
      <c r="P89" t="s">
        <v>113</v>
      </c>
      <c r="Q89" t="s">
        <v>114</v>
      </c>
      <c r="R89" t="s">
        <v>115</v>
      </c>
      <c r="S89" t="s">
        <v>116</v>
      </c>
    </row>
    <row r="90" spans="1:19" x14ac:dyDescent="0.3">
      <c r="A90">
        <v>96586</v>
      </c>
      <c r="B90">
        <v>114</v>
      </c>
      <c r="C90" t="s">
        <v>24</v>
      </c>
      <c r="D90" t="s">
        <v>239</v>
      </c>
      <c r="E90">
        <v>3850.5</v>
      </c>
      <c r="F90" s="20">
        <v>45674</v>
      </c>
      <c r="G90" s="20">
        <v>45673</v>
      </c>
      <c r="H90" s="20">
        <v>45673</v>
      </c>
      <c r="I90" s="20">
        <v>45643</v>
      </c>
      <c r="J90" s="20">
        <v>45645</v>
      </c>
      <c r="K90" t="s">
        <v>108</v>
      </c>
      <c r="L90" t="s">
        <v>142</v>
      </c>
      <c r="M90" t="s">
        <v>244</v>
      </c>
      <c r="N90" t="s">
        <v>286</v>
      </c>
      <c r="O90" t="s">
        <v>112</v>
      </c>
      <c r="P90" t="s">
        <v>113</v>
      </c>
      <c r="Q90" t="s">
        <v>114</v>
      </c>
      <c r="R90" t="s">
        <v>115</v>
      </c>
      <c r="S90" t="s">
        <v>116</v>
      </c>
    </row>
    <row r="91" spans="1:19" x14ac:dyDescent="0.3">
      <c r="A91">
        <v>100207</v>
      </c>
      <c r="B91">
        <v>114</v>
      </c>
      <c r="C91" t="s">
        <v>24</v>
      </c>
      <c r="D91" t="s">
        <v>123</v>
      </c>
      <c r="E91">
        <v>3134.76</v>
      </c>
      <c r="F91" s="20">
        <v>45674</v>
      </c>
      <c r="G91" s="20">
        <v>45673</v>
      </c>
      <c r="H91" s="20">
        <v>45673</v>
      </c>
      <c r="I91" s="20">
        <v>45660</v>
      </c>
      <c r="J91" s="20">
        <v>45663</v>
      </c>
      <c r="K91" t="s">
        <v>108</v>
      </c>
      <c r="N91" t="s">
        <v>287</v>
      </c>
      <c r="O91" t="s">
        <v>112</v>
      </c>
      <c r="P91" t="s">
        <v>113</v>
      </c>
      <c r="Q91" t="s">
        <v>114</v>
      </c>
      <c r="R91" t="s">
        <v>115</v>
      </c>
      <c r="S91" t="s">
        <v>116</v>
      </c>
    </row>
    <row r="92" spans="1:19" x14ac:dyDescent="0.3">
      <c r="A92">
        <v>100210</v>
      </c>
      <c r="B92">
        <v>114</v>
      </c>
      <c r="C92" t="s">
        <v>24</v>
      </c>
      <c r="D92" t="s">
        <v>154</v>
      </c>
      <c r="E92">
        <v>585.9</v>
      </c>
      <c r="F92" s="20">
        <v>45674</v>
      </c>
      <c r="G92" s="20">
        <v>45673</v>
      </c>
      <c r="H92" s="20">
        <v>45673</v>
      </c>
      <c r="I92" s="20">
        <v>45660</v>
      </c>
      <c r="J92" s="20">
        <v>45663</v>
      </c>
      <c r="K92" t="s">
        <v>108</v>
      </c>
      <c r="L92" t="s">
        <v>142</v>
      </c>
      <c r="M92" t="s">
        <v>143</v>
      </c>
      <c r="N92" t="s">
        <v>288</v>
      </c>
      <c r="O92" t="s">
        <v>112</v>
      </c>
      <c r="P92" t="s">
        <v>113</v>
      </c>
      <c r="Q92" t="s">
        <v>114</v>
      </c>
      <c r="R92" t="s">
        <v>115</v>
      </c>
      <c r="S92" t="s">
        <v>116</v>
      </c>
    </row>
    <row r="93" spans="1:19" x14ac:dyDescent="0.3">
      <c r="A93">
        <v>100213</v>
      </c>
      <c r="B93">
        <v>114</v>
      </c>
      <c r="C93" t="s">
        <v>24</v>
      </c>
      <c r="D93" t="s">
        <v>289</v>
      </c>
      <c r="E93">
        <v>422.8</v>
      </c>
      <c r="F93" s="20">
        <v>45674</v>
      </c>
      <c r="G93" s="20">
        <v>45673</v>
      </c>
      <c r="H93" s="20">
        <v>45673</v>
      </c>
      <c r="I93" s="20">
        <v>45660</v>
      </c>
      <c r="J93" s="20">
        <v>45663</v>
      </c>
      <c r="K93" t="s">
        <v>108</v>
      </c>
      <c r="N93" t="s">
        <v>290</v>
      </c>
      <c r="O93" t="s">
        <v>112</v>
      </c>
      <c r="P93" t="s">
        <v>113</v>
      </c>
      <c r="Q93" t="s">
        <v>114</v>
      </c>
      <c r="R93" t="s">
        <v>115</v>
      </c>
      <c r="S93" t="s">
        <v>116</v>
      </c>
    </row>
    <row r="94" spans="1:19" x14ac:dyDescent="0.3">
      <c r="A94">
        <v>100214</v>
      </c>
      <c r="B94">
        <v>114</v>
      </c>
      <c r="C94" t="s">
        <v>24</v>
      </c>
      <c r="D94" t="s">
        <v>291</v>
      </c>
      <c r="E94">
        <v>350.76</v>
      </c>
      <c r="F94" s="20">
        <v>45674</v>
      </c>
      <c r="G94" s="20">
        <v>45673</v>
      </c>
      <c r="H94" s="20">
        <v>45673</v>
      </c>
      <c r="I94" s="20">
        <v>45659</v>
      </c>
      <c r="J94" s="20">
        <v>45663</v>
      </c>
      <c r="K94" t="s">
        <v>108</v>
      </c>
      <c r="N94" t="s">
        <v>292</v>
      </c>
      <c r="O94" t="s">
        <v>112</v>
      </c>
      <c r="P94" t="s">
        <v>113</v>
      </c>
      <c r="Q94" t="s">
        <v>114</v>
      </c>
      <c r="R94" t="s">
        <v>115</v>
      </c>
      <c r="S94" t="s">
        <v>116</v>
      </c>
    </row>
    <row r="95" spans="1:19" x14ac:dyDescent="0.3">
      <c r="A95">
        <v>100218</v>
      </c>
      <c r="B95">
        <v>114</v>
      </c>
      <c r="C95" t="s">
        <v>24</v>
      </c>
      <c r="D95" t="s">
        <v>123</v>
      </c>
      <c r="E95">
        <v>1399.5</v>
      </c>
      <c r="F95" s="20">
        <v>45674</v>
      </c>
      <c r="G95" s="20">
        <v>45673</v>
      </c>
      <c r="H95" s="20">
        <v>45673</v>
      </c>
      <c r="I95" s="20">
        <v>45661</v>
      </c>
      <c r="J95" s="20">
        <v>45663</v>
      </c>
      <c r="K95" t="s">
        <v>108</v>
      </c>
      <c r="N95" t="s">
        <v>293</v>
      </c>
      <c r="O95" t="s">
        <v>112</v>
      </c>
      <c r="P95" t="s">
        <v>113</v>
      </c>
      <c r="Q95" t="s">
        <v>114</v>
      </c>
      <c r="R95" t="s">
        <v>115</v>
      </c>
      <c r="S95" t="s">
        <v>116</v>
      </c>
    </row>
    <row r="96" spans="1:19" x14ac:dyDescent="0.3">
      <c r="A96">
        <v>100219</v>
      </c>
      <c r="B96">
        <v>114</v>
      </c>
      <c r="C96" t="s">
        <v>24</v>
      </c>
      <c r="D96" t="s">
        <v>294</v>
      </c>
      <c r="E96">
        <v>1372.2</v>
      </c>
      <c r="F96" s="20">
        <v>45673</v>
      </c>
      <c r="G96" s="20">
        <v>45673</v>
      </c>
      <c r="H96" s="20">
        <v>45673</v>
      </c>
      <c r="I96" s="20">
        <v>45660</v>
      </c>
      <c r="J96" s="20">
        <v>45663</v>
      </c>
      <c r="K96" t="s">
        <v>108</v>
      </c>
      <c r="N96" t="s">
        <v>295</v>
      </c>
      <c r="O96" t="s">
        <v>112</v>
      </c>
      <c r="P96" t="s">
        <v>113</v>
      </c>
      <c r="Q96" t="s">
        <v>114</v>
      </c>
      <c r="R96" t="s">
        <v>115</v>
      </c>
      <c r="S96" t="s">
        <v>116</v>
      </c>
    </row>
    <row r="97" spans="1:19" x14ac:dyDescent="0.3">
      <c r="A97">
        <v>100221</v>
      </c>
      <c r="B97">
        <v>114</v>
      </c>
      <c r="C97" t="s">
        <v>24</v>
      </c>
      <c r="D97" t="s">
        <v>156</v>
      </c>
      <c r="E97">
        <v>1972.5</v>
      </c>
      <c r="F97" s="20">
        <v>45674</v>
      </c>
      <c r="G97" s="20">
        <v>45673</v>
      </c>
      <c r="H97" s="20">
        <v>45673</v>
      </c>
      <c r="I97" s="20">
        <v>45660</v>
      </c>
      <c r="J97" s="20">
        <v>45663</v>
      </c>
      <c r="K97" t="s">
        <v>108</v>
      </c>
      <c r="N97" t="s">
        <v>296</v>
      </c>
      <c r="O97" t="s">
        <v>112</v>
      </c>
      <c r="P97" t="s">
        <v>113</v>
      </c>
      <c r="Q97" t="s">
        <v>114</v>
      </c>
      <c r="R97" t="s">
        <v>115</v>
      </c>
      <c r="S97" t="s">
        <v>116</v>
      </c>
    </row>
    <row r="98" spans="1:19" x14ac:dyDescent="0.3">
      <c r="A98">
        <v>100226</v>
      </c>
      <c r="B98">
        <v>114</v>
      </c>
      <c r="C98" t="s">
        <v>24</v>
      </c>
      <c r="D98" t="s">
        <v>156</v>
      </c>
      <c r="E98">
        <v>313</v>
      </c>
      <c r="F98" s="20">
        <v>45674</v>
      </c>
      <c r="G98" s="20">
        <v>45673</v>
      </c>
      <c r="H98" s="20">
        <v>45673</v>
      </c>
      <c r="I98" s="20">
        <v>45660</v>
      </c>
      <c r="J98" s="20">
        <v>45663</v>
      </c>
      <c r="K98" t="s">
        <v>108</v>
      </c>
      <c r="N98" t="s">
        <v>297</v>
      </c>
      <c r="O98" t="s">
        <v>112</v>
      </c>
      <c r="P98" t="s">
        <v>113</v>
      </c>
      <c r="Q98" t="s">
        <v>114</v>
      </c>
      <c r="R98" t="s">
        <v>115</v>
      </c>
      <c r="S98" t="s">
        <v>116</v>
      </c>
    </row>
    <row r="99" spans="1:19" x14ac:dyDescent="0.3">
      <c r="A99">
        <v>100239</v>
      </c>
      <c r="B99">
        <v>114</v>
      </c>
      <c r="C99" t="s">
        <v>24</v>
      </c>
      <c r="D99" t="s">
        <v>298</v>
      </c>
      <c r="E99">
        <v>746.7</v>
      </c>
      <c r="F99" s="20">
        <v>45674</v>
      </c>
      <c r="G99" s="20">
        <v>45673</v>
      </c>
      <c r="H99" s="20">
        <v>45673</v>
      </c>
      <c r="I99" s="20">
        <v>45653</v>
      </c>
      <c r="J99" s="20">
        <v>45663</v>
      </c>
      <c r="K99" t="s">
        <v>108</v>
      </c>
      <c r="N99" t="s">
        <v>299</v>
      </c>
      <c r="O99" t="s">
        <v>112</v>
      </c>
      <c r="P99" t="s">
        <v>113</v>
      </c>
      <c r="Q99" t="s">
        <v>114</v>
      </c>
      <c r="R99" t="s">
        <v>115</v>
      </c>
      <c r="S99" t="s">
        <v>116</v>
      </c>
    </row>
    <row r="100" spans="1:19" x14ac:dyDescent="0.3">
      <c r="A100">
        <v>100252</v>
      </c>
      <c r="B100">
        <v>114</v>
      </c>
      <c r="C100" t="s">
        <v>24</v>
      </c>
      <c r="D100" t="s">
        <v>141</v>
      </c>
      <c r="E100">
        <v>216</v>
      </c>
      <c r="F100" s="20">
        <v>45674</v>
      </c>
      <c r="G100" s="20">
        <v>45673</v>
      </c>
      <c r="H100" s="20">
        <v>45673</v>
      </c>
      <c r="I100" s="20">
        <v>45660</v>
      </c>
      <c r="J100" s="20">
        <v>45663</v>
      </c>
      <c r="K100" t="s">
        <v>108</v>
      </c>
      <c r="L100" t="s">
        <v>142</v>
      </c>
      <c r="M100" t="s">
        <v>143</v>
      </c>
      <c r="N100" t="s">
        <v>300</v>
      </c>
      <c r="O100" t="s">
        <v>112</v>
      </c>
      <c r="P100" t="s">
        <v>113</v>
      </c>
      <c r="Q100" t="s">
        <v>114</v>
      </c>
      <c r="R100" t="s">
        <v>115</v>
      </c>
      <c r="S100" t="s">
        <v>116</v>
      </c>
    </row>
    <row r="101" spans="1:19" x14ac:dyDescent="0.3">
      <c r="A101">
        <v>100253</v>
      </c>
      <c r="B101">
        <v>114</v>
      </c>
      <c r="C101" t="s">
        <v>24</v>
      </c>
      <c r="D101" t="s">
        <v>150</v>
      </c>
      <c r="E101">
        <v>183</v>
      </c>
      <c r="F101" s="20">
        <v>45674</v>
      </c>
      <c r="G101" s="20">
        <v>45673</v>
      </c>
      <c r="H101" s="20">
        <v>45673</v>
      </c>
      <c r="I101" s="20">
        <v>45660</v>
      </c>
      <c r="J101" s="20">
        <v>45663</v>
      </c>
      <c r="K101" t="s">
        <v>108</v>
      </c>
      <c r="N101" t="s">
        <v>301</v>
      </c>
      <c r="O101" t="s">
        <v>112</v>
      </c>
      <c r="P101" t="s">
        <v>113</v>
      </c>
      <c r="Q101" t="s">
        <v>114</v>
      </c>
      <c r="R101" t="s">
        <v>115</v>
      </c>
      <c r="S101" t="s">
        <v>116</v>
      </c>
    </row>
    <row r="102" spans="1:19" x14ac:dyDescent="0.3">
      <c r="A102">
        <v>100389</v>
      </c>
      <c r="B102">
        <v>114</v>
      </c>
      <c r="C102" t="s">
        <v>24</v>
      </c>
      <c r="D102" t="s">
        <v>194</v>
      </c>
      <c r="E102">
        <v>1603.2</v>
      </c>
      <c r="F102" s="20">
        <v>45674</v>
      </c>
      <c r="G102" s="20">
        <v>45673</v>
      </c>
      <c r="H102" s="20">
        <v>45673</v>
      </c>
      <c r="I102" s="20">
        <v>45660</v>
      </c>
      <c r="J102" s="20">
        <v>45664</v>
      </c>
      <c r="K102" t="s">
        <v>108</v>
      </c>
      <c r="L102" t="s">
        <v>142</v>
      </c>
      <c r="M102" t="s">
        <v>143</v>
      </c>
      <c r="N102" t="s">
        <v>302</v>
      </c>
      <c r="O102" t="s">
        <v>112</v>
      </c>
      <c r="P102" t="s">
        <v>113</v>
      </c>
      <c r="Q102" t="s">
        <v>114</v>
      </c>
      <c r="R102" t="s">
        <v>115</v>
      </c>
      <c r="S102" t="s">
        <v>116</v>
      </c>
    </row>
    <row r="103" spans="1:19" x14ac:dyDescent="0.3">
      <c r="A103">
        <v>100390</v>
      </c>
      <c r="B103">
        <v>114</v>
      </c>
      <c r="C103" t="s">
        <v>24</v>
      </c>
      <c r="D103" t="s">
        <v>194</v>
      </c>
      <c r="E103">
        <v>989.8</v>
      </c>
      <c r="F103" s="20">
        <v>45674</v>
      </c>
      <c r="G103" s="20">
        <v>45673</v>
      </c>
      <c r="H103" s="20">
        <v>45673</v>
      </c>
      <c r="I103" s="20">
        <v>45660</v>
      </c>
      <c r="J103" s="20">
        <v>45664</v>
      </c>
      <c r="K103" t="s">
        <v>108</v>
      </c>
      <c r="N103" t="s">
        <v>303</v>
      </c>
      <c r="O103" t="s">
        <v>112</v>
      </c>
      <c r="P103" t="s">
        <v>113</v>
      </c>
      <c r="Q103" t="s">
        <v>114</v>
      </c>
      <c r="R103" t="s">
        <v>115</v>
      </c>
      <c r="S103" t="s">
        <v>116</v>
      </c>
    </row>
    <row r="104" spans="1:19" x14ac:dyDescent="0.3">
      <c r="A104">
        <v>100394</v>
      </c>
      <c r="B104">
        <v>114</v>
      </c>
      <c r="C104" t="s">
        <v>24</v>
      </c>
      <c r="D104" t="s">
        <v>304</v>
      </c>
      <c r="E104">
        <v>277.7</v>
      </c>
      <c r="F104" s="20">
        <v>45674</v>
      </c>
      <c r="G104" s="20">
        <v>45673</v>
      </c>
      <c r="H104" s="20">
        <v>45673</v>
      </c>
      <c r="I104" s="20">
        <v>45664</v>
      </c>
      <c r="J104" s="20">
        <v>45664</v>
      </c>
      <c r="K104" t="s">
        <v>108</v>
      </c>
      <c r="N104" t="s">
        <v>305</v>
      </c>
      <c r="O104" t="s">
        <v>112</v>
      </c>
      <c r="P104" t="s">
        <v>113</v>
      </c>
      <c r="Q104" t="s">
        <v>114</v>
      </c>
      <c r="R104" t="s">
        <v>115</v>
      </c>
      <c r="S104" t="s">
        <v>116</v>
      </c>
    </row>
    <row r="105" spans="1:19" x14ac:dyDescent="0.3">
      <c r="A105">
        <v>96390</v>
      </c>
      <c r="B105">
        <v>114</v>
      </c>
      <c r="C105" t="s">
        <v>24</v>
      </c>
      <c r="D105" t="s">
        <v>239</v>
      </c>
      <c r="E105">
        <v>5424</v>
      </c>
      <c r="F105" s="20">
        <v>45674</v>
      </c>
      <c r="G105" s="20">
        <v>45673</v>
      </c>
      <c r="H105" s="20">
        <v>45673</v>
      </c>
      <c r="I105" s="20">
        <v>45643</v>
      </c>
      <c r="J105" s="20">
        <v>45644</v>
      </c>
      <c r="K105" t="s">
        <v>108</v>
      </c>
      <c r="N105" t="s">
        <v>306</v>
      </c>
      <c r="O105" t="s">
        <v>112</v>
      </c>
      <c r="P105" t="s">
        <v>113</v>
      </c>
      <c r="Q105" t="s">
        <v>114</v>
      </c>
      <c r="R105" t="s">
        <v>115</v>
      </c>
      <c r="S105" t="s">
        <v>116</v>
      </c>
    </row>
    <row r="106" spans="1:19" x14ac:dyDescent="0.3">
      <c r="A106">
        <v>96391</v>
      </c>
      <c r="B106">
        <v>114</v>
      </c>
      <c r="C106" t="s">
        <v>24</v>
      </c>
      <c r="D106" t="s">
        <v>239</v>
      </c>
      <c r="E106">
        <v>529.20000000000005</v>
      </c>
      <c r="F106" s="20">
        <v>45674</v>
      </c>
      <c r="G106" s="20">
        <v>45673</v>
      </c>
      <c r="H106" s="20">
        <v>45673</v>
      </c>
      <c r="I106" s="20">
        <v>45643</v>
      </c>
      <c r="J106" s="20">
        <v>45644</v>
      </c>
      <c r="K106" t="s">
        <v>108</v>
      </c>
      <c r="N106" t="s">
        <v>307</v>
      </c>
      <c r="O106" t="s">
        <v>112</v>
      </c>
      <c r="P106" t="s">
        <v>113</v>
      </c>
      <c r="Q106" t="s">
        <v>114</v>
      </c>
      <c r="R106" t="s">
        <v>115</v>
      </c>
      <c r="S106" t="s">
        <v>116</v>
      </c>
    </row>
    <row r="107" spans="1:19" x14ac:dyDescent="0.3">
      <c r="A107">
        <v>96392</v>
      </c>
      <c r="B107">
        <v>114</v>
      </c>
      <c r="C107" t="s">
        <v>24</v>
      </c>
      <c r="D107" t="s">
        <v>239</v>
      </c>
      <c r="E107">
        <v>1676.49</v>
      </c>
      <c r="F107" s="20">
        <v>45674</v>
      </c>
      <c r="G107" s="20">
        <v>45673</v>
      </c>
      <c r="H107" s="20">
        <v>45673</v>
      </c>
      <c r="I107" s="20">
        <v>45643</v>
      </c>
      <c r="J107" s="20">
        <v>45644</v>
      </c>
      <c r="K107" t="s">
        <v>108</v>
      </c>
      <c r="L107" t="s">
        <v>142</v>
      </c>
      <c r="M107" t="s">
        <v>244</v>
      </c>
      <c r="N107" t="s">
        <v>308</v>
      </c>
      <c r="O107" t="s">
        <v>112</v>
      </c>
      <c r="P107" t="s">
        <v>113</v>
      </c>
      <c r="Q107" t="s">
        <v>114</v>
      </c>
      <c r="R107" t="s">
        <v>115</v>
      </c>
      <c r="S107" t="s">
        <v>116</v>
      </c>
    </row>
    <row r="108" spans="1:19" x14ac:dyDescent="0.3">
      <c r="A108">
        <v>96393</v>
      </c>
      <c r="B108">
        <v>114</v>
      </c>
      <c r="C108" t="s">
        <v>24</v>
      </c>
      <c r="D108" t="s">
        <v>239</v>
      </c>
      <c r="E108">
        <v>5652.4</v>
      </c>
      <c r="F108" s="20">
        <v>45674</v>
      </c>
      <c r="G108" s="20">
        <v>45673</v>
      </c>
      <c r="H108" s="20">
        <v>45673</v>
      </c>
      <c r="I108" s="20">
        <v>45643</v>
      </c>
      <c r="J108" s="20">
        <v>45644</v>
      </c>
      <c r="K108" t="s">
        <v>108</v>
      </c>
      <c r="L108" t="s">
        <v>142</v>
      </c>
      <c r="M108" t="s">
        <v>244</v>
      </c>
      <c r="N108" t="s">
        <v>309</v>
      </c>
      <c r="O108" t="s">
        <v>112</v>
      </c>
      <c r="P108" t="s">
        <v>113</v>
      </c>
      <c r="Q108" t="s">
        <v>114</v>
      </c>
      <c r="R108" t="s">
        <v>115</v>
      </c>
      <c r="S108" t="s">
        <v>116</v>
      </c>
    </row>
    <row r="109" spans="1:19" x14ac:dyDescent="0.3">
      <c r="A109">
        <v>96394</v>
      </c>
      <c r="B109">
        <v>114</v>
      </c>
      <c r="C109" t="s">
        <v>24</v>
      </c>
      <c r="D109" t="s">
        <v>175</v>
      </c>
      <c r="E109">
        <v>5424</v>
      </c>
      <c r="F109" s="20">
        <v>45674</v>
      </c>
      <c r="G109" s="20">
        <v>45673</v>
      </c>
      <c r="H109" s="20">
        <v>45673</v>
      </c>
      <c r="I109" s="20">
        <v>45643</v>
      </c>
      <c r="J109" s="20">
        <v>45644</v>
      </c>
      <c r="K109" t="s">
        <v>108</v>
      </c>
      <c r="L109" t="s">
        <v>142</v>
      </c>
      <c r="M109" t="s">
        <v>244</v>
      </c>
      <c r="N109" t="s">
        <v>310</v>
      </c>
      <c r="O109" t="s">
        <v>112</v>
      </c>
      <c r="P109" t="s">
        <v>113</v>
      </c>
      <c r="Q109" t="s">
        <v>114</v>
      </c>
      <c r="R109" t="s">
        <v>115</v>
      </c>
      <c r="S109" t="s">
        <v>116</v>
      </c>
    </row>
    <row r="110" spans="1:19" x14ac:dyDescent="0.3">
      <c r="A110">
        <v>98401</v>
      </c>
      <c r="B110">
        <v>114</v>
      </c>
      <c r="C110" t="s">
        <v>24</v>
      </c>
      <c r="D110" t="s">
        <v>311</v>
      </c>
      <c r="E110">
        <v>301</v>
      </c>
      <c r="F110" s="20">
        <v>45672</v>
      </c>
      <c r="G110" s="20">
        <v>45672</v>
      </c>
      <c r="H110" s="20">
        <v>45672</v>
      </c>
      <c r="I110" s="20">
        <v>45644</v>
      </c>
      <c r="J110" s="20">
        <v>45652</v>
      </c>
      <c r="K110" t="s">
        <v>108</v>
      </c>
      <c r="L110" t="s">
        <v>228</v>
      </c>
      <c r="M110" t="s">
        <v>229</v>
      </c>
      <c r="N110" t="s">
        <v>312</v>
      </c>
      <c r="O110" t="s">
        <v>112</v>
      </c>
      <c r="P110" t="s">
        <v>113</v>
      </c>
      <c r="Q110" t="s">
        <v>114</v>
      </c>
      <c r="R110" t="s">
        <v>115</v>
      </c>
      <c r="S110" t="s">
        <v>116</v>
      </c>
    </row>
    <row r="111" spans="1:19" x14ac:dyDescent="0.3">
      <c r="A111">
        <v>103687</v>
      </c>
      <c r="B111">
        <v>114</v>
      </c>
      <c r="C111" t="s">
        <v>24</v>
      </c>
      <c r="D111" t="s">
        <v>313</v>
      </c>
      <c r="E111">
        <v>171.7</v>
      </c>
      <c r="F111" s="20">
        <v>45672</v>
      </c>
      <c r="G111" s="20"/>
      <c r="H111" s="20">
        <v>45672</v>
      </c>
      <c r="I111" s="20">
        <v>45672</v>
      </c>
      <c r="J111" s="20">
        <v>45674</v>
      </c>
      <c r="K111" t="s">
        <v>314</v>
      </c>
      <c r="L111" t="s">
        <v>315</v>
      </c>
      <c r="M111" t="s">
        <v>316</v>
      </c>
      <c r="N111" t="s">
        <v>317</v>
      </c>
      <c r="R111" t="s">
        <v>115</v>
      </c>
    </row>
    <row r="112" spans="1:19" x14ac:dyDescent="0.3">
      <c r="A112">
        <v>100241</v>
      </c>
      <c r="B112">
        <v>114</v>
      </c>
      <c r="C112" t="s">
        <v>24</v>
      </c>
      <c r="D112" t="s">
        <v>318</v>
      </c>
      <c r="E112">
        <v>296.5</v>
      </c>
      <c r="F112" s="20">
        <v>45672</v>
      </c>
      <c r="G112" s="20">
        <v>45672</v>
      </c>
      <c r="H112" s="20">
        <v>45672</v>
      </c>
      <c r="I112" s="20">
        <v>45656</v>
      </c>
      <c r="J112" s="20">
        <v>45663</v>
      </c>
      <c r="K112" t="s">
        <v>108</v>
      </c>
      <c r="N112" t="s">
        <v>319</v>
      </c>
      <c r="O112" t="s">
        <v>112</v>
      </c>
      <c r="P112" t="s">
        <v>113</v>
      </c>
      <c r="Q112" t="s">
        <v>114</v>
      </c>
      <c r="R112" t="s">
        <v>115</v>
      </c>
      <c r="S112" t="s">
        <v>116</v>
      </c>
    </row>
    <row r="113" spans="1:19" x14ac:dyDescent="0.3">
      <c r="A113">
        <v>100243</v>
      </c>
      <c r="B113">
        <v>114</v>
      </c>
      <c r="C113" t="s">
        <v>24</v>
      </c>
      <c r="D113" t="s">
        <v>178</v>
      </c>
      <c r="E113">
        <v>750</v>
      </c>
      <c r="F113" s="20">
        <v>45672</v>
      </c>
      <c r="G113" s="20">
        <v>45672</v>
      </c>
      <c r="H113" s="20">
        <v>45672</v>
      </c>
      <c r="I113" s="20">
        <v>45642</v>
      </c>
      <c r="J113" s="20">
        <v>45663</v>
      </c>
      <c r="K113" t="s">
        <v>108</v>
      </c>
      <c r="N113" t="s">
        <v>320</v>
      </c>
      <c r="O113" t="s">
        <v>112</v>
      </c>
      <c r="P113" t="s">
        <v>113</v>
      </c>
      <c r="Q113" t="s">
        <v>114</v>
      </c>
      <c r="R113" t="s">
        <v>115</v>
      </c>
      <c r="S113" t="s">
        <v>116</v>
      </c>
    </row>
    <row r="114" spans="1:19" x14ac:dyDescent="0.3">
      <c r="A114">
        <v>100266</v>
      </c>
      <c r="B114">
        <v>114</v>
      </c>
      <c r="C114" t="s">
        <v>24</v>
      </c>
      <c r="D114" t="s">
        <v>321</v>
      </c>
      <c r="E114">
        <v>109.99</v>
      </c>
      <c r="F114" s="20">
        <v>45672</v>
      </c>
      <c r="G114" s="20">
        <v>45672</v>
      </c>
      <c r="H114" s="20">
        <v>45672</v>
      </c>
      <c r="I114" s="20">
        <v>45658</v>
      </c>
      <c r="J114" s="20">
        <v>45663</v>
      </c>
      <c r="K114" t="s">
        <v>108</v>
      </c>
      <c r="L114" t="s">
        <v>322</v>
      </c>
      <c r="M114" t="s">
        <v>323</v>
      </c>
      <c r="N114" t="s">
        <v>324</v>
      </c>
      <c r="O114" t="s">
        <v>112</v>
      </c>
      <c r="P114" t="s">
        <v>113</v>
      </c>
      <c r="Q114" t="s">
        <v>114</v>
      </c>
      <c r="R114" t="s">
        <v>115</v>
      </c>
      <c r="S114" t="s">
        <v>116</v>
      </c>
    </row>
    <row r="115" spans="1:19" x14ac:dyDescent="0.3">
      <c r="A115">
        <v>99124</v>
      </c>
      <c r="B115">
        <v>114</v>
      </c>
      <c r="C115" t="s">
        <v>24</v>
      </c>
      <c r="D115" t="s">
        <v>325</v>
      </c>
      <c r="E115">
        <v>219</v>
      </c>
      <c r="F115" s="20">
        <v>45672</v>
      </c>
      <c r="G115" s="20">
        <v>45672</v>
      </c>
      <c r="H115" s="20">
        <v>45672</v>
      </c>
      <c r="I115" s="20">
        <v>45658</v>
      </c>
      <c r="J115" s="20">
        <v>45659</v>
      </c>
      <c r="K115" t="s">
        <v>108</v>
      </c>
      <c r="L115" t="s">
        <v>322</v>
      </c>
      <c r="M115" t="s">
        <v>326</v>
      </c>
      <c r="N115" t="s">
        <v>327</v>
      </c>
      <c r="O115" t="s">
        <v>112</v>
      </c>
      <c r="P115" t="s">
        <v>113</v>
      </c>
      <c r="Q115" t="s">
        <v>114</v>
      </c>
      <c r="R115" t="s">
        <v>115</v>
      </c>
      <c r="S115" t="s">
        <v>116</v>
      </c>
    </row>
    <row r="116" spans="1:19" x14ac:dyDescent="0.3">
      <c r="A116">
        <v>99675</v>
      </c>
      <c r="B116">
        <v>114</v>
      </c>
      <c r="C116" t="s">
        <v>24</v>
      </c>
      <c r="D116" t="s">
        <v>328</v>
      </c>
      <c r="E116">
        <v>430</v>
      </c>
      <c r="F116" s="20">
        <v>45672</v>
      </c>
      <c r="G116" s="20">
        <v>45672</v>
      </c>
      <c r="H116" s="20">
        <v>45672</v>
      </c>
      <c r="I116" s="20">
        <v>45659</v>
      </c>
      <c r="J116" s="20">
        <v>45660</v>
      </c>
      <c r="K116" t="s">
        <v>108</v>
      </c>
      <c r="N116" t="s">
        <v>329</v>
      </c>
      <c r="O116" t="s">
        <v>112</v>
      </c>
      <c r="P116" t="s">
        <v>113</v>
      </c>
      <c r="Q116" t="s">
        <v>114</v>
      </c>
      <c r="R116" t="s">
        <v>115</v>
      </c>
      <c r="S116" t="s">
        <v>116</v>
      </c>
    </row>
    <row r="117" spans="1:19" x14ac:dyDescent="0.3">
      <c r="A117">
        <v>87879</v>
      </c>
      <c r="B117">
        <v>114</v>
      </c>
      <c r="C117" t="s">
        <v>24</v>
      </c>
      <c r="D117" t="s">
        <v>330</v>
      </c>
      <c r="E117">
        <v>2815.5</v>
      </c>
      <c r="F117" s="20">
        <v>45672</v>
      </c>
      <c r="G117" s="20">
        <v>45672</v>
      </c>
      <c r="H117" s="20">
        <v>45672</v>
      </c>
      <c r="I117" s="20">
        <v>45658</v>
      </c>
      <c r="J117" s="20"/>
      <c r="K117" t="s">
        <v>108</v>
      </c>
      <c r="L117" t="s">
        <v>160</v>
      </c>
      <c r="M117" t="s">
        <v>331</v>
      </c>
      <c r="N117" t="s">
        <v>332</v>
      </c>
      <c r="O117" t="s">
        <v>112</v>
      </c>
      <c r="P117" t="s">
        <v>113</v>
      </c>
      <c r="Q117" t="s">
        <v>114</v>
      </c>
      <c r="R117" t="s">
        <v>115</v>
      </c>
      <c r="S117" t="s">
        <v>116</v>
      </c>
    </row>
    <row r="118" spans="1:19" x14ac:dyDescent="0.3">
      <c r="A118">
        <v>64040</v>
      </c>
      <c r="B118">
        <v>114</v>
      </c>
      <c r="C118" t="s">
        <v>24</v>
      </c>
      <c r="D118" t="s">
        <v>162</v>
      </c>
      <c r="E118">
        <v>68480</v>
      </c>
      <c r="F118" s="20">
        <v>45664</v>
      </c>
      <c r="G118" s="20">
        <v>45671</v>
      </c>
      <c r="H118" s="20">
        <v>45671</v>
      </c>
      <c r="I118" s="20">
        <v>45641</v>
      </c>
      <c r="J118" s="20"/>
      <c r="K118" t="s">
        <v>108</v>
      </c>
      <c r="L118" t="s">
        <v>119</v>
      </c>
      <c r="M118" t="s">
        <v>163</v>
      </c>
      <c r="N118" t="s">
        <v>333</v>
      </c>
      <c r="O118" t="s">
        <v>112</v>
      </c>
      <c r="P118" t="s">
        <v>113</v>
      </c>
      <c r="Q118" t="s">
        <v>114</v>
      </c>
      <c r="R118" t="s">
        <v>115</v>
      </c>
      <c r="S118" t="s">
        <v>116</v>
      </c>
    </row>
    <row r="119" spans="1:19" x14ac:dyDescent="0.3">
      <c r="A119">
        <v>64160</v>
      </c>
      <c r="B119">
        <v>114</v>
      </c>
      <c r="C119" t="s">
        <v>24</v>
      </c>
      <c r="D119" t="s">
        <v>334</v>
      </c>
      <c r="E119">
        <v>12521.69</v>
      </c>
      <c r="F119" s="20">
        <v>45662</v>
      </c>
      <c r="G119" s="20">
        <v>45671</v>
      </c>
      <c r="H119" s="20">
        <v>45671</v>
      </c>
      <c r="I119" s="20">
        <v>45641</v>
      </c>
      <c r="J119" s="20"/>
      <c r="K119" t="s">
        <v>108</v>
      </c>
      <c r="L119" t="s">
        <v>148</v>
      </c>
      <c r="M119" t="s">
        <v>335</v>
      </c>
      <c r="N119" t="s">
        <v>336</v>
      </c>
      <c r="O119" t="s">
        <v>112</v>
      </c>
      <c r="P119" t="s">
        <v>113</v>
      </c>
      <c r="Q119" t="s">
        <v>114</v>
      </c>
      <c r="R119" t="s">
        <v>115</v>
      </c>
      <c r="S119" t="s">
        <v>116</v>
      </c>
    </row>
    <row r="120" spans="1:19" x14ac:dyDescent="0.3">
      <c r="A120">
        <v>64175</v>
      </c>
      <c r="B120">
        <v>114</v>
      </c>
      <c r="C120" t="s">
        <v>24</v>
      </c>
      <c r="D120" t="s">
        <v>334</v>
      </c>
      <c r="E120">
        <v>16928.419999999998</v>
      </c>
      <c r="F120" s="20">
        <v>45663</v>
      </c>
      <c r="G120" s="20">
        <v>45671</v>
      </c>
      <c r="H120" s="20">
        <v>45671</v>
      </c>
      <c r="I120" s="20">
        <v>45640</v>
      </c>
      <c r="J120" s="20"/>
      <c r="K120" t="s">
        <v>108</v>
      </c>
      <c r="L120" t="s">
        <v>148</v>
      </c>
      <c r="M120" t="s">
        <v>335</v>
      </c>
      <c r="N120" t="s">
        <v>337</v>
      </c>
      <c r="O120" t="s">
        <v>112</v>
      </c>
      <c r="P120" t="s">
        <v>113</v>
      </c>
      <c r="Q120" t="s">
        <v>114</v>
      </c>
      <c r="R120" t="s">
        <v>115</v>
      </c>
      <c r="S120" t="s">
        <v>116</v>
      </c>
    </row>
    <row r="121" spans="1:19" x14ac:dyDescent="0.3">
      <c r="A121">
        <v>91334</v>
      </c>
      <c r="B121">
        <v>114</v>
      </c>
      <c r="C121" t="s">
        <v>24</v>
      </c>
      <c r="D121" t="s">
        <v>338</v>
      </c>
      <c r="E121">
        <v>2250</v>
      </c>
      <c r="F121" s="20">
        <v>45672</v>
      </c>
      <c r="G121" s="20">
        <v>45671</v>
      </c>
      <c r="H121" s="20">
        <v>45671</v>
      </c>
      <c r="I121" s="20">
        <v>45627</v>
      </c>
      <c r="J121" s="20">
        <v>45631</v>
      </c>
      <c r="K121" t="s">
        <v>118</v>
      </c>
      <c r="L121" t="s">
        <v>109</v>
      </c>
      <c r="M121" t="s">
        <v>339</v>
      </c>
      <c r="N121" t="s">
        <v>129</v>
      </c>
      <c r="O121" t="s">
        <v>112</v>
      </c>
      <c r="P121" t="s">
        <v>113</v>
      </c>
      <c r="Q121" t="s">
        <v>114</v>
      </c>
      <c r="R121" t="s">
        <v>115</v>
      </c>
      <c r="S121" t="s">
        <v>188</v>
      </c>
    </row>
    <row r="122" spans="1:19" x14ac:dyDescent="0.3">
      <c r="A122">
        <v>91339</v>
      </c>
      <c r="B122">
        <v>114</v>
      </c>
      <c r="C122" t="s">
        <v>24</v>
      </c>
      <c r="D122" t="s">
        <v>340</v>
      </c>
      <c r="E122">
        <v>2000</v>
      </c>
      <c r="F122" s="20">
        <v>45672</v>
      </c>
      <c r="G122" s="20">
        <v>45671</v>
      </c>
      <c r="H122" s="20">
        <v>45671</v>
      </c>
      <c r="I122" s="20">
        <v>45627</v>
      </c>
      <c r="J122" s="20">
        <v>45631</v>
      </c>
      <c r="K122" t="s">
        <v>118</v>
      </c>
      <c r="L122" t="s">
        <v>109</v>
      </c>
      <c r="M122" t="s">
        <v>339</v>
      </c>
      <c r="N122" t="s">
        <v>129</v>
      </c>
      <c r="O122" t="s">
        <v>112</v>
      </c>
      <c r="P122" t="s">
        <v>113</v>
      </c>
      <c r="Q122" t="s">
        <v>114</v>
      </c>
      <c r="R122" t="s">
        <v>115</v>
      </c>
      <c r="S122" t="s">
        <v>188</v>
      </c>
    </row>
    <row r="123" spans="1:19" x14ac:dyDescent="0.3">
      <c r="A123">
        <v>96359</v>
      </c>
      <c r="B123">
        <v>114</v>
      </c>
      <c r="C123" t="s">
        <v>24</v>
      </c>
      <c r="D123" t="s">
        <v>341</v>
      </c>
      <c r="E123">
        <v>2393.4</v>
      </c>
      <c r="F123" s="20">
        <v>45671</v>
      </c>
      <c r="G123" s="20">
        <v>45671</v>
      </c>
      <c r="H123" s="20">
        <v>45671</v>
      </c>
      <c r="I123" s="20">
        <v>45643</v>
      </c>
      <c r="J123" s="20">
        <v>45644</v>
      </c>
      <c r="K123" t="s">
        <v>108</v>
      </c>
      <c r="N123" t="s">
        <v>342</v>
      </c>
      <c r="O123" t="s">
        <v>112</v>
      </c>
      <c r="P123" t="s">
        <v>113</v>
      </c>
      <c r="Q123" t="s">
        <v>114</v>
      </c>
      <c r="R123" t="s">
        <v>115</v>
      </c>
      <c r="S123" t="s">
        <v>116</v>
      </c>
    </row>
    <row r="124" spans="1:19" x14ac:dyDescent="0.3">
      <c r="A124">
        <v>96398</v>
      </c>
      <c r="B124">
        <v>114</v>
      </c>
      <c r="C124" t="s">
        <v>24</v>
      </c>
      <c r="D124" t="s">
        <v>343</v>
      </c>
      <c r="E124">
        <v>2467.92</v>
      </c>
      <c r="F124" s="20">
        <v>45671</v>
      </c>
      <c r="G124" s="20">
        <v>45671</v>
      </c>
      <c r="H124" s="20">
        <v>45671</v>
      </c>
      <c r="I124" s="20">
        <v>45643</v>
      </c>
      <c r="J124" s="20">
        <v>45644</v>
      </c>
      <c r="K124" t="s">
        <v>108</v>
      </c>
      <c r="N124" t="s">
        <v>344</v>
      </c>
      <c r="O124" t="s">
        <v>112</v>
      </c>
      <c r="P124" t="s">
        <v>113</v>
      </c>
      <c r="Q124" t="s">
        <v>114</v>
      </c>
      <c r="R124" t="s">
        <v>115</v>
      </c>
      <c r="S124" t="s">
        <v>116</v>
      </c>
    </row>
    <row r="125" spans="1:19" x14ac:dyDescent="0.3">
      <c r="A125">
        <v>96399</v>
      </c>
      <c r="B125">
        <v>114</v>
      </c>
      <c r="C125" t="s">
        <v>24</v>
      </c>
      <c r="D125" t="s">
        <v>345</v>
      </c>
      <c r="E125">
        <v>5156</v>
      </c>
      <c r="F125" s="20">
        <v>45671</v>
      </c>
      <c r="G125" s="20">
        <v>45671</v>
      </c>
      <c r="H125" s="20">
        <v>45671</v>
      </c>
      <c r="I125" s="20">
        <v>45642</v>
      </c>
      <c r="J125" s="20">
        <v>45644</v>
      </c>
      <c r="K125" t="s">
        <v>108</v>
      </c>
      <c r="N125" t="s">
        <v>346</v>
      </c>
      <c r="O125" t="s">
        <v>112</v>
      </c>
      <c r="P125" t="s">
        <v>113</v>
      </c>
      <c r="Q125" t="s">
        <v>114</v>
      </c>
      <c r="R125" t="s">
        <v>115</v>
      </c>
      <c r="S125" t="s">
        <v>116</v>
      </c>
    </row>
    <row r="126" spans="1:19" x14ac:dyDescent="0.3">
      <c r="A126">
        <v>102396</v>
      </c>
      <c r="B126">
        <v>114</v>
      </c>
      <c r="C126" t="s">
        <v>24</v>
      </c>
      <c r="D126" t="s">
        <v>347</v>
      </c>
      <c r="E126">
        <v>625</v>
      </c>
      <c r="F126" s="20">
        <v>45671</v>
      </c>
      <c r="G126" s="20">
        <v>45672</v>
      </c>
      <c r="H126" s="20">
        <v>45671</v>
      </c>
      <c r="I126" s="20">
        <v>45671</v>
      </c>
      <c r="J126" s="20">
        <v>45671</v>
      </c>
      <c r="K126" t="s">
        <v>118</v>
      </c>
      <c r="L126" t="s">
        <v>133</v>
      </c>
      <c r="M126" t="s">
        <v>133</v>
      </c>
      <c r="N126" t="s">
        <v>348</v>
      </c>
      <c r="O126" t="s">
        <v>112</v>
      </c>
      <c r="P126" t="s">
        <v>113</v>
      </c>
      <c r="Q126" t="s">
        <v>114</v>
      </c>
      <c r="R126" t="s">
        <v>115</v>
      </c>
      <c r="S126" t="s">
        <v>122</v>
      </c>
    </row>
    <row r="127" spans="1:19" x14ac:dyDescent="0.3">
      <c r="A127">
        <v>94889</v>
      </c>
      <c r="B127">
        <v>114</v>
      </c>
      <c r="C127" t="s">
        <v>24</v>
      </c>
      <c r="D127" t="s">
        <v>349</v>
      </c>
      <c r="E127">
        <v>796.32</v>
      </c>
      <c r="F127" s="20">
        <v>45671</v>
      </c>
      <c r="G127" s="20">
        <v>45671</v>
      </c>
      <c r="H127" s="20">
        <v>45671</v>
      </c>
      <c r="I127" s="20">
        <v>45636</v>
      </c>
      <c r="J127" s="20">
        <v>45638</v>
      </c>
      <c r="K127" t="s">
        <v>108</v>
      </c>
      <c r="N127" t="s">
        <v>350</v>
      </c>
      <c r="O127" t="s">
        <v>112</v>
      </c>
      <c r="P127" t="s">
        <v>113</v>
      </c>
      <c r="Q127" t="s">
        <v>114</v>
      </c>
      <c r="R127" t="s">
        <v>115</v>
      </c>
      <c r="S127" t="s">
        <v>116</v>
      </c>
    </row>
    <row r="128" spans="1:19" x14ac:dyDescent="0.3">
      <c r="A128">
        <v>99230</v>
      </c>
      <c r="B128">
        <v>114</v>
      </c>
      <c r="C128" t="s">
        <v>24</v>
      </c>
      <c r="D128" t="s">
        <v>289</v>
      </c>
      <c r="E128">
        <v>4783.8</v>
      </c>
      <c r="F128" s="20">
        <v>45671</v>
      </c>
      <c r="G128" s="20">
        <v>45671</v>
      </c>
      <c r="H128" s="20">
        <v>45671</v>
      </c>
      <c r="I128" s="20">
        <v>45657</v>
      </c>
      <c r="J128" s="20">
        <v>45659</v>
      </c>
      <c r="K128" t="s">
        <v>108</v>
      </c>
      <c r="L128" t="s">
        <v>142</v>
      </c>
      <c r="M128" t="s">
        <v>143</v>
      </c>
      <c r="N128" t="s">
        <v>351</v>
      </c>
      <c r="O128" t="s">
        <v>112</v>
      </c>
      <c r="P128" t="s">
        <v>113</v>
      </c>
      <c r="Q128" t="s">
        <v>114</v>
      </c>
      <c r="R128" t="s">
        <v>115</v>
      </c>
      <c r="S128" t="s">
        <v>116</v>
      </c>
    </row>
    <row r="129" spans="1:19" x14ac:dyDescent="0.3">
      <c r="A129">
        <v>99326</v>
      </c>
      <c r="B129">
        <v>114</v>
      </c>
      <c r="C129" t="s">
        <v>24</v>
      </c>
      <c r="D129" t="s">
        <v>117</v>
      </c>
      <c r="E129">
        <v>9750</v>
      </c>
      <c r="F129" s="20">
        <v>45663</v>
      </c>
      <c r="G129" s="20">
        <v>45671</v>
      </c>
      <c r="H129" s="20">
        <v>45671</v>
      </c>
      <c r="I129" s="20">
        <v>45658</v>
      </c>
      <c r="J129" s="20">
        <v>45659</v>
      </c>
      <c r="K129" t="s">
        <v>118</v>
      </c>
      <c r="L129" t="s">
        <v>119</v>
      </c>
      <c r="M129" t="s">
        <v>120</v>
      </c>
      <c r="N129" t="s">
        <v>230</v>
      </c>
      <c r="O129" t="s">
        <v>112</v>
      </c>
      <c r="P129" t="s">
        <v>113</v>
      </c>
      <c r="Q129" t="s">
        <v>114</v>
      </c>
      <c r="R129" t="s">
        <v>115</v>
      </c>
      <c r="S129" t="s">
        <v>122</v>
      </c>
    </row>
    <row r="130" spans="1:19" x14ac:dyDescent="0.3">
      <c r="A130">
        <v>100093</v>
      </c>
      <c r="B130">
        <v>114</v>
      </c>
      <c r="C130" t="s">
        <v>24</v>
      </c>
      <c r="D130" t="s">
        <v>352</v>
      </c>
      <c r="E130">
        <v>253.22</v>
      </c>
      <c r="F130" s="20">
        <v>45667</v>
      </c>
      <c r="G130" s="20">
        <v>45671</v>
      </c>
      <c r="H130" s="20">
        <v>45671</v>
      </c>
      <c r="I130" s="20">
        <v>45660</v>
      </c>
      <c r="J130" s="20">
        <v>45663</v>
      </c>
      <c r="K130" t="s">
        <v>108</v>
      </c>
      <c r="L130" t="s">
        <v>322</v>
      </c>
      <c r="M130" t="s">
        <v>323</v>
      </c>
      <c r="N130" t="s">
        <v>353</v>
      </c>
      <c r="O130" t="s">
        <v>112</v>
      </c>
      <c r="P130" t="s">
        <v>113</v>
      </c>
      <c r="Q130" t="s">
        <v>114</v>
      </c>
      <c r="R130" t="s">
        <v>115</v>
      </c>
      <c r="S130" t="s">
        <v>116</v>
      </c>
    </row>
    <row r="131" spans="1:19" x14ac:dyDescent="0.3">
      <c r="A131">
        <v>100399</v>
      </c>
      <c r="B131">
        <v>114</v>
      </c>
      <c r="C131" t="s">
        <v>24</v>
      </c>
      <c r="D131" t="s">
        <v>156</v>
      </c>
      <c r="E131">
        <v>0</v>
      </c>
      <c r="F131" s="20">
        <v>45663</v>
      </c>
      <c r="G131" s="20">
        <v>45671</v>
      </c>
      <c r="H131" s="20">
        <v>45671</v>
      </c>
      <c r="I131" s="20">
        <v>45663</v>
      </c>
      <c r="J131" s="20">
        <v>45664</v>
      </c>
      <c r="K131" t="s">
        <v>354</v>
      </c>
      <c r="L131" t="s">
        <v>142</v>
      </c>
      <c r="M131" t="s">
        <v>143</v>
      </c>
      <c r="N131" t="s">
        <v>355</v>
      </c>
      <c r="O131" t="s">
        <v>112</v>
      </c>
      <c r="P131" t="s">
        <v>113</v>
      </c>
      <c r="Q131" t="s">
        <v>114</v>
      </c>
      <c r="R131" t="s">
        <v>115</v>
      </c>
      <c r="S131" t="s">
        <v>116</v>
      </c>
    </row>
    <row r="132" spans="1:19" x14ac:dyDescent="0.3">
      <c r="A132">
        <v>100498</v>
      </c>
      <c r="B132">
        <v>114</v>
      </c>
      <c r="C132" t="s">
        <v>24</v>
      </c>
      <c r="D132" t="s">
        <v>356</v>
      </c>
      <c r="E132">
        <v>2350</v>
      </c>
      <c r="F132" s="20">
        <v>45671</v>
      </c>
      <c r="G132" s="20">
        <v>45671</v>
      </c>
      <c r="H132" s="20">
        <v>45671</v>
      </c>
      <c r="I132" s="20">
        <v>45639</v>
      </c>
      <c r="J132" s="20">
        <v>45665</v>
      </c>
      <c r="K132" t="s">
        <v>118</v>
      </c>
      <c r="L132" t="s">
        <v>228</v>
      </c>
      <c r="M132" t="s">
        <v>229</v>
      </c>
      <c r="N132" t="s">
        <v>357</v>
      </c>
      <c r="O132" t="s">
        <v>112</v>
      </c>
      <c r="P132" t="s">
        <v>113</v>
      </c>
      <c r="Q132" t="s">
        <v>114</v>
      </c>
      <c r="R132" t="s">
        <v>115</v>
      </c>
      <c r="S132" t="s">
        <v>122</v>
      </c>
    </row>
    <row r="133" spans="1:19" x14ac:dyDescent="0.3">
      <c r="A133">
        <v>91329</v>
      </c>
      <c r="B133">
        <v>114</v>
      </c>
      <c r="C133" t="s">
        <v>24</v>
      </c>
      <c r="D133" t="s">
        <v>358</v>
      </c>
      <c r="E133">
        <v>2500</v>
      </c>
      <c r="F133" s="20">
        <v>45670</v>
      </c>
      <c r="G133" s="20">
        <v>45670</v>
      </c>
      <c r="H133" s="20">
        <v>45670</v>
      </c>
      <c r="I133" s="20">
        <v>45627</v>
      </c>
      <c r="J133" s="20">
        <v>45631</v>
      </c>
      <c r="K133" t="s">
        <v>118</v>
      </c>
      <c r="L133" t="s">
        <v>109</v>
      </c>
      <c r="M133" t="s">
        <v>339</v>
      </c>
      <c r="N133" t="s">
        <v>129</v>
      </c>
      <c r="O133" t="s">
        <v>112</v>
      </c>
      <c r="P133" t="s">
        <v>113</v>
      </c>
      <c r="Q133" t="s">
        <v>114</v>
      </c>
      <c r="R133" t="s">
        <v>115</v>
      </c>
      <c r="S133" t="s">
        <v>188</v>
      </c>
    </row>
    <row r="134" spans="1:19" x14ac:dyDescent="0.3">
      <c r="A134">
        <v>63961</v>
      </c>
      <c r="B134">
        <v>114</v>
      </c>
      <c r="C134" t="s">
        <v>24</v>
      </c>
      <c r="D134" t="s">
        <v>359</v>
      </c>
      <c r="E134">
        <v>2060</v>
      </c>
      <c r="F134" s="20">
        <v>45669</v>
      </c>
      <c r="G134" s="20">
        <v>45670</v>
      </c>
      <c r="H134" s="20">
        <v>45670</v>
      </c>
      <c r="I134" s="20">
        <v>45651</v>
      </c>
      <c r="J134" s="20"/>
      <c r="K134" t="s">
        <v>118</v>
      </c>
      <c r="L134" t="s">
        <v>201</v>
      </c>
      <c r="M134" t="s">
        <v>360</v>
      </c>
      <c r="N134" t="s">
        <v>361</v>
      </c>
      <c r="O134" t="s">
        <v>112</v>
      </c>
      <c r="P134" t="s">
        <v>113</v>
      </c>
      <c r="Q134" t="s">
        <v>114</v>
      </c>
      <c r="R134" t="s">
        <v>115</v>
      </c>
      <c r="S134" t="s">
        <v>122</v>
      </c>
    </row>
    <row r="135" spans="1:19" x14ac:dyDescent="0.3">
      <c r="A135">
        <v>49153</v>
      </c>
      <c r="B135">
        <v>114</v>
      </c>
      <c r="C135" t="s">
        <v>24</v>
      </c>
      <c r="D135" t="s">
        <v>257</v>
      </c>
      <c r="E135">
        <v>36280.25</v>
      </c>
      <c r="F135" s="20">
        <v>45670</v>
      </c>
      <c r="G135" s="20">
        <v>45670</v>
      </c>
      <c r="H135" s="20">
        <v>45670</v>
      </c>
      <c r="I135" s="20">
        <v>45670</v>
      </c>
      <c r="J135" s="20"/>
      <c r="L135" t="s">
        <v>258</v>
      </c>
      <c r="M135" t="s">
        <v>259</v>
      </c>
      <c r="O135" t="s">
        <v>112</v>
      </c>
      <c r="P135" t="s">
        <v>113</v>
      </c>
      <c r="Q135" t="s">
        <v>114</v>
      </c>
      <c r="R135" t="s">
        <v>115</v>
      </c>
      <c r="S135" t="s">
        <v>122</v>
      </c>
    </row>
    <row r="136" spans="1:19" x14ac:dyDescent="0.3">
      <c r="A136">
        <v>100083</v>
      </c>
      <c r="B136">
        <v>114</v>
      </c>
      <c r="C136" t="s">
        <v>24</v>
      </c>
      <c r="D136" t="s">
        <v>227</v>
      </c>
      <c r="E136">
        <v>400</v>
      </c>
      <c r="F136" s="20">
        <v>45670</v>
      </c>
      <c r="G136" s="20">
        <v>45670</v>
      </c>
      <c r="H136" s="20">
        <v>45670</v>
      </c>
      <c r="I136" s="20">
        <v>45658</v>
      </c>
      <c r="J136" s="20">
        <v>45663</v>
      </c>
      <c r="K136" t="s">
        <v>118</v>
      </c>
      <c r="L136" t="s">
        <v>148</v>
      </c>
      <c r="M136" t="s">
        <v>362</v>
      </c>
      <c r="N136" t="s">
        <v>138</v>
      </c>
      <c r="O136" t="s">
        <v>112</v>
      </c>
      <c r="P136" t="s">
        <v>113</v>
      </c>
      <c r="Q136" t="s">
        <v>114</v>
      </c>
      <c r="R136" t="s">
        <v>115</v>
      </c>
      <c r="S136" t="s">
        <v>122</v>
      </c>
    </row>
    <row r="137" spans="1:19" x14ac:dyDescent="0.3">
      <c r="A137">
        <v>100087</v>
      </c>
      <c r="B137">
        <v>114</v>
      </c>
      <c r="C137" t="s">
        <v>24</v>
      </c>
      <c r="D137" t="s">
        <v>227</v>
      </c>
      <c r="E137">
        <v>250</v>
      </c>
      <c r="F137" s="20">
        <v>45670</v>
      </c>
      <c r="G137" s="20">
        <v>45670</v>
      </c>
      <c r="H137" s="20">
        <v>45670</v>
      </c>
      <c r="I137" s="20">
        <v>45658</v>
      </c>
      <c r="J137" s="20">
        <v>45663</v>
      </c>
      <c r="K137" t="s">
        <v>118</v>
      </c>
      <c r="L137" t="s">
        <v>109</v>
      </c>
      <c r="M137" t="s">
        <v>110</v>
      </c>
      <c r="N137" t="s">
        <v>363</v>
      </c>
      <c r="O137" t="s">
        <v>112</v>
      </c>
      <c r="P137" t="s">
        <v>113</v>
      </c>
      <c r="Q137" t="s">
        <v>114</v>
      </c>
      <c r="R137" t="s">
        <v>115</v>
      </c>
      <c r="S137" t="s">
        <v>122</v>
      </c>
    </row>
    <row r="138" spans="1:19" x14ac:dyDescent="0.3">
      <c r="A138">
        <v>100090</v>
      </c>
      <c r="B138">
        <v>114</v>
      </c>
      <c r="C138" t="s">
        <v>24</v>
      </c>
      <c r="D138" t="s">
        <v>227</v>
      </c>
      <c r="E138">
        <v>99.99</v>
      </c>
      <c r="F138" s="20">
        <v>45670</v>
      </c>
      <c r="G138" s="20">
        <v>45670</v>
      </c>
      <c r="H138" s="20">
        <v>45670</v>
      </c>
      <c r="I138" s="20">
        <v>45658</v>
      </c>
      <c r="J138" s="20">
        <v>45663</v>
      </c>
      <c r="K138" t="s">
        <v>118</v>
      </c>
      <c r="L138" t="s">
        <v>148</v>
      </c>
      <c r="M138" t="s">
        <v>364</v>
      </c>
      <c r="N138" t="s">
        <v>365</v>
      </c>
      <c r="O138" t="s">
        <v>112</v>
      </c>
      <c r="P138" t="s">
        <v>113</v>
      </c>
      <c r="Q138" t="s">
        <v>114</v>
      </c>
      <c r="R138" t="s">
        <v>115</v>
      </c>
      <c r="S138" t="s">
        <v>122</v>
      </c>
    </row>
    <row r="139" spans="1:19" x14ac:dyDescent="0.3">
      <c r="A139">
        <v>100128</v>
      </c>
      <c r="B139">
        <v>114</v>
      </c>
      <c r="C139" t="s">
        <v>24</v>
      </c>
      <c r="D139" t="s">
        <v>125</v>
      </c>
      <c r="E139">
        <v>1380.25</v>
      </c>
      <c r="F139" s="20">
        <v>45670</v>
      </c>
      <c r="G139" s="20">
        <v>45670</v>
      </c>
      <c r="H139" s="20">
        <v>45670</v>
      </c>
      <c r="I139" s="20">
        <v>45637</v>
      </c>
      <c r="J139" s="20">
        <v>45663</v>
      </c>
      <c r="K139" t="s">
        <v>118</v>
      </c>
      <c r="N139" t="s">
        <v>366</v>
      </c>
      <c r="O139" t="s">
        <v>112</v>
      </c>
      <c r="P139" t="s">
        <v>113</v>
      </c>
      <c r="Q139" t="s">
        <v>114</v>
      </c>
      <c r="R139" t="s">
        <v>115</v>
      </c>
      <c r="S139" t="s">
        <v>122</v>
      </c>
    </row>
    <row r="140" spans="1:19" x14ac:dyDescent="0.3">
      <c r="A140">
        <v>100246</v>
      </c>
      <c r="B140">
        <v>114</v>
      </c>
      <c r="C140" t="s">
        <v>24</v>
      </c>
      <c r="D140" t="s">
        <v>204</v>
      </c>
      <c r="E140">
        <v>4570.5</v>
      </c>
      <c r="F140" s="20">
        <v>45670</v>
      </c>
      <c r="G140" s="20">
        <v>45670</v>
      </c>
      <c r="H140" s="20">
        <v>45670</v>
      </c>
      <c r="I140" s="20">
        <v>45659</v>
      </c>
      <c r="J140" s="20">
        <v>45663</v>
      </c>
      <c r="K140" t="s">
        <v>108</v>
      </c>
      <c r="L140" t="s">
        <v>148</v>
      </c>
      <c r="M140" t="s">
        <v>362</v>
      </c>
      <c r="N140" t="s">
        <v>367</v>
      </c>
      <c r="O140" t="s">
        <v>112</v>
      </c>
      <c r="P140" t="s">
        <v>113</v>
      </c>
      <c r="Q140" t="s">
        <v>114</v>
      </c>
      <c r="R140" t="s">
        <v>115</v>
      </c>
      <c r="S140" t="s">
        <v>116</v>
      </c>
    </row>
    <row r="141" spans="1:19" x14ac:dyDescent="0.3">
      <c r="A141">
        <v>100332</v>
      </c>
      <c r="B141">
        <v>114</v>
      </c>
      <c r="C141" t="s">
        <v>24</v>
      </c>
      <c r="D141" t="s">
        <v>232</v>
      </c>
      <c r="E141">
        <v>5382</v>
      </c>
      <c r="F141" s="20">
        <v>45670</v>
      </c>
      <c r="G141" s="20">
        <v>45670</v>
      </c>
      <c r="H141" s="20">
        <v>45670</v>
      </c>
      <c r="I141" s="20">
        <v>45657</v>
      </c>
      <c r="J141" s="20">
        <v>45664</v>
      </c>
      <c r="K141" t="s">
        <v>118</v>
      </c>
      <c r="L141" t="s">
        <v>109</v>
      </c>
      <c r="M141" t="s">
        <v>233</v>
      </c>
      <c r="N141" t="s">
        <v>368</v>
      </c>
      <c r="O141" t="s">
        <v>112</v>
      </c>
      <c r="P141" t="s">
        <v>113</v>
      </c>
      <c r="Q141" t="s">
        <v>114</v>
      </c>
      <c r="R141" t="s">
        <v>115</v>
      </c>
      <c r="S141" t="s">
        <v>122</v>
      </c>
    </row>
    <row r="142" spans="1:19" x14ac:dyDescent="0.3">
      <c r="A142">
        <v>100333</v>
      </c>
      <c r="B142">
        <v>114</v>
      </c>
      <c r="C142" t="s">
        <v>24</v>
      </c>
      <c r="D142" t="s">
        <v>232</v>
      </c>
      <c r="E142">
        <v>990</v>
      </c>
      <c r="F142" s="20">
        <v>45670</v>
      </c>
      <c r="G142" s="20">
        <v>45670</v>
      </c>
      <c r="H142" s="20">
        <v>45670</v>
      </c>
      <c r="I142" s="20">
        <v>45659</v>
      </c>
      <c r="J142" s="20">
        <v>45664</v>
      </c>
      <c r="K142" t="s">
        <v>118</v>
      </c>
      <c r="L142" t="s">
        <v>109</v>
      </c>
      <c r="M142" t="s">
        <v>233</v>
      </c>
      <c r="N142" t="s">
        <v>368</v>
      </c>
      <c r="O142" t="s">
        <v>112</v>
      </c>
      <c r="P142" t="s">
        <v>113</v>
      </c>
      <c r="Q142" t="s">
        <v>114</v>
      </c>
      <c r="R142" t="s">
        <v>115</v>
      </c>
      <c r="S142" t="s">
        <v>122</v>
      </c>
    </row>
    <row r="143" spans="1:19" x14ac:dyDescent="0.3">
      <c r="A143">
        <v>98286</v>
      </c>
      <c r="B143">
        <v>114</v>
      </c>
      <c r="C143" t="s">
        <v>24</v>
      </c>
      <c r="D143" t="s">
        <v>175</v>
      </c>
      <c r="E143">
        <v>309.33</v>
      </c>
      <c r="F143" s="20">
        <v>45670</v>
      </c>
      <c r="G143" s="20">
        <v>45670</v>
      </c>
      <c r="H143" s="20">
        <v>45670</v>
      </c>
      <c r="I143" s="20">
        <v>45637</v>
      </c>
      <c r="J143" s="20">
        <v>45652</v>
      </c>
      <c r="K143" t="s">
        <v>108</v>
      </c>
      <c r="N143" t="s">
        <v>369</v>
      </c>
      <c r="O143" t="s">
        <v>112</v>
      </c>
      <c r="P143" t="s">
        <v>113</v>
      </c>
      <c r="Q143" t="s">
        <v>114</v>
      </c>
      <c r="R143" t="s">
        <v>115</v>
      </c>
      <c r="S143" t="s">
        <v>116</v>
      </c>
    </row>
    <row r="144" spans="1:19" x14ac:dyDescent="0.3">
      <c r="A144">
        <v>98619</v>
      </c>
      <c r="B144">
        <v>114</v>
      </c>
      <c r="C144" t="s">
        <v>24</v>
      </c>
      <c r="D144" t="s">
        <v>340</v>
      </c>
      <c r="E144">
        <v>597.64</v>
      </c>
      <c r="F144" s="20">
        <v>45668</v>
      </c>
      <c r="G144" s="20">
        <v>45670</v>
      </c>
      <c r="H144" s="20">
        <v>45670</v>
      </c>
      <c r="I144" s="20">
        <v>45626</v>
      </c>
      <c r="J144" s="20">
        <v>45653</v>
      </c>
      <c r="K144" t="s">
        <v>118</v>
      </c>
      <c r="L144" t="s">
        <v>136</v>
      </c>
      <c r="M144" t="s">
        <v>137</v>
      </c>
      <c r="N144" t="s">
        <v>357</v>
      </c>
      <c r="O144" t="s">
        <v>112</v>
      </c>
      <c r="P144" t="s">
        <v>113</v>
      </c>
      <c r="Q144" t="s">
        <v>114</v>
      </c>
      <c r="R144" t="s">
        <v>115</v>
      </c>
      <c r="S144" t="s">
        <v>188</v>
      </c>
    </row>
    <row r="145" spans="1:19" x14ac:dyDescent="0.3">
      <c r="A145">
        <v>98622</v>
      </c>
      <c r="B145">
        <v>114</v>
      </c>
      <c r="C145" t="s">
        <v>24</v>
      </c>
      <c r="D145" t="s">
        <v>370</v>
      </c>
      <c r="E145">
        <v>8724.7800000000007</v>
      </c>
      <c r="F145" s="20">
        <v>45661</v>
      </c>
      <c r="G145" s="20">
        <v>45670</v>
      </c>
      <c r="H145" s="20">
        <v>45670</v>
      </c>
      <c r="I145" s="20">
        <v>45646</v>
      </c>
      <c r="J145" s="20">
        <v>45653</v>
      </c>
      <c r="K145" t="s">
        <v>118</v>
      </c>
      <c r="L145" t="s">
        <v>148</v>
      </c>
      <c r="M145" t="s">
        <v>149</v>
      </c>
      <c r="N145" t="s">
        <v>121</v>
      </c>
      <c r="O145" t="s">
        <v>112</v>
      </c>
      <c r="P145" t="s">
        <v>113</v>
      </c>
      <c r="Q145" t="s">
        <v>114</v>
      </c>
      <c r="R145" t="s">
        <v>115</v>
      </c>
      <c r="S145" t="s">
        <v>122</v>
      </c>
    </row>
    <row r="146" spans="1:19" x14ac:dyDescent="0.3">
      <c r="A146">
        <v>98759</v>
      </c>
      <c r="B146">
        <v>114</v>
      </c>
      <c r="C146" t="s">
        <v>24</v>
      </c>
      <c r="D146" t="s">
        <v>145</v>
      </c>
      <c r="E146">
        <v>3518.14</v>
      </c>
      <c r="F146" s="20">
        <v>45669</v>
      </c>
      <c r="G146" s="20">
        <v>45670</v>
      </c>
      <c r="H146" s="20">
        <v>45670</v>
      </c>
      <c r="I146" s="20">
        <v>45649</v>
      </c>
      <c r="J146" s="20">
        <v>45653</v>
      </c>
      <c r="K146" t="s">
        <v>108</v>
      </c>
      <c r="N146" t="s">
        <v>371</v>
      </c>
      <c r="O146" t="s">
        <v>112</v>
      </c>
      <c r="P146" t="s">
        <v>113</v>
      </c>
      <c r="Q146" t="s">
        <v>114</v>
      </c>
      <c r="R146" t="s">
        <v>115</v>
      </c>
      <c r="S146" t="s">
        <v>116</v>
      </c>
    </row>
    <row r="147" spans="1:19" x14ac:dyDescent="0.3">
      <c r="A147">
        <v>95595</v>
      </c>
      <c r="B147">
        <v>114</v>
      </c>
      <c r="C147" t="s">
        <v>24</v>
      </c>
      <c r="D147" t="s">
        <v>239</v>
      </c>
      <c r="E147">
        <v>3658.77</v>
      </c>
      <c r="F147" s="20">
        <v>45670</v>
      </c>
      <c r="G147" s="20">
        <v>45670</v>
      </c>
      <c r="H147" s="20">
        <v>45670</v>
      </c>
      <c r="I147" s="20">
        <v>45638</v>
      </c>
      <c r="J147" s="20">
        <v>45642</v>
      </c>
      <c r="K147" t="s">
        <v>108</v>
      </c>
      <c r="L147" t="s">
        <v>142</v>
      </c>
      <c r="M147" t="s">
        <v>244</v>
      </c>
      <c r="N147" t="s">
        <v>372</v>
      </c>
      <c r="O147" t="s">
        <v>112</v>
      </c>
      <c r="P147" t="s">
        <v>113</v>
      </c>
      <c r="Q147" t="s">
        <v>114</v>
      </c>
      <c r="R147" t="s">
        <v>115</v>
      </c>
      <c r="S147" t="s">
        <v>116</v>
      </c>
    </row>
    <row r="148" spans="1:19" x14ac:dyDescent="0.3">
      <c r="A148">
        <v>95097</v>
      </c>
      <c r="B148">
        <v>114</v>
      </c>
      <c r="C148" t="s">
        <v>24</v>
      </c>
      <c r="D148" t="s">
        <v>239</v>
      </c>
      <c r="E148">
        <v>7764</v>
      </c>
      <c r="F148" s="20">
        <v>45670</v>
      </c>
      <c r="G148" s="20">
        <v>45670</v>
      </c>
      <c r="H148" s="20">
        <v>45670</v>
      </c>
      <c r="I148" s="20">
        <v>45637</v>
      </c>
      <c r="J148" s="20">
        <v>45639</v>
      </c>
      <c r="K148" t="s">
        <v>108</v>
      </c>
      <c r="N148" t="s">
        <v>373</v>
      </c>
      <c r="O148" t="s">
        <v>112</v>
      </c>
      <c r="P148" t="s">
        <v>113</v>
      </c>
      <c r="Q148" t="s">
        <v>114</v>
      </c>
      <c r="R148" t="s">
        <v>115</v>
      </c>
      <c r="S148" t="s">
        <v>116</v>
      </c>
    </row>
    <row r="149" spans="1:19" x14ac:dyDescent="0.3">
      <c r="A149">
        <v>95100</v>
      </c>
      <c r="B149">
        <v>114</v>
      </c>
      <c r="C149" t="s">
        <v>24</v>
      </c>
      <c r="D149" t="s">
        <v>239</v>
      </c>
      <c r="E149">
        <v>8580</v>
      </c>
      <c r="F149" s="20">
        <v>45670</v>
      </c>
      <c r="G149" s="20">
        <v>45670</v>
      </c>
      <c r="H149" s="20">
        <v>45670</v>
      </c>
      <c r="I149" s="20">
        <v>45638</v>
      </c>
      <c r="J149" s="20">
        <v>45639</v>
      </c>
      <c r="K149" t="s">
        <v>108</v>
      </c>
      <c r="N149" t="s">
        <v>374</v>
      </c>
      <c r="O149" t="s">
        <v>112</v>
      </c>
      <c r="P149" t="s">
        <v>113</v>
      </c>
      <c r="Q149" t="s">
        <v>114</v>
      </c>
      <c r="R149" t="s">
        <v>115</v>
      </c>
      <c r="S149" t="s">
        <v>116</v>
      </c>
    </row>
    <row r="150" spans="1:19" x14ac:dyDescent="0.3">
      <c r="A150">
        <v>95105</v>
      </c>
      <c r="B150">
        <v>114</v>
      </c>
      <c r="C150" t="s">
        <v>24</v>
      </c>
      <c r="D150" t="s">
        <v>340</v>
      </c>
      <c r="E150">
        <v>1000</v>
      </c>
      <c r="F150" s="20">
        <v>45670</v>
      </c>
      <c r="G150" s="20">
        <v>45670</v>
      </c>
      <c r="H150" s="20">
        <v>45670</v>
      </c>
      <c r="I150" s="20">
        <v>45639</v>
      </c>
      <c r="J150" s="20">
        <v>45639</v>
      </c>
      <c r="K150" t="s">
        <v>118</v>
      </c>
      <c r="L150" t="s">
        <v>136</v>
      </c>
      <c r="M150" t="s">
        <v>137</v>
      </c>
      <c r="N150" t="s">
        <v>375</v>
      </c>
      <c r="O150" t="s">
        <v>112</v>
      </c>
      <c r="P150" t="s">
        <v>113</v>
      </c>
      <c r="Q150" t="s">
        <v>114</v>
      </c>
      <c r="R150" t="s">
        <v>115</v>
      </c>
      <c r="S150" t="s">
        <v>188</v>
      </c>
    </row>
    <row r="151" spans="1:19" x14ac:dyDescent="0.3">
      <c r="A151">
        <v>98903</v>
      </c>
      <c r="B151">
        <v>114</v>
      </c>
      <c r="C151" t="s">
        <v>24</v>
      </c>
      <c r="D151" t="s">
        <v>289</v>
      </c>
      <c r="E151">
        <v>295.8</v>
      </c>
      <c r="F151" s="20">
        <v>45668</v>
      </c>
      <c r="G151" s="20">
        <v>45670</v>
      </c>
      <c r="H151" s="20">
        <v>45670</v>
      </c>
      <c r="I151" s="20">
        <v>45654</v>
      </c>
      <c r="J151" s="20">
        <v>45656</v>
      </c>
      <c r="K151" t="s">
        <v>108</v>
      </c>
      <c r="L151" t="s">
        <v>142</v>
      </c>
      <c r="M151" t="s">
        <v>143</v>
      </c>
      <c r="N151" t="s">
        <v>376</v>
      </c>
      <c r="O151" t="s">
        <v>112</v>
      </c>
      <c r="P151" t="s">
        <v>113</v>
      </c>
      <c r="Q151" t="s">
        <v>114</v>
      </c>
      <c r="R151" t="s">
        <v>115</v>
      </c>
      <c r="S151" t="s">
        <v>116</v>
      </c>
    </row>
    <row r="152" spans="1:19" x14ac:dyDescent="0.3">
      <c r="A152">
        <v>99219</v>
      </c>
      <c r="B152">
        <v>114</v>
      </c>
      <c r="C152" t="s">
        <v>24</v>
      </c>
      <c r="D152" t="s">
        <v>180</v>
      </c>
      <c r="E152">
        <v>1740.87</v>
      </c>
      <c r="F152" s="20">
        <v>45670</v>
      </c>
      <c r="G152" s="20">
        <v>45670</v>
      </c>
      <c r="H152" s="20">
        <v>45670</v>
      </c>
      <c r="I152" s="20">
        <v>45653</v>
      </c>
      <c r="J152" s="20">
        <v>45659</v>
      </c>
      <c r="K152" t="s">
        <v>108</v>
      </c>
      <c r="N152" t="s">
        <v>377</v>
      </c>
      <c r="O152" t="s">
        <v>112</v>
      </c>
      <c r="P152" t="s">
        <v>113</v>
      </c>
      <c r="Q152" t="s">
        <v>114</v>
      </c>
      <c r="R152" t="s">
        <v>115</v>
      </c>
      <c r="S152" t="s">
        <v>116</v>
      </c>
    </row>
    <row r="153" spans="1:19" x14ac:dyDescent="0.3">
      <c r="A153">
        <v>99220</v>
      </c>
      <c r="B153">
        <v>114</v>
      </c>
      <c r="C153" t="s">
        <v>24</v>
      </c>
      <c r="D153" t="s">
        <v>180</v>
      </c>
      <c r="E153">
        <v>704.55</v>
      </c>
      <c r="F153" s="20">
        <v>45668</v>
      </c>
      <c r="G153" s="20">
        <v>45670</v>
      </c>
      <c r="H153" s="20">
        <v>45670</v>
      </c>
      <c r="I153" s="20">
        <v>45653</v>
      </c>
      <c r="J153" s="20">
        <v>45659</v>
      </c>
      <c r="K153" t="s">
        <v>108</v>
      </c>
      <c r="N153" t="s">
        <v>378</v>
      </c>
      <c r="O153" t="s">
        <v>112</v>
      </c>
      <c r="P153" t="s">
        <v>113</v>
      </c>
      <c r="Q153" t="s">
        <v>114</v>
      </c>
      <c r="R153" t="s">
        <v>115</v>
      </c>
      <c r="S153" t="s">
        <v>116</v>
      </c>
    </row>
    <row r="154" spans="1:19" x14ac:dyDescent="0.3">
      <c r="A154">
        <v>99221</v>
      </c>
      <c r="B154">
        <v>114</v>
      </c>
      <c r="C154" t="s">
        <v>24</v>
      </c>
      <c r="D154" t="s">
        <v>165</v>
      </c>
      <c r="E154">
        <v>1020</v>
      </c>
      <c r="F154" s="20">
        <v>45670</v>
      </c>
      <c r="G154" s="20">
        <v>45670</v>
      </c>
      <c r="H154" s="20">
        <v>45670</v>
      </c>
      <c r="I154" s="20">
        <v>45655</v>
      </c>
      <c r="J154" s="20">
        <v>45659</v>
      </c>
      <c r="K154" t="s">
        <v>108</v>
      </c>
      <c r="N154" t="s">
        <v>379</v>
      </c>
      <c r="O154" t="s">
        <v>112</v>
      </c>
      <c r="P154" t="s">
        <v>113</v>
      </c>
      <c r="Q154" t="s">
        <v>114</v>
      </c>
      <c r="R154" t="s">
        <v>115</v>
      </c>
      <c r="S154" t="s">
        <v>116</v>
      </c>
    </row>
    <row r="155" spans="1:19" x14ac:dyDescent="0.3">
      <c r="A155">
        <v>99222</v>
      </c>
      <c r="B155">
        <v>114</v>
      </c>
      <c r="C155" t="s">
        <v>24</v>
      </c>
      <c r="D155" t="s">
        <v>145</v>
      </c>
      <c r="E155">
        <v>310.88</v>
      </c>
      <c r="F155" s="20">
        <v>45670</v>
      </c>
      <c r="G155" s="20">
        <v>45670</v>
      </c>
      <c r="H155" s="20">
        <v>45670</v>
      </c>
      <c r="I155" s="20">
        <v>45653</v>
      </c>
      <c r="J155" s="20">
        <v>45659</v>
      </c>
      <c r="K155" t="s">
        <v>108</v>
      </c>
      <c r="L155" t="s">
        <v>142</v>
      </c>
      <c r="M155" t="s">
        <v>143</v>
      </c>
      <c r="N155" t="s">
        <v>380</v>
      </c>
      <c r="O155" t="s">
        <v>112</v>
      </c>
      <c r="P155" t="s">
        <v>113</v>
      </c>
      <c r="Q155" t="s">
        <v>114</v>
      </c>
      <c r="R155" t="s">
        <v>115</v>
      </c>
      <c r="S155" t="s">
        <v>116</v>
      </c>
    </row>
    <row r="156" spans="1:19" x14ac:dyDescent="0.3">
      <c r="A156">
        <v>99223</v>
      </c>
      <c r="B156">
        <v>114</v>
      </c>
      <c r="C156" t="s">
        <v>24</v>
      </c>
      <c r="D156" t="s">
        <v>165</v>
      </c>
      <c r="E156">
        <v>1283.3</v>
      </c>
      <c r="F156" s="20">
        <v>45670</v>
      </c>
      <c r="G156" s="20">
        <v>45670</v>
      </c>
      <c r="H156" s="20">
        <v>45670</v>
      </c>
      <c r="I156" s="20">
        <v>45655</v>
      </c>
      <c r="J156" s="20">
        <v>45659</v>
      </c>
      <c r="K156" t="s">
        <v>108</v>
      </c>
      <c r="L156" t="s">
        <v>142</v>
      </c>
      <c r="M156" t="s">
        <v>143</v>
      </c>
      <c r="N156" t="s">
        <v>381</v>
      </c>
      <c r="O156" t="s">
        <v>112</v>
      </c>
      <c r="P156" t="s">
        <v>113</v>
      </c>
      <c r="Q156" t="s">
        <v>114</v>
      </c>
      <c r="R156" t="s">
        <v>115</v>
      </c>
      <c r="S156" t="s">
        <v>116</v>
      </c>
    </row>
    <row r="157" spans="1:19" x14ac:dyDescent="0.3">
      <c r="A157">
        <v>99224</v>
      </c>
      <c r="B157">
        <v>114</v>
      </c>
      <c r="C157" t="s">
        <v>24</v>
      </c>
      <c r="D157" t="s">
        <v>165</v>
      </c>
      <c r="E157">
        <v>937</v>
      </c>
      <c r="F157" s="20">
        <v>45668</v>
      </c>
      <c r="G157" s="20">
        <v>45670</v>
      </c>
      <c r="H157" s="20">
        <v>45670</v>
      </c>
      <c r="I157" s="20">
        <v>45653</v>
      </c>
      <c r="J157" s="20">
        <v>45659</v>
      </c>
      <c r="K157" t="s">
        <v>108</v>
      </c>
      <c r="N157" t="s">
        <v>382</v>
      </c>
      <c r="O157" t="s">
        <v>112</v>
      </c>
      <c r="P157" t="s">
        <v>113</v>
      </c>
      <c r="Q157" t="s">
        <v>114</v>
      </c>
      <c r="R157" t="s">
        <v>115</v>
      </c>
      <c r="S157" t="s">
        <v>116</v>
      </c>
    </row>
    <row r="158" spans="1:19" x14ac:dyDescent="0.3">
      <c r="A158">
        <v>99225</v>
      </c>
      <c r="B158">
        <v>114</v>
      </c>
      <c r="C158" t="s">
        <v>24</v>
      </c>
      <c r="D158" t="s">
        <v>383</v>
      </c>
      <c r="E158">
        <v>306</v>
      </c>
      <c r="F158" s="20">
        <v>45670</v>
      </c>
      <c r="G158" s="20">
        <v>45670</v>
      </c>
      <c r="H158" s="20">
        <v>45670</v>
      </c>
      <c r="I158" s="20">
        <v>45656</v>
      </c>
      <c r="J158" s="20">
        <v>45659</v>
      </c>
      <c r="K158" t="s">
        <v>108</v>
      </c>
      <c r="L158" t="s">
        <v>142</v>
      </c>
      <c r="M158" t="s">
        <v>143</v>
      </c>
      <c r="N158" t="s">
        <v>384</v>
      </c>
      <c r="O158" t="s">
        <v>112</v>
      </c>
      <c r="P158" t="s">
        <v>113</v>
      </c>
      <c r="Q158" t="s">
        <v>114</v>
      </c>
      <c r="R158" t="s">
        <v>115</v>
      </c>
      <c r="S158" t="s">
        <v>116</v>
      </c>
    </row>
    <row r="159" spans="1:19" x14ac:dyDescent="0.3">
      <c r="A159">
        <v>99227</v>
      </c>
      <c r="B159">
        <v>114</v>
      </c>
      <c r="C159" t="s">
        <v>24</v>
      </c>
      <c r="D159" t="s">
        <v>385</v>
      </c>
      <c r="E159">
        <v>957.6</v>
      </c>
      <c r="F159" s="20">
        <v>45670</v>
      </c>
      <c r="G159" s="20">
        <v>45670</v>
      </c>
      <c r="H159" s="20">
        <v>45670</v>
      </c>
      <c r="I159" s="20">
        <v>45654</v>
      </c>
      <c r="J159" s="20">
        <v>45659</v>
      </c>
      <c r="K159" t="s">
        <v>108</v>
      </c>
      <c r="L159" t="s">
        <v>142</v>
      </c>
      <c r="M159" t="s">
        <v>143</v>
      </c>
      <c r="N159" t="s">
        <v>386</v>
      </c>
      <c r="O159" t="s">
        <v>112</v>
      </c>
      <c r="P159" t="s">
        <v>113</v>
      </c>
      <c r="Q159" t="s">
        <v>114</v>
      </c>
      <c r="R159" t="s">
        <v>115</v>
      </c>
      <c r="S159" t="s">
        <v>116</v>
      </c>
    </row>
    <row r="160" spans="1:19" x14ac:dyDescent="0.3">
      <c r="A160">
        <v>99229</v>
      </c>
      <c r="B160">
        <v>114</v>
      </c>
      <c r="C160" t="s">
        <v>24</v>
      </c>
      <c r="D160" t="s">
        <v>152</v>
      </c>
      <c r="E160">
        <v>1910.3</v>
      </c>
      <c r="F160" s="20">
        <v>45670</v>
      </c>
      <c r="G160" s="20">
        <v>45670</v>
      </c>
      <c r="H160" s="20">
        <v>45670</v>
      </c>
      <c r="I160" s="20">
        <v>45656</v>
      </c>
      <c r="J160" s="20">
        <v>45659</v>
      </c>
      <c r="K160" t="s">
        <v>108</v>
      </c>
      <c r="N160" t="s">
        <v>387</v>
      </c>
      <c r="O160" t="s">
        <v>112</v>
      </c>
      <c r="P160" t="s">
        <v>113</v>
      </c>
      <c r="Q160" t="s">
        <v>114</v>
      </c>
      <c r="R160" t="s">
        <v>115</v>
      </c>
      <c r="S160" t="s">
        <v>116</v>
      </c>
    </row>
    <row r="161" spans="1:19" x14ac:dyDescent="0.3">
      <c r="A161">
        <v>99232</v>
      </c>
      <c r="B161">
        <v>114</v>
      </c>
      <c r="C161" t="s">
        <v>24</v>
      </c>
      <c r="D161" t="s">
        <v>383</v>
      </c>
      <c r="E161">
        <v>360</v>
      </c>
      <c r="F161" s="20">
        <v>45670</v>
      </c>
      <c r="G161" s="20">
        <v>45670</v>
      </c>
      <c r="H161" s="20">
        <v>45670</v>
      </c>
      <c r="I161" s="20">
        <v>45656</v>
      </c>
      <c r="J161" s="20">
        <v>45659</v>
      </c>
      <c r="K161" t="s">
        <v>108</v>
      </c>
      <c r="L161" t="s">
        <v>142</v>
      </c>
      <c r="M161" t="s">
        <v>143</v>
      </c>
      <c r="N161" t="s">
        <v>388</v>
      </c>
      <c r="O161" t="s">
        <v>112</v>
      </c>
      <c r="P161" t="s">
        <v>113</v>
      </c>
      <c r="Q161" t="s">
        <v>114</v>
      </c>
      <c r="R161" t="s">
        <v>115</v>
      </c>
      <c r="S161" t="s">
        <v>116</v>
      </c>
    </row>
    <row r="162" spans="1:19" x14ac:dyDescent="0.3">
      <c r="A162">
        <v>99233</v>
      </c>
      <c r="B162">
        <v>114</v>
      </c>
      <c r="C162" t="s">
        <v>24</v>
      </c>
      <c r="D162" t="s">
        <v>152</v>
      </c>
      <c r="E162">
        <v>719.29</v>
      </c>
      <c r="F162" s="20">
        <v>45670</v>
      </c>
      <c r="G162" s="20">
        <v>45670</v>
      </c>
      <c r="H162" s="20">
        <v>45670</v>
      </c>
      <c r="I162" s="20">
        <v>45656</v>
      </c>
      <c r="J162" s="20">
        <v>45659</v>
      </c>
      <c r="K162" t="s">
        <v>108</v>
      </c>
      <c r="L162" t="s">
        <v>142</v>
      </c>
      <c r="M162" t="s">
        <v>143</v>
      </c>
      <c r="N162" t="s">
        <v>389</v>
      </c>
      <c r="O162" t="s">
        <v>112</v>
      </c>
      <c r="P162" t="s">
        <v>113</v>
      </c>
      <c r="Q162" t="s">
        <v>114</v>
      </c>
      <c r="R162" t="s">
        <v>115</v>
      </c>
      <c r="S162" t="s">
        <v>116</v>
      </c>
    </row>
    <row r="163" spans="1:19" x14ac:dyDescent="0.3">
      <c r="A163">
        <v>99236</v>
      </c>
      <c r="B163">
        <v>114</v>
      </c>
      <c r="C163" t="s">
        <v>24</v>
      </c>
      <c r="D163" t="s">
        <v>145</v>
      </c>
      <c r="E163">
        <v>280.94</v>
      </c>
      <c r="F163" s="20">
        <v>45670</v>
      </c>
      <c r="G163" s="20">
        <v>45670</v>
      </c>
      <c r="H163" s="20">
        <v>45670</v>
      </c>
      <c r="I163" s="20">
        <v>45653</v>
      </c>
      <c r="J163" s="20">
        <v>45659</v>
      </c>
      <c r="K163" t="s">
        <v>108</v>
      </c>
      <c r="L163" t="s">
        <v>142</v>
      </c>
      <c r="M163" t="s">
        <v>143</v>
      </c>
      <c r="N163" t="s">
        <v>390</v>
      </c>
      <c r="O163" t="s">
        <v>112</v>
      </c>
      <c r="P163" t="s">
        <v>113</v>
      </c>
      <c r="Q163" t="s">
        <v>114</v>
      </c>
      <c r="R163" t="s">
        <v>115</v>
      </c>
      <c r="S163" t="s">
        <v>116</v>
      </c>
    </row>
    <row r="164" spans="1:19" x14ac:dyDescent="0.3">
      <c r="A164">
        <v>99652</v>
      </c>
      <c r="B164">
        <v>114</v>
      </c>
      <c r="C164" t="s">
        <v>24</v>
      </c>
      <c r="D164" t="s">
        <v>141</v>
      </c>
      <c r="E164">
        <v>2420.25</v>
      </c>
      <c r="F164" s="20">
        <v>45670</v>
      </c>
      <c r="G164" s="20">
        <v>45670</v>
      </c>
      <c r="H164" s="20">
        <v>45670</v>
      </c>
      <c r="I164" s="20">
        <v>45659</v>
      </c>
      <c r="J164" s="20">
        <v>45660</v>
      </c>
      <c r="K164" t="s">
        <v>108</v>
      </c>
      <c r="L164" t="s">
        <v>142</v>
      </c>
      <c r="M164" t="s">
        <v>143</v>
      </c>
      <c r="N164" t="s">
        <v>391</v>
      </c>
      <c r="O164" t="s">
        <v>112</v>
      </c>
      <c r="P164" t="s">
        <v>113</v>
      </c>
      <c r="Q164" t="s">
        <v>114</v>
      </c>
      <c r="R164" t="s">
        <v>115</v>
      </c>
      <c r="S164" t="s">
        <v>116</v>
      </c>
    </row>
    <row r="165" spans="1:19" x14ac:dyDescent="0.3">
      <c r="A165">
        <v>99724</v>
      </c>
      <c r="B165">
        <v>114</v>
      </c>
      <c r="C165" t="s">
        <v>24</v>
      </c>
      <c r="D165" t="s">
        <v>392</v>
      </c>
      <c r="E165">
        <v>8000</v>
      </c>
      <c r="F165" s="20">
        <v>45670</v>
      </c>
      <c r="G165" s="20">
        <v>45670</v>
      </c>
      <c r="H165" s="20">
        <v>45670</v>
      </c>
      <c r="I165" s="20">
        <v>45630</v>
      </c>
      <c r="J165" s="20">
        <v>45663</v>
      </c>
      <c r="K165" t="s">
        <v>118</v>
      </c>
      <c r="L165" t="s">
        <v>201</v>
      </c>
      <c r="M165" t="s">
        <v>393</v>
      </c>
      <c r="N165" t="s">
        <v>394</v>
      </c>
      <c r="O165" t="s">
        <v>112</v>
      </c>
      <c r="P165" t="s">
        <v>113</v>
      </c>
      <c r="Q165" t="s">
        <v>114</v>
      </c>
      <c r="R165" t="s">
        <v>115</v>
      </c>
      <c r="S165" t="s">
        <v>188</v>
      </c>
    </row>
    <row r="166" spans="1:19" x14ac:dyDescent="0.3">
      <c r="A166">
        <v>63985</v>
      </c>
      <c r="B166">
        <v>114</v>
      </c>
      <c r="C166" t="s">
        <v>24</v>
      </c>
      <c r="D166" t="s">
        <v>395</v>
      </c>
      <c r="E166">
        <v>326</v>
      </c>
      <c r="F166" s="20">
        <v>45667</v>
      </c>
      <c r="G166" s="20">
        <v>45667</v>
      </c>
      <c r="H166" s="20">
        <v>45667</v>
      </c>
      <c r="I166" s="20">
        <v>45651</v>
      </c>
      <c r="J166" s="20"/>
      <c r="K166" t="s">
        <v>108</v>
      </c>
      <c r="L166" t="s">
        <v>205</v>
      </c>
      <c r="M166" t="s">
        <v>206</v>
      </c>
      <c r="N166" t="s">
        <v>396</v>
      </c>
      <c r="O166" t="s">
        <v>112</v>
      </c>
      <c r="P166" t="s">
        <v>113</v>
      </c>
      <c r="Q166" t="s">
        <v>114</v>
      </c>
      <c r="R166" t="s">
        <v>115</v>
      </c>
      <c r="S166" t="s">
        <v>116</v>
      </c>
    </row>
    <row r="167" spans="1:19" x14ac:dyDescent="0.3">
      <c r="A167">
        <v>94333</v>
      </c>
      <c r="B167">
        <v>114</v>
      </c>
      <c r="C167" t="s">
        <v>24</v>
      </c>
      <c r="D167" t="s">
        <v>139</v>
      </c>
      <c r="E167">
        <v>584.17999999999995</v>
      </c>
      <c r="F167" s="20">
        <v>45667</v>
      </c>
      <c r="G167" s="20">
        <v>45667</v>
      </c>
      <c r="H167" s="20">
        <v>45667</v>
      </c>
      <c r="I167" s="20">
        <v>45652</v>
      </c>
      <c r="J167" s="20">
        <v>45637</v>
      </c>
      <c r="K167" t="s">
        <v>108</v>
      </c>
      <c r="N167" t="s">
        <v>397</v>
      </c>
      <c r="O167" t="s">
        <v>112</v>
      </c>
      <c r="P167" t="s">
        <v>113</v>
      </c>
      <c r="Q167" t="s">
        <v>114</v>
      </c>
      <c r="R167" t="s">
        <v>115</v>
      </c>
      <c r="S167" t="s">
        <v>116</v>
      </c>
    </row>
    <row r="168" spans="1:19" x14ac:dyDescent="0.3">
      <c r="A168">
        <v>98900</v>
      </c>
      <c r="B168">
        <v>114</v>
      </c>
      <c r="C168" t="s">
        <v>24</v>
      </c>
      <c r="D168" t="s">
        <v>156</v>
      </c>
      <c r="E168">
        <v>458.5</v>
      </c>
      <c r="F168" s="20">
        <v>45667</v>
      </c>
      <c r="G168" s="20">
        <v>45667</v>
      </c>
      <c r="H168" s="20">
        <v>45667</v>
      </c>
      <c r="I168" s="20">
        <v>45653</v>
      </c>
      <c r="J168" s="20">
        <v>45656</v>
      </c>
      <c r="K168" t="s">
        <v>108</v>
      </c>
      <c r="L168" t="s">
        <v>142</v>
      </c>
      <c r="M168" t="s">
        <v>143</v>
      </c>
      <c r="N168" t="s">
        <v>398</v>
      </c>
      <c r="O168" t="s">
        <v>112</v>
      </c>
      <c r="P168" t="s">
        <v>113</v>
      </c>
      <c r="Q168" t="s">
        <v>114</v>
      </c>
      <c r="R168" t="s">
        <v>115</v>
      </c>
      <c r="S168" t="s">
        <v>116</v>
      </c>
    </row>
    <row r="169" spans="1:19" x14ac:dyDescent="0.3">
      <c r="A169">
        <v>98901</v>
      </c>
      <c r="B169">
        <v>114</v>
      </c>
      <c r="C169" t="s">
        <v>24</v>
      </c>
      <c r="D169" t="s">
        <v>280</v>
      </c>
      <c r="E169">
        <v>2628.92</v>
      </c>
      <c r="F169" s="20">
        <v>45667</v>
      </c>
      <c r="G169" s="20">
        <v>45667</v>
      </c>
      <c r="H169" s="20">
        <v>45667</v>
      </c>
      <c r="I169" s="20">
        <v>45653</v>
      </c>
      <c r="J169" s="20">
        <v>45656</v>
      </c>
      <c r="K169" t="s">
        <v>108</v>
      </c>
      <c r="N169" t="s">
        <v>399</v>
      </c>
      <c r="O169" t="s">
        <v>112</v>
      </c>
      <c r="P169" t="s">
        <v>113</v>
      </c>
      <c r="Q169" t="s">
        <v>114</v>
      </c>
      <c r="R169" t="s">
        <v>115</v>
      </c>
      <c r="S169" t="s">
        <v>116</v>
      </c>
    </row>
    <row r="170" spans="1:19" x14ac:dyDescent="0.3">
      <c r="A170">
        <v>98906</v>
      </c>
      <c r="B170">
        <v>114</v>
      </c>
      <c r="C170" t="s">
        <v>24</v>
      </c>
      <c r="D170" t="s">
        <v>156</v>
      </c>
      <c r="E170">
        <v>1737.5</v>
      </c>
      <c r="F170" s="20">
        <v>45667</v>
      </c>
      <c r="G170" s="20">
        <v>45667</v>
      </c>
      <c r="H170" s="20">
        <v>45667</v>
      </c>
      <c r="I170" s="20">
        <v>45653</v>
      </c>
      <c r="J170" s="20">
        <v>45656</v>
      </c>
      <c r="K170" t="s">
        <v>108</v>
      </c>
      <c r="L170" t="s">
        <v>142</v>
      </c>
      <c r="M170" t="s">
        <v>143</v>
      </c>
      <c r="N170" t="s">
        <v>400</v>
      </c>
      <c r="O170" t="s">
        <v>112</v>
      </c>
      <c r="P170" t="s">
        <v>113</v>
      </c>
      <c r="Q170" t="s">
        <v>114</v>
      </c>
      <c r="R170" t="s">
        <v>115</v>
      </c>
      <c r="S170" t="s">
        <v>116</v>
      </c>
    </row>
    <row r="171" spans="1:19" x14ac:dyDescent="0.3">
      <c r="A171">
        <v>98907</v>
      </c>
      <c r="B171">
        <v>114</v>
      </c>
      <c r="C171" t="s">
        <v>24</v>
      </c>
      <c r="D171" t="s">
        <v>123</v>
      </c>
      <c r="E171">
        <v>1679.4</v>
      </c>
      <c r="F171" s="20">
        <v>45667</v>
      </c>
      <c r="G171" s="20">
        <v>45667</v>
      </c>
      <c r="H171" s="20">
        <v>45667</v>
      </c>
      <c r="I171" s="20">
        <v>45653</v>
      </c>
      <c r="J171" s="20">
        <v>45656</v>
      </c>
      <c r="K171" t="s">
        <v>108</v>
      </c>
      <c r="N171" t="s">
        <v>401</v>
      </c>
      <c r="O171" t="s">
        <v>112</v>
      </c>
      <c r="P171" t="s">
        <v>113</v>
      </c>
      <c r="Q171" t="s">
        <v>114</v>
      </c>
      <c r="R171" t="s">
        <v>115</v>
      </c>
      <c r="S171" t="s">
        <v>116</v>
      </c>
    </row>
    <row r="172" spans="1:19" x14ac:dyDescent="0.3">
      <c r="A172">
        <v>98908</v>
      </c>
      <c r="B172">
        <v>114</v>
      </c>
      <c r="C172" t="s">
        <v>24</v>
      </c>
      <c r="D172" t="s">
        <v>123</v>
      </c>
      <c r="E172">
        <v>1111.04</v>
      </c>
      <c r="F172" s="20">
        <v>45667</v>
      </c>
      <c r="G172" s="20">
        <v>45667</v>
      </c>
      <c r="H172" s="20">
        <v>45667</v>
      </c>
      <c r="I172" s="20">
        <v>45653</v>
      </c>
      <c r="J172" s="20">
        <v>45656</v>
      </c>
      <c r="K172" t="s">
        <v>108</v>
      </c>
      <c r="N172" t="s">
        <v>402</v>
      </c>
      <c r="O172" t="s">
        <v>112</v>
      </c>
      <c r="P172" t="s">
        <v>113</v>
      </c>
      <c r="Q172" t="s">
        <v>114</v>
      </c>
      <c r="R172" t="s">
        <v>115</v>
      </c>
      <c r="S172" t="s">
        <v>116</v>
      </c>
    </row>
    <row r="173" spans="1:19" x14ac:dyDescent="0.3">
      <c r="A173">
        <v>99704</v>
      </c>
      <c r="B173">
        <v>114</v>
      </c>
      <c r="C173" t="s">
        <v>24</v>
      </c>
      <c r="D173" t="s">
        <v>127</v>
      </c>
      <c r="E173">
        <v>834.43</v>
      </c>
      <c r="F173" s="20">
        <v>45639</v>
      </c>
      <c r="G173" s="20">
        <v>45667</v>
      </c>
      <c r="H173" s="20">
        <v>45667</v>
      </c>
      <c r="I173" s="20">
        <v>45660</v>
      </c>
      <c r="J173" s="20">
        <v>45660</v>
      </c>
      <c r="K173" t="s">
        <v>108</v>
      </c>
      <c r="L173" t="s">
        <v>109</v>
      </c>
      <c r="M173" t="s">
        <v>128</v>
      </c>
      <c r="N173" t="s">
        <v>129</v>
      </c>
      <c r="O173" t="s">
        <v>112</v>
      </c>
      <c r="P173" t="s">
        <v>113</v>
      </c>
      <c r="Q173" t="s">
        <v>114</v>
      </c>
      <c r="R173" t="s">
        <v>115</v>
      </c>
      <c r="S173" t="s">
        <v>116</v>
      </c>
    </row>
    <row r="174" spans="1:19" x14ac:dyDescent="0.3">
      <c r="A174">
        <v>98399</v>
      </c>
      <c r="B174">
        <v>114</v>
      </c>
      <c r="C174" t="s">
        <v>24</v>
      </c>
      <c r="D174" t="s">
        <v>139</v>
      </c>
      <c r="E174">
        <v>1543.1</v>
      </c>
      <c r="F174" s="20">
        <v>45667</v>
      </c>
      <c r="G174" s="20">
        <v>45667</v>
      </c>
      <c r="H174" s="20">
        <v>45667</v>
      </c>
      <c r="I174" s="20">
        <v>45646</v>
      </c>
      <c r="J174" s="20">
        <v>45652</v>
      </c>
      <c r="K174" t="s">
        <v>108</v>
      </c>
      <c r="L174" t="s">
        <v>142</v>
      </c>
      <c r="M174" t="s">
        <v>143</v>
      </c>
      <c r="N174" t="s">
        <v>403</v>
      </c>
      <c r="O174" t="s">
        <v>112</v>
      </c>
      <c r="P174" t="s">
        <v>113</v>
      </c>
      <c r="Q174" t="s">
        <v>114</v>
      </c>
      <c r="R174" t="s">
        <v>115</v>
      </c>
      <c r="S174" t="s">
        <v>116</v>
      </c>
    </row>
    <row r="175" spans="1:19" x14ac:dyDescent="0.3">
      <c r="A175">
        <v>98421</v>
      </c>
      <c r="B175">
        <v>114</v>
      </c>
      <c r="C175" t="s">
        <v>24</v>
      </c>
      <c r="D175" t="s">
        <v>182</v>
      </c>
      <c r="E175">
        <v>214.5</v>
      </c>
      <c r="F175" s="20">
        <v>45667</v>
      </c>
      <c r="G175" s="20">
        <v>45667</v>
      </c>
      <c r="H175" s="20">
        <v>45667</v>
      </c>
      <c r="I175" s="20">
        <v>45650</v>
      </c>
      <c r="J175" s="20">
        <v>45652</v>
      </c>
      <c r="K175" t="s">
        <v>108</v>
      </c>
      <c r="N175" t="s">
        <v>404</v>
      </c>
      <c r="O175" t="s">
        <v>112</v>
      </c>
      <c r="P175" t="s">
        <v>113</v>
      </c>
      <c r="Q175" t="s">
        <v>114</v>
      </c>
      <c r="R175" t="s">
        <v>115</v>
      </c>
      <c r="S175" t="s">
        <v>116</v>
      </c>
    </row>
    <row r="176" spans="1:19" x14ac:dyDescent="0.3">
      <c r="A176">
        <v>98749</v>
      </c>
      <c r="B176">
        <v>114</v>
      </c>
      <c r="C176" t="s">
        <v>24</v>
      </c>
      <c r="D176" t="s">
        <v>180</v>
      </c>
      <c r="E176">
        <v>320.56</v>
      </c>
      <c r="F176" s="20">
        <v>45667</v>
      </c>
      <c r="G176" s="20">
        <v>45667</v>
      </c>
      <c r="H176" s="20">
        <v>45667</v>
      </c>
      <c r="I176" s="20">
        <v>45652</v>
      </c>
      <c r="J176" s="20">
        <v>45653</v>
      </c>
      <c r="K176" t="s">
        <v>108</v>
      </c>
      <c r="N176" t="s">
        <v>405</v>
      </c>
      <c r="O176" t="s">
        <v>112</v>
      </c>
      <c r="P176" t="s">
        <v>113</v>
      </c>
      <c r="Q176" t="s">
        <v>114</v>
      </c>
      <c r="R176" t="s">
        <v>115</v>
      </c>
      <c r="S176" t="s">
        <v>116</v>
      </c>
    </row>
    <row r="177" spans="1:19" x14ac:dyDescent="0.3">
      <c r="A177">
        <v>98768</v>
      </c>
      <c r="B177">
        <v>114</v>
      </c>
      <c r="C177" t="s">
        <v>24</v>
      </c>
      <c r="D177" t="s">
        <v>280</v>
      </c>
      <c r="E177">
        <v>1538.75</v>
      </c>
      <c r="F177" s="20">
        <v>45667</v>
      </c>
      <c r="G177" s="20">
        <v>45667</v>
      </c>
      <c r="H177" s="20">
        <v>45667</v>
      </c>
      <c r="I177" s="20">
        <v>45653</v>
      </c>
      <c r="J177" s="20">
        <v>45653</v>
      </c>
      <c r="K177" t="s">
        <v>108</v>
      </c>
      <c r="N177" t="s">
        <v>406</v>
      </c>
      <c r="O177" t="s">
        <v>112</v>
      </c>
      <c r="P177" t="s">
        <v>113</v>
      </c>
      <c r="Q177" t="s">
        <v>114</v>
      </c>
      <c r="R177" t="s">
        <v>115</v>
      </c>
      <c r="S177" t="s">
        <v>116</v>
      </c>
    </row>
    <row r="178" spans="1:19" x14ac:dyDescent="0.3">
      <c r="A178">
        <v>98769</v>
      </c>
      <c r="B178">
        <v>114</v>
      </c>
      <c r="C178" t="s">
        <v>24</v>
      </c>
      <c r="D178" t="s">
        <v>165</v>
      </c>
      <c r="E178">
        <v>603</v>
      </c>
      <c r="F178" s="20">
        <v>45667</v>
      </c>
      <c r="G178" s="20">
        <v>45667</v>
      </c>
      <c r="H178" s="20">
        <v>45667</v>
      </c>
      <c r="I178" s="20">
        <v>45652</v>
      </c>
      <c r="J178" s="20">
        <v>45653</v>
      </c>
      <c r="K178" t="s">
        <v>108</v>
      </c>
      <c r="N178" t="s">
        <v>407</v>
      </c>
      <c r="O178" t="s">
        <v>112</v>
      </c>
      <c r="P178" t="s">
        <v>113</v>
      </c>
      <c r="Q178" t="s">
        <v>114</v>
      </c>
      <c r="R178" t="s">
        <v>115</v>
      </c>
      <c r="S178" t="s">
        <v>116</v>
      </c>
    </row>
    <row r="179" spans="1:19" x14ac:dyDescent="0.3">
      <c r="A179">
        <v>98799</v>
      </c>
      <c r="B179">
        <v>114</v>
      </c>
      <c r="C179" t="s">
        <v>24</v>
      </c>
      <c r="D179" t="s">
        <v>204</v>
      </c>
      <c r="E179">
        <v>1065</v>
      </c>
      <c r="F179" s="20">
        <v>45667</v>
      </c>
      <c r="G179" s="20">
        <v>45667</v>
      </c>
      <c r="H179" s="20">
        <v>45667</v>
      </c>
      <c r="I179" s="20">
        <v>45652</v>
      </c>
      <c r="J179" s="20">
        <v>45653</v>
      </c>
      <c r="K179" t="s">
        <v>108</v>
      </c>
      <c r="L179" t="s">
        <v>205</v>
      </c>
      <c r="M179" t="s">
        <v>206</v>
      </c>
      <c r="N179" t="s">
        <v>408</v>
      </c>
      <c r="O179" t="s">
        <v>112</v>
      </c>
      <c r="P179" t="s">
        <v>113</v>
      </c>
      <c r="Q179" t="s">
        <v>114</v>
      </c>
      <c r="R179" t="s">
        <v>115</v>
      </c>
      <c r="S179" t="s">
        <v>116</v>
      </c>
    </row>
    <row r="180" spans="1:19" x14ac:dyDescent="0.3">
      <c r="A180">
        <v>95556</v>
      </c>
      <c r="B180">
        <v>114</v>
      </c>
      <c r="C180" t="s">
        <v>24</v>
      </c>
      <c r="D180" t="s">
        <v>239</v>
      </c>
      <c r="E180">
        <v>5354.49</v>
      </c>
      <c r="F180" s="20">
        <v>45667</v>
      </c>
      <c r="G180" s="20">
        <v>45667</v>
      </c>
      <c r="H180" s="20">
        <v>45667</v>
      </c>
      <c r="I180" s="20">
        <v>45636</v>
      </c>
      <c r="J180" s="20">
        <v>45642</v>
      </c>
      <c r="K180" t="s">
        <v>108</v>
      </c>
      <c r="N180" t="s">
        <v>409</v>
      </c>
      <c r="O180" t="s">
        <v>112</v>
      </c>
      <c r="P180" t="s">
        <v>113</v>
      </c>
      <c r="Q180" t="s">
        <v>114</v>
      </c>
      <c r="R180" t="s">
        <v>115</v>
      </c>
      <c r="S180" t="s">
        <v>116</v>
      </c>
    </row>
    <row r="181" spans="1:19" x14ac:dyDescent="0.3">
      <c r="A181">
        <v>96385</v>
      </c>
      <c r="B181">
        <v>114</v>
      </c>
      <c r="C181" t="s">
        <v>24</v>
      </c>
      <c r="D181" t="s">
        <v>139</v>
      </c>
      <c r="E181">
        <v>2812.3</v>
      </c>
      <c r="F181" s="20">
        <v>45667</v>
      </c>
      <c r="G181" s="20">
        <v>45667</v>
      </c>
      <c r="H181" s="20">
        <v>45667</v>
      </c>
      <c r="I181" s="20">
        <v>45643</v>
      </c>
      <c r="J181" s="20">
        <v>45644</v>
      </c>
      <c r="K181" t="s">
        <v>108</v>
      </c>
      <c r="N181" t="s">
        <v>410</v>
      </c>
      <c r="O181" t="s">
        <v>112</v>
      </c>
      <c r="P181" t="s">
        <v>113</v>
      </c>
      <c r="Q181" t="s">
        <v>114</v>
      </c>
      <c r="R181" t="s">
        <v>115</v>
      </c>
      <c r="S181" t="s">
        <v>116</v>
      </c>
    </row>
    <row r="182" spans="1:19" x14ac:dyDescent="0.3">
      <c r="A182">
        <v>96395</v>
      </c>
      <c r="B182">
        <v>114</v>
      </c>
      <c r="C182" t="s">
        <v>24</v>
      </c>
      <c r="D182" t="s">
        <v>269</v>
      </c>
      <c r="E182">
        <v>1065.5999999999999</v>
      </c>
      <c r="F182" s="20">
        <v>45667</v>
      </c>
      <c r="G182" s="20">
        <v>45667</v>
      </c>
      <c r="H182" s="20">
        <v>45667</v>
      </c>
      <c r="I182" s="20">
        <v>45642</v>
      </c>
      <c r="J182" s="20">
        <v>45644</v>
      </c>
      <c r="K182" t="s">
        <v>108</v>
      </c>
      <c r="N182" t="s">
        <v>411</v>
      </c>
      <c r="O182" t="s">
        <v>112</v>
      </c>
      <c r="P182" t="s">
        <v>113</v>
      </c>
      <c r="Q182" t="s">
        <v>114</v>
      </c>
      <c r="R182" t="s">
        <v>115</v>
      </c>
      <c r="S182" t="s">
        <v>116</v>
      </c>
    </row>
    <row r="183" spans="1:19" x14ac:dyDescent="0.3">
      <c r="A183">
        <v>101888</v>
      </c>
      <c r="B183">
        <v>114</v>
      </c>
      <c r="C183" t="s">
        <v>24</v>
      </c>
      <c r="D183" t="s">
        <v>313</v>
      </c>
      <c r="E183">
        <v>79.63</v>
      </c>
      <c r="F183" s="20">
        <v>45667</v>
      </c>
      <c r="G183" s="20"/>
      <c r="H183" s="20">
        <v>45667</v>
      </c>
      <c r="I183" s="20">
        <v>45667</v>
      </c>
      <c r="J183" s="20">
        <v>45670</v>
      </c>
      <c r="K183" t="s">
        <v>118</v>
      </c>
      <c r="L183" t="s">
        <v>315</v>
      </c>
      <c r="M183" t="s">
        <v>316</v>
      </c>
      <c r="N183" t="s">
        <v>412</v>
      </c>
      <c r="R183" t="s">
        <v>115</v>
      </c>
    </row>
    <row r="184" spans="1:19" x14ac:dyDescent="0.3">
      <c r="A184">
        <v>101890</v>
      </c>
      <c r="B184">
        <v>114</v>
      </c>
      <c r="C184" t="s">
        <v>24</v>
      </c>
      <c r="D184" t="s">
        <v>313</v>
      </c>
      <c r="E184">
        <v>46</v>
      </c>
      <c r="F184" s="20">
        <v>45667</v>
      </c>
      <c r="G184" s="20"/>
      <c r="H184" s="20">
        <v>45667</v>
      </c>
      <c r="I184" s="20">
        <v>45667</v>
      </c>
      <c r="J184" s="20">
        <v>45670</v>
      </c>
      <c r="K184" t="s">
        <v>118</v>
      </c>
      <c r="L184" t="s">
        <v>315</v>
      </c>
      <c r="M184" t="s">
        <v>316</v>
      </c>
      <c r="N184" t="s">
        <v>412</v>
      </c>
      <c r="R184" t="s">
        <v>115</v>
      </c>
    </row>
    <row r="185" spans="1:19" x14ac:dyDescent="0.3">
      <c r="A185">
        <v>1067</v>
      </c>
      <c r="B185">
        <v>114</v>
      </c>
      <c r="C185" t="s">
        <v>24</v>
      </c>
      <c r="D185" t="s">
        <v>257</v>
      </c>
      <c r="E185">
        <v>727.28</v>
      </c>
      <c r="F185" s="20">
        <v>45667</v>
      </c>
      <c r="G185" s="20">
        <v>45667</v>
      </c>
      <c r="H185" s="20">
        <v>45667</v>
      </c>
      <c r="I185" s="20">
        <v>44998</v>
      </c>
      <c r="J185" s="20"/>
      <c r="L185" t="s">
        <v>219</v>
      </c>
      <c r="M185" t="s">
        <v>413</v>
      </c>
      <c r="O185" t="s">
        <v>112</v>
      </c>
      <c r="P185" t="s">
        <v>113</v>
      </c>
      <c r="Q185" t="s">
        <v>114</v>
      </c>
      <c r="R185" t="s">
        <v>115</v>
      </c>
      <c r="S185" t="s">
        <v>116</v>
      </c>
    </row>
    <row r="186" spans="1:19" x14ac:dyDescent="0.3">
      <c r="A186">
        <v>1068</v>
      </c>
      <c r="B186">
        <v>114</v>
      </c>
      <c r="C186" t="s">
        <v>24</v>
      </c>
      <c r="D186" t="s">
        <v>257</v>
      </c>
      <c r="E186">
        <v>15082.83</v>
      </c>
      <c r="F186" s="20">
        <v>45667</v>
      </c>
      <c r="G186" s="20">
        <v>45667</v>
      </c>
      <c r="H186" s="20">
        <v>45667</v>
      </c>
      <c r="I186" s="20">
        <v>44998</v>
      </c>
      <c r="J186" s="20"/>
      <c r="L186" t="s">
        <v>219</v>
      </c>
      <c r="M186" t="s">
        <v>413</v>
      </c>
      <c r="O186" t="s">
        <v>112</v>
      </c>
      <c r="P186" t="s">
        <v>113</v>
      </c>
      <c r="Q186" t="s">
        <v>114</v>
      </c>
      <c r="R186" t="s">
        <v>115</v>
      </c>
      <c r="S186" t="s">
        <v>116</v>
      </c>
    </row>
    <row r="187" spans="1:19" x14ac:dyDescent="0.3">
      <c r="A187">
        <v>1069</v>
      </c>
      <c r="B187">
        <v>114</v>
      </c>
      <c r="C187" t="s">
        <v>24</v>
      </c>
      <c r="D187" t="s">
        <v>257</v>
      </c>
      <c r="E187">
        <v>1500.65</v>
      </c>
      <c r="F187" s="20">
        <v>45667</v>
      </c>
      <c r="G187" s="20">
        <v>45667</v>
      </c>
      <c r="H187" s="20">
        <v>45667</v>
      </c>
      <c r="I187" s="20">
        <v>44998</v>
      </c>
      <c r="J187" s="20"/>
      <c r="L187" t="s">
        <v>219</v>
      </c>
      <c r="M187" t="s">
        <v>413</v>
      </c>
      <c r="O187" t="s">
        <v>112</v>
      </c>
      <c r="P187" t="s">
        <v>113</v>
      </c>
      <c r="Q187" t="s">
        <v>114</v>
      </c>
      <c r="R187" t="s">
        <v>115</v>
      </c>
      <c r="S187" t="s">
        <v>116</v>
      </c>
    </row>
    <row r="188" spans="1:19" x14ac:dyDescent="0.3">
      <c r="A188">
        <v>1070</v>
      </c>
      <c r="B188">
        <v>114</v>
      </c>
      <c r="C188" t="s">
        <v>24</v>
      </c>
      <c r="D188" t="s">
        <v>257</v>
      </c>
      <c r="E188">
        <v>15485.38</v>
      </c>
      <c r="F188" s="20">
        <v>45667</v>
      </c>
      <c r="G188" s="20">
        <v>45667</v>
      </c>
      <c r="H188" s="20">
        <v>45667</v>
      </c>
      <c r="I188" s="20">
        <v>44998</v>
      </c>
      <c r="J188" s="20"/>
      <c r="L188" t="s">
        <v>219</v>
      </c>
      <c r="M188" t="s">
        <v>413</v>
      </c>
      <c r="O188" t="s">
        <v>112</v>
      </c>
      <c r="P188" t="s">
        <v>113</v>
      </c>
      <c r="Q188" t="s">
        <v>114</v>
      </c>
      <c r="R188" t="s">
        <v>115</v>
      </c>
      <c r="S188" t="s">
        <v>116</v>
      </c>
    </row>
    <row r="189" spans="1:19" x14ac:dyDescent="0.3">
      <c r="A189">
        <v>64136</v>
      </c>
      <c r="B189">
        <v>114</v>
      </c>
      <c r="C189" t="s">
        <v>24</v>
      </c>
      <c r="D189" t="s">
        <v>235</v>
      </c>
      <c r="E189">
        <v>40863.33</v>
      </c>
      <c r="F189" s="20">
        <v>45666</v>
      </c>
      <c r="G189" s="20">
        <v>45666</v>
      </c>
      <c r="H189" s="20">
        <v>45666</v>
      </c>
      <c r="I189" s="20">
        <v>45627</v>
      </c>
      <c r="J189" s="20"/>
      <c r="K189" t="s">
        <v>118</v>
      </c>
      <c r="L189" t="s">
        <v>109</v>
      </c>
      <c r="M189" t="s">
        <v>211</v>
      </c>
      <c r="N189" t="s">
        <v>121</v>
      </c>
      <c r="O189" t="s">
        <v>112</v>
      </c>
      <c r="P189" t="s">
        <v>113</v>
      </c>
      <c r="Q189" t="s">
        <v>114</v>
      </c>
      <c r="R189" t="s">
        <v>115</v>
      </c>
      <c r="S189" t="s">
        <v>188</v>
      </c>
    </row>
    <row r="190" spans="1:19" x14ac:dyDescent="0.3">
      <c r="A190">
        <v>94027</v>
      </c>
      <c r="B190">
        <v>114</v>
      </c>
      <c r="C190" t="s">
        <v>24</v>
      </c>
      <c r="D190" t="s">
        <v>239</v>
      </c>
      <c r="E190">
        <v>3433.29</v>
      </c>
      <c r="F190" s="20">
        <v>45666</v>
      </c>
      <c r="G190" s="20">
        <v>45666</v>
      </c>
      <c r="H190" s="20">
        <v>45666</v>
      </c>
      <c r="I190" s="20">
        <v>45635</v>
      </c>
      <c r="J190" s="20">
        <v>45636</v>
      </c>
      <c r="K190" t="s">
        <v>108</v>
      </c>
      <c r="N190" t="s">
        <v>414</v>
      </c>
      <c r="O190" t="s">
        <v>112</v>
      </c>
      <c r="P190" t="s">
        <v>113</v>
      </c>
      <c r="Q190" t="s">
        <v>114</v>
      </c>
      <c r="R190" t="s">
        <v>115</v>
      </c>
      <c r="S190" t="s">
        <v>116</v>
      </c>
    </row>
    <row r="191" spans="1:19" x14ac:dyDescent="0.3">
      <c r="A191">
        <v>94028</v>
      </c>
      <c r="B191">
        <v>114</v>
      </c>
      <c r="C191" t="s">
        <v>24</v>
      </c>
      <c r="D191" t="s">
        <v>239</v>
      </c>
      <c r="E191">
        <v>2538.29</v>
      </c>
      <c r="F191" s="20">
        <v>45666</v>
      </c>
      <c r="G191" s="20">
        <v>45666</v>
      </c>
      <c r="H191" s="20">
        <v>45666</v>
      </c>
      <c r="I191" s="20">
        <v>45635</v>
      </c>
      <c r="J191" s="20">
        <v>45636</v>
      </c>
      <c r="K191" t="s">
        <v>108</v>
      </c>
      <c r="L191" t="s">
        <v>142</v>
      </c>
      <c r="M191" t="s">
        <v>244</v>
      </c>
      <c r="N191" t="s">
        <v>415</v>
      </c>
      <c r="O191" t="s">
        <v>112</v>
      </c>
      <c r="P191" t="s">
        <v>113</v>
      </c>
      <c r="Q191" t="s">
        <v>114</v>
      </c>
      <c r="R191" t="s">
        <v>115</v>
      </c>
      <c r="S191" t="s">
        <v>116</v>
      </c>
    </row>
    <row r="192" spans="1:19" x14ac:dyDescent="0.3">
      <c r="A192">
        <v>94335</v>
      </c>
      <c r="B192">
        <v>114</v>
      </c>
      <c r="C192" t="s">
        <v>24</v>
      </c>
      <c r="D192" t="s">
        <v>175</v>
      </c>
      <c r="E192">
        <v>3432</v>
      </c>
      <c r="F192" s="20">
        <v>45666</v>
      </c>
      <c r="G192" s="20">
        <v>45666</v>
      </c>
      <c r="H192" s="20">
        <v>45666</v>
      </c>
      <c r="I192" s="20">
        <v>45635</v>
      </c>
      <c r="J192" s="20">
        <v>45637</v>
      </c>
      <c r="K192" t="s">
        <v>108</v>
      </c>
      <c r="N192" t="s">
        <v>416</v>
      </c>
      <c r="O192" t="s">
        <v>112</v>
      </c>
      <c r="P192" t="s">
        <v>113</v>
      </c>
      <c r="Q192" t="s">
        <v>114</v>
      </c>
      <c r="R192" t="s">
        <v>115</v>
      </c>
      <c r="S192" t="s">
        <v>116</v>
      </c>
    </row>
    <row r="193" spans="1:19" x14ac:dyDescent="0.3">
      <c r="A193">
        <v>94338</v>
      </c>
      <c r="B193">
        <v>114</v>
      </c>
      <c r="C193" t="s">
        <v>24</v>
      </c>
      <c r="D193" t="s">
        <v>175</v>
      </c>
      <c r="E193">
        <v>2574</v>
      </c>
      <c r="F193" s="20">
        <v>45666</v>
      </c>
      <c r="G193" s="20">
        <v>45666</v>
      </c>
      <c r="H193" s="20">
        <v>45666</v>
      </c>
      <c r="I193" s="20">
        <v>45635</v>
      </c>
      <c r="J193" s="20">
        <v>45637</v>
      </c>
      <c r="K193" t="s">
        <v>108</v>
      </c>
      <c r="N193" t="s">
        <v>417</v>
      </c>
      <c r="O193" t="s">
        <v>112</v>
      </c>
      <c r="P193" t="s">
        <v>113</v>
      </c>
      <c r="Q193" t="s">
        <v>114</v>
      </c>
      <c r="R193" t="s">
        <v>115</v>
      </c>
      <c r="S193" t="s">
        <v>116</v>
      </c>
    </row>
    <row r="194" spans="1:19" x14ac:dyDescent="0.3">
      <c r="A194">
        <v>94340</v>
      </c>
      <c r="B194">
        <v>114</v>
      </c>
      <c r="C194" t="s">
        <v>24</v>
      </c>
      <c r="D194" t="s">
        <v>175</v>
      </c>
      <c r="E194">
        <v>3432</v>
      </c>
      <c r="F194" s="20">
        <v>45666</v>
      </c>
      <c r="G194" s="20">
        <v>45666</v>
      </c>
      <c r="H194" s="20">
        <v>45666</v>
      </c>
      <c r="I194" s="20">
        <v>45635</v>
      </c>
      <c r="J194" s="20">
        <v>45637</v>
      </c>
      <c r="K194" t="s">
        <v>108</v>
      </c>
      <c r="N194" t="s">
        <v>418</v>
      </c>
      <c r="O194" t="s">
        <v>112</v>
      </c>
      <c r="P194" t="s">
        <v>113</v>
      </c>
      <c r="Q194" t="s">
        <v>114</v>
      </c>
      <c r="R194" t="s">
        <v>115</v>
      </c>
      <c r="S194" t="s">
        <v>116</v>
      </c>
    </row>
    <row r="195" spans="1:19" x14ac:dyDescent="0.3">
      <c r="A195">
        <v>91328</v>
      </c>
      <c r="B195">
        <v>114</v>
      </c>
      <c r="C195" t="s">
        <v>24</v>
      </c>
      <c r="D195" t="s">
        <v>419</v>
      </c>
      <c r="E195">
        <v>6750</v>
      </c>
      <c r="F195" s="20">
        <v>45666</v>
      </c>
      <c r="G195" s="20">
        <v>45666</v>
      </c>
      <c r="H195" s="20">
        <v>45666</v>
      </c>
      <c r="I195" s="20">
        <v>45627</v>
      </c>
      <c r="J195" s="20">
        <v>45631</v>
      </c>
      <c r="K195" t="s">
        <v>118</v>
      </c>
      <c r="L195" t="s">
        <v>109</v>
      </c>
      <c r="M195" t="s">
        <v>339</v>
      </c>
      <c r="N195" t="s">
        <v>129</v>
      </c>
      <c r="O195" t="s">
        <v>112</v>
      </c>
      <c r="P195" t="s">
        <v>113</v>
      </c>
      <c r="Q195" t="s">
        <v>114</v>
      </c>
      <c r="R195" t="s">
        <v>115</v>
      </c>
      <c r="S195" t="s">
        <v>188</v>
      </c>
    </row>
    <row r="196" spans="1:19" x14ac:dyDescent="0.3">
      <c r="A196">
        <v>91351</v>
      </c>
      <c r="B196">
        <v>114</v>
      </c>
      <c r="C196" t="s">
        <v>24</v>
      </c>
      <c r="D196" t="s">
        <v>420</v>
      </c>
      <c r="E196">
        <v>1500</v>
      </c>
      <c r="F196" s="20">
        <v>45666</v>
      </c>
      <c r="G196" s="20">
        <v>45666</v>
      </c>
      <c r="H196" s="20">
        <v>45666</v>
      </c>
      <c r="I196" s="20">
        <v>45627</v>
      </c>
      <c r="J196" s="20">
        <v>45631</v>
      </c>
      <c r="K196" t="s">
        <v>118</v>
      </c>
      <c r="L196" t="s">
        <v>109</v>
      </c>
      <c r="M196" t="s">
        <v>339</v>
      </c>
      <c r="N196" t="s">
        <v>129</v>
      </c>
      <c r="O196" t="s">
        <v>112</v>
      </c>
      <c r="P196" t="s">
        <v>113</v>
      </c>
      <c r="Q196" t="s">
        <v>114</v>
      </c>
      <c r="R196" t="s">
        <v>115</v>
      </c>
      <c r="S196" t="s">
        <v>188</v>
      </c>
    </row>
    <row r="197" spans="1:19" x14ac:dyDescent="0.3">
      <c r="A197">
        <v>100961</v>
      </c>
      <c r="B197">
        <v>114</v>
      </c>
      <c r="C197" t="s">
        <v>24</v>
      </c>
      <c r="D197" t="s">
        <v>421</v>
      </c>
      <c r="E197">
        <v>2094.5100000000002</v>
      </c>
      <c r="F197" s="20">
        <v>45666</v>
      </c>
      <c r="G197" s="20">
        <v>45666</v>
      </c>
      <c r="H197" s="20">
        <v>45666</v>
      </c>
      <c r="I197" s="20">
        <v>45666</v>
      </c>
      <c r="J197" s="20">
        <v>45666</v>
      </c>
      <c r="K197" t="s">
        <v>108</v>
      </c>
      <c r="L197" t="s">
        <v>160</v>
      </c>
      <c r="M197" t="s">
        <v>331</v>
      </c>
      <c r="N197" t="s">
        <v>422</v>
      </c>
      <c r="O197" t="s">
        <v>112</v>
      </c>
      <c r="P197" t="s">
        <v>113</v>
      </c>
      <c r="Q197" t="s">
        <v>114</v>
      </c>
      <c r="R197" t="s">
        <v>115</v>
      </c>
      <c r="S197" t="s">
        <v>188</v>
      </c>
    </row>
    <row r="198" spans="1:19" x14ac:dyDescent="0.3">
      <c r="A198">
        <v>98381</v>
      </c>
      <c r="B198">
        <v>114</v>
      </c>
      <c r="C198" t="s">
        <v>24</v>
      </c>
      <c r="D198" t="s">
        <v>152</v>
      </c>
      <c r="E198">
        <v>1073.6400000000001</v>
      </c>
      <c r="F198" s="20">
        <v>45666</v>
      </c>
      <c r="G198" s="20">
        <v>45666</v>
      </c>
      <c r="H198" s="20">
        <v>45666</v>
      </c>
      <c r="I198" s="20">
        <v>45649</v>
      </c>
      <c r="J198" s="20">
        <v>45652</v>
      </c>
      <c r="K198" t="s">
        <v>108</v>
      </c>
      <c r="N198" t="s">
        <v>423</v>
      </c>
      <c r="O198" t="s">
        <v>112</v>
      </c>
      <c r="P198" t="s">
        <v>113</v>
      </c>
      <c r="Q198" t="s">
        <v>114</v>
      </c>
      <c r="R198" t="s">
        <v>115</v>
      </c>
      <c r="S198" t="s">
        <v>116</v>
      </c>
    </row>
    <row r="199" spans="1:19" x14ac:dyDescent="0.3">
      <c r="A199">
        <v>98383</v>
      </c>
      <c r="B199">
        <v>114</v>
      </c>
      <c r="C199" t="s">
        <v>24</v>
      </c>
      <c r="D199" t="s">
        <v>172</v>
      </c>
      <c r="E199">
        <v>186.9</v>
      </c>
      <c r="F199" s="20">
        <v>45666</v>
      </c>
      <c r="G199" s="20">
        <v>45666</v>
      </c>
      <c r="H199" s="20">
        <v>45666</v>
      </c>
      <c r="I199" s="20">
        <v>45652</v>
      </c>
      <c r="J199" s="20">
        <v>45652</v>
      </c>
      <c r="K199" t="s">
        <v>108</v>
      </c>
      <c r="N199" t="s">
        <v>424</v>
      </c>
      <c r="O199" t="s">
        <v>112</v>
      </c>
      <c r="P199" t="s">
        <v>113</v>
      </c>
      <c r="Q199" t="s">
        <v>114</v>
      </c>
      <c r="R199" t="s">
        <v>115</v>
      </c>
      <c r="S199" t="s">
        <v>116</v>
      </c>
    </row>
    <row r="200" spans="1:19" x14ac:dyDescent="0.3">
      <c r="A200">
        <v>98388</v>
      </c>
      <c r="B200">
        <v>114</v>
      </c>
      <c r="C200" t="s">
        <v>24</v>
      </c>
      <c r="D200" t="s">
        <v>280</v>
      </c>
      <c r="E200">
        <v>2603.59</v>
      </c>
      <c r="F200" s="20">
        <v>45666</v>
      </c>
      <c r="G200" s="20">
        <v>45666</v>
      </c>
      <c r="H200" s="20">
        <v>45666</v>
      </c>
      <c r="I200" s="20">
        <v>45652</v>
      </c>
      <c r="J200" s="20">
        <v>45652</v>
      </c>
      <c r="K200" t="s">
        <v>108</v>
      </c>
      <c r="N200" t="s">
        <v>425</v>
      </c>
      <c r="O200" t="s">
        <v>112</v>
      </c>
      <c r="P200" t="s">
        <v>113</v>
      </c>
      <c r="Q200" t="s">
        <v>114</v>
      </c>
      <c r="R200" t="s">
        <v>115</v>
      </c>
      <c r="S200" t="s">
        <v>116</v>
      </c>
    </row>
    <row r="201" spans="1:19" x14ac:dyDescent="0.3">
      <c r="A201">
        <v>98760</v>
      </c>
      <c r="B201">
        <v>114</v>
      </c>
      <c r="C201" t="s">
        <v>24</v>
      </c>
      <c r="D201" t="s">
        <v>156</v>
      </c>
      <c r="E201">
        <v>795</v>
      </c>
      <c r="F201" s="20">
        <v>45666</v>
      </c>
      <c r="G201" s="20">
        <v>45666</v>
      </c>
      <c r="H201" s="20">
        <v>45666</v>
      </c>
      <c r="I201" s="20">
        <v>45652</v>
      </c>
      <c r="J201" s="20">
        <v>45653</v>
      </c>
      <c r="K201" t="s">
        <v>108</v>
      </c>
      <c r="N201" t="s">
        <v>426</v>
      </c>
      <c r="O201" t="s">
        <v>112</v>
      </c>
      <c r="P201" t="s">
        <v>113</v>
      </c>
      <c r="Q201" t="s">
        <v>114</v>
      </c>
      <c r="R201" t="s">
        <v>115</v>
      </c>
      <c r="S201" t="s">
        <v>116</v>
      </c>
    </row>
    <row r="202" spans="1:19" x14ac:dyDescent="0.3">
      <c r="A202">
        <v>98763</v>
      </c>
      <c r="B202">
        <v>114</v>
      </c>
      <c r="C202" t="s">
        <v>24</v>
      </c>
      <c r="D202" t="s">
        <v>167</v>
      </c>
      <c r="E202">
        <v>916.8</v>
      </c>
      <c r="F202" s="20">
        <v>45666</v>
      </c>
      <c r="G202" s="20">
        <v>45666</v>
      </c>
      <c r="H202" s="20">
        <v>45666</v>
      </c>
      <c r="I202" s="20">
        <v>45652</v>
      </c>
      <c r="J202" s="20">
        <v>45653</v>
      </c>
      <c r="K202" t="s">
        <v>108</v>
      </c>
      <c r="N202" t="s">
        <v>427</v>
      </c>
      <c r="O202" t="s">
        <v>112</v>
      </c>
      <c r="P202" t="s">
        <v>113</v>
      </c>
      <c r="Q202" t="s">
        <v>114</v>
      </c>
      <c r="R202" t="s">
        <v>115</v>
      </c>
      <c r="S202" t="s">
        <v>116</v>
      </c>
    </row>
    <row r="203" spans="1:19" x14ac:dyDescent="0.3">
      <c r="A203">
        <v>98766</v>
      </c>
      <c r="B203">
        <v>114</v>
      </c>
      <c r="C203" t="s">
        <v>24</v>
      </c>
      <c r="D203" t="s">
        <v>169</v>
      </c>
      <c r="E203">
        <v>1227</v>
      </c>
      <c r="F203" s="20">
        <v>45666</v>
      </c>
      <c r="G203" s="20">
        <v>45666</v>
      </c>
      <c r="H203" s="20">
        <v>45666</v>
      </c>
      <c r="I203" s="20">
        <v>45652</v>
      </c>
      <c r="J203" s="20">
        <v>45653</v>
      </c>
      <c r="K203" t="s">
        <v>108</v>
      </c>
      <c r="L203" t="s">
        <v>142</v>
      </c>
      <c r="M203" t="s">
        <v>143</v>
      </c>
      <c r="N203" t="s">
        <v>428</v>
      </c>
      <c r="O203" t="s">
        <v>112</v>
      </c>
      <c r="P203" t="s">
        <v>113</v>
      </c>
      <c r="Q203" t="s">
        <v>114</v>
      </c>
      <c r="R203" t="s">
        <v>115</v>
      </c>
      <c r="S203" t="s">
        <v>116</v>
      </c>
    </row>
    <row r="204" spans="1:19" x14ac:dyDescent="0.3">
      <c r="A204">
        <v>98772</v>
      </c>
      <c r="B204">
        <v>114</v>
      </c>
      <c r="C204" t="s">
        <v>24</v>
      </c>
      <c r="D204" t="s">
        <v>429</v>
      </c>
      <c r="E204">
        <v>375.41</v>
      </c>
      <c r="F204" s="20">
        <v>45666</v>
      </c>
      <c r="G204" s="20">
        <v>45666</v>
      </c>
      <c r="H204" s="20">
        <v>45666</v>
      </c>
      <c r="I204" s="20">
        <v>45652</v>
      </c>
      <c r="J204" s="20">
        <v>45653</v>
      </c>
      <c r="K204" t="s">
        <v>108</v>
      </c>
      <c r="N204" t="s">
        <v>430</v>
      </c>
      <c r="O204" t="s">
        <v>112</v>
      </c>
      <c r="P204" t="s">
        <v>113</v>
      </c>
      <c r="Q204" t="s">
        <v>114</v>
      </c>
      <c r="R204" t="s">
        <v>115</v>
      </c>
      <c r="S204" t="s">
        <v>116</v>
      </c>
    </row>
    <row r="205" spans="1:19" x14ac:dyDescent="0.3">
      <c r="A205">
        <v>98774</v>
      </c>
      <c r="B205">
        <v>114</v>
      </c>
      <c r="C205" t="s">
        <v>24</v>
      </c>
      <c r="D205" t="s">
        <v>154</v>
      </c>
      <c r="E205">
        <v>1186.95</v>
      </c>
      <c r="F205" s="20">
        <v>45666</v>
      </c>
      <c r="G205" s="20">
        <v>45666</v>
      </c>
      <c r="H205" s="20">
        <v>45666</v>
      </c>
      <c r="I205" s="20">
        <v>45652</v>
      </c>
      <c r="J205" s="20">
        <v>45653</v>
      </c>
      <c r="K205" t="s">
        <v>108</v>
      </c>
      <c r="N205" t="s">
        <v>431</v>
      </c>
      <c r="O205" t="s">
        <v>112</v>
      </c>
      <c r="P205" t="s">
        <v>113</v>
      </c>
      <c r="Q205" t="s">
        <v>114</v>
      </c>
      <c r="R205" t="s">
        <v>115</v>
      </c>
      <c r="S205" t="s">
        <v>116</v>
      </c>
    </row>
    <row r="206" spans="1:19" x14ac:dyDescent="0.3">
      <c r="A206">
        <v>98778</v>
      </c>
      <c r="B206">
        <v>114</v>
      </c>
      <c r="C206" t="s">
        <v>24</v>
      </c>
      <c r="D206" t="s">
        <v>154</v>
      </c>
      <c r="E206">
        <v>1733.25</v>
      </c>
      <c r="F206" s="20">
        <v>45666</v>
      </c>
      <c r="G206" s="20">
        <v>45666</v>
      </c>
      <c r="H206" s="20">
        <v>45666</v>
      </c>
      <c r="I206" s="20">
        <v>45652</v>
      </c>
      <c r="J206" s="20">
        <v>45653</v>
      </c>
      <c r="K206" t="s">
        <v>108</v>
      </c>
      <c r="N206" t="s">
        <v>432</v>
      </c>
      <c r="O206" t="s">
        <v>112</v>
      </c>
      <c r="P206" t="s">
        <v>113</v>
      </c>
      <c r="Q206" t="s">
        <v>114</v>
      </c>
      <c r="R206" t="s">
        <v>115</v>
      </c>
      <c r="S206" t="s">
        <v>116</v>
      </c>
    </row>
    <row r="207" spans="1:19" x14ac:dyDescent="0.3">
      <c r="A207">
        <v>98905</v>
      </c>
      <c r="B207">
        <v>114</v>
      </c>
      <c r="C207" t="s">
        <v>24</v>
      </c>
      <c r="D207" t="s">
        <v>328</v>
      </c>
      <c r="E207">
        <v>149</v>
      </c>
      <c r="F207" s="20">
        <v>45666</v>
      </c>
      <c r="G207" s="20">
        <v>45666</v>
      </c>
      <c r="H207" s="20">
        <v>45666</v>
      </c>
      <c r="I207" s="20">
        <v>45653</v>
      </c>
      <c r="J207" s="20">
        <v>45656</v>
      </c>
      <c r="K207" t="s">
        <v>108</v>
      </c>
      <c r="N207" t="s">
        <v>433</v>
      </c>
      <c r="O207" t="s">
        <v>112</v>
      </c>
      <c r="P207" t="s">
        <v>113</v>
      </c>
      <c r="Q207" t="s">
        <v>114</v>
      </c>
      <c r="R207" t="s">
        <v>115</v>
      </c>
      <c r="S207" t="s">
        <v>116</v>
      </c>
    </row>
    <row r="208" spans="1:19" x14ac:dyDescent="0.3">
      <c r="A208">
        <v>95093</v>
      </c>
      <c r="B208">
        <v>114</v>
      </c>
      <c r="C208" t="s">
        <v>24</v>
      </c>
      <c r="D208" t="s">
        <v>345</v>
      </c>
      <c r="E208">
        <v>2891</v>
      </c>
      <c r="F208" s="20">
        <v>45666</v>
      </c>
      <c r="G208" s="20">
        <v>45666</v>
      </c>
      <c r="H208" s="20">
        <v>45666</v>
      </c>
      <c r="I208" s="20">
        <v>45636</v>
      </c>
      <c r="J208" s="20">
        <v>45639</v>
      </c>
      <c r="K208" t="s">
        <v>108</v>
      </c>
      <c r="N208" t="s">
        <v>434</v>
      </c>
      <c r="O208" t="s">
        <v>112</v>
      </c>
      <c r="P208" t="s">
        <v>113</v>
      </c>
      <c r="Q208" t="s">
        <v>114</v>
      </c>
      <c r="R208" t="s">
        <v>115</v>
      </c>
      <c r="S208" t="s">
        <v>116</v>
      </c>
    </row>
    <row r="209" spans="1:19" x14ac:dyDescent="0.3">
      <c r="A209">
        <v>95094</v>
      </c>
      <c r="B209">
        <v>114</v>
      </c>
      <c r="C209" t="s">
        <v>24</v>
      </c>
      <c r="D209" t="s">
        <v>343</v>
      </c>
      <c r="E209">
        <v>1392.72</v>
      </c>
      <c r="F209" s="20">
        <v>45666</v>
      </c>
      <c r="G209" s="20">
        <v>45666</v>
      </c>
      <c r="H209" s="20">
        <v>45666</v>
      </c>
      <c r="I209" s="20">
        <v>45637</v>
      </c>
      <c r="J209" s="20">
        <v>45639</v>
      </c>
      <c r="K209" t="s">
        <v>108</v>
      </c>
      <c r="N209" t="s">
        <v>435</v>
      </c>
      <c r="O209" t="s">
        <v>112</v>
      </c>
      <c r="P209" t="s">
        <v>113</v>
      </c>
      <c r="Q209" t="s">
        <v>114</v>
      </c>
      <c r="R209" t="s">
        <v>115</v>
      </c>
      <c r="S209" t="s">
        <v>116</v>
      </c>
    </row>
    <row r="210" spans="1:19" x14ac:dyDescent="0.3">
      <c r="A210">
        <v>98298</v>
      </c>
      <c r="B210">
        <v>114</v>
      </c>
      <c r="C210" t="s">
        <v>24</v>
      </c>
      <c r="D210" t="s">
        <v>178</v>
      </c>
      <c r="E210">
        <v>2000</v>
      </c>
      <c r="F210" s="20">
        <v>45665</v>
      </c>
      <c r="G210" s="20">
        <v>45665</v>
      </c>
      <c r="H210" s="20">
        <v>45665</v>
      </c>
      <c r="I210" s="20">
        <v>45635</v>
      </c>
      <c r="J210" s="20">
        <v>45652</v>
      </c>
      <c r="K210" t="s">
        <v>108</v>
      </c>
      <c r="N210" t="s">
        <v>436</v>
      </c>
      <c r="O210" t="s">
        <v>112</v>
      </c>
      <c r="P210" t="s">
        <v>113</v>
      </c>
      <c r="Q210" t="s">
        <v>114</v>
      </c>
      <c r="R210" t="s">
        <v>115</v>
      </c>
      <c r="S210" t="s">
        <v>116</v>
      </c>
    </row>
    <row r="211" spans="1:19" x14ac:dyDescent="0.3">
      <c r="A211">
        <v>98392</v>
      </c>
      <c r="B211">
        <v>114</v>
      </c>
      <c r="C211" t="s">
        <v>24</v>
      </c>
      <c r="D211" t="s">
        <v>172</v>
      </c>
      <c r="E211">
        <v>4060.1</v>
      </c>
      <c r="F211" s="20">
        <v>45665</v>
      </c>
      <c r="G211" s="20">
        <v>45665</v>
      </c>
      <c r="H211" s="20">
        <v>45665</v>
      </c>
      <c r="I211" s="20">
        <v>45649</v>
      </c>
      <c r="J211" s="20">
        <v>45652</v>
      </c>
      <c r="K211" t="s">
        <v>108</v>
      </c>
      <c r="L211" t="s">
        <v>142</v>
      </c>
      <c r="M211" t="s">
        <v>143</v>
      </c>
      <c r="N211" t="s">
        <v>437</v>
      </c>
      <c r="O211" t="s">
        <v>112</v>
      </c>
      <c r="P211" t="s">
        <v>113</v>
      </c>
      <c r="Q211" t="s">
        <v>114</v>
      </c>
      <c r="R211" t="s">
        <v>115</v>
      </c>
      <c r="S211" t="s">
        <v>116</v>
      </c>
    </row>
    <row r="212" spans="1:19" x14ac:dyDescent="0.3">
      <c r="A212">
        <v>98755</v>
      </c>
      <c r="B212">
        <v>114</v>
      </c>
      <c r="C212" t="s">
        <v>24</v>
      </c>
      <c r="D212" t="s">
        <v>328</v>
      </c>
      <c r="E212">
        <v>2278.4</v>
      </c>
      <c r="F212" s="20">
        <v>45665</v>
      </c>
      <c r="G212" s="20">
        <v>45665</v>
      </c>
      <c r="H212" s="20">
        <v>45665</v>
      </c>
      <c r="I212" s="20">
        <v>45652</v>
      </c>
      <c r="J212" s="20">
        <v>45653</v>
      </c>
      <c r="K212" t="s">
        <v>108</v>
      </c>
      <c r="N212" t="s">
        <v>438</v>
      </c>
      <c r="O212" t="s">
        <v>112</v>
      </c>
      <c r="P212" t="s">
        <v>113</v>
      </c>
      <c r="Q212" t="s">
        <v>114</v>
      </c>
      <c r="R212" t="s">
        <v>115</v>
      </c>
      <c r="S212" t="s">
        <v>116</v>
      </c>
    </row>
    <row r="213" spans="1:19" x14ac:dyDescent="0.3">
      <c r="A213">
        <v>95564</v>
      </c>
      <c r="B213">
        <v>114</v>
      </c>
      <c r="C213" t="s">
        <v>24</v>
      </c>
      <c r="D213" t="s">
        <v>439</v>
      </c>
      <c r="E213">
        <v>700</v>
      </c>
      <c r="F213" s="20">
        <v>45663</v>
      </c>
      <c r="G213" s="20">
        <v>45665</v>
      </c>
      <c r="H213" s="20">
        <v>45665</v>
      </c>
      <c r="I213" s="20">
        <v>45637</v>
      </c>
      <c r="J213" s="20">
        <v>45642</v>
      </c>
      <c r="K213" t="s">
        <v>118</v>
      </c>
      <c r="L213" t="s">
        <v>201</v>
      </c>
      <c r="M213" t="s">
        <v>202</v>
      </c>
      <c r="N213" t="s">
        <v>440</v>
      </c>
      <c r="O213" t="s">
        <v>112</v>
      </c>
      <c r="P213" t="s">
        <v>113</v>
      </c>
      <c r="Q213" t="s">
        <v>114</v>
      </c>
      <c r="R213" t="s">
        <v>115</v>
      </c>
      <c r="S213" t="s">
        <v>122</v>
      </c>
    </row>
    <row r="214" spans="1:19" x14ac:dyDescent="0.3">
      <c r="A214">
        <v>94310</v>
      </c>
      <c r="B214">
        <v>114</v>
      </c>
      <c r="C214" t="s">
        <v>24</v>
      </c>
      <c r="D214" t="s">
        <v>175</v>
      </c>
      <c r="E214">
        <v>3433.29</v>
      </c>
      <c r="F214" s="20">
        <v>45665</v>
      </c>
      <c r="G214" s="20">
        <v>45665</v>
      </c>
      <c r="H214" s="20">
        <v>45665</v>
      </c>
      <c r="I214" s="20">
        <v>45633</v>
      </c>
      <c r="J214" s="20">
        <v>45637</v>
      </c>
      <c r="K214" t="s">
        <v>108</v>
      </c>
      <c r="N214" t="s">
        <v>441</v>
      </c>
      <c r="O214" t="s">
        <v>112</v>
      </c>
      <c r="P214" t="s">
        <v>113</v>
      </c>
      <c r="Q214" t="s">
        <v>114</v>
      </c>
      <c r="R214" t="s">
        <v>115</v>
      </c>
      <c r="S214" t="s">
        <v>116</v>
      </c>
    </row>
    <row r="215" spans="1:19" x14ac:dyDescent="0.3">
      <c r="A215">
        <v>94316</v>
      </c>
      <c r="B215">
        <v>114</v>
      </c>
      <c r="C215" t="s">
        <v>24</v>
      </c>
      <c r="D215" t="s">
        <v>175</v>
      </c>
      <c r="E215">
        <v>3432</v>
      </c>
      <c r="F215" s="20">
        <v>45665</v>
      </c>
      <c r="G215" s="20">
        <v>45665</v>
      </c>
      <c r="H215" s="20">
        <v>45665</v>
      </c>
      <c r="I215" s="20">
        <v>45633</v>
      </c>
      <c r="J215" s="20">
        <v>45637</v>
      </c>
      <c r="K215" t="s">
        <v>108</v>
      </c>
      <c r="N215" t="s">
        <v>442</v>
      </c>
      <c r="O215" t="s">
        <v>112</v>
      </c>
      <c r="P215" t="s">
        <v>113</v>
      </c>
      <c r="Q215" t="s">
        <v>114</v>
      </c>
      <c r="R215" t="s">
        <v>115</v>
      </c>
      <c r="S215" t="s">
        <v>116</v>
      </c>
    </row>
    <row r="216" spans="1:19" x14ac:dyDescent="0.3">
      <c r="A216">
        <v>94318</v>
      </c>
      <c r="B216">
        <v>114</v>
      </c>
      <c r="C216" t="s">
        <v>24</v>
      </c>
      <c r="D216" t="s">
        <v>175</v>
      </c>
      <c r="E216">
        <v>3003</v>
      </c>
      <c r="F216" s="20">
        <v>45665</v>
      </c>
      <c r="G216" s="20">
        <v>45665</v>
      </c>
      <c r="H216" s="20">
        <v>45665</v>
      </c>
      <c r="I216" s="20">
        <v>45633</v>
      </c>
      <c r="J216" s="20">
        <v>45637</v>
      </c>
      <c r="K216" t="s">
        <v>108</v>
      </c>
      <c r="N216" t="s">
        <v>443</v>
      </c>
      <c r="O216" t="s">
        <v>112</v>
      </c>
      <c r="P216" t="s">
        <v>113</v>
      </c>
      <c r="Q216" t="s">
        <v>114</v>
      </c>
      <c r="R216" t="s">
        <v>115</v>
      </c>
      <c r="S216" t="s">
        <v>116</v>
      </c>
    </row>
    <row r="217" spans="1:19" x14ac:dyDescent="0.3">
      <c r="A217">
        <v>94345</v>
      </c>
      <c r="B217">
        <v>114</v>
      </c>
      <c r="C217" t="s">
        <v>24</v>
      </c>
      <c r="D217" t="s">
        <v>175</v>
      </c>
      <c r="E217">
        <v>1716</v>
      </c>
      <c r="F217" s="20">
        <v>45665</v>
      </c>
      <c r="G217" s="20">
        <v>45665</v>
      </c>
      <c r="H217" s="20">
        <v>45665</v>
      </c>
      <c r="I217" s="20">
        <v>45633</v>
      </c>
      <c r="J217" s="20">
        <v>45637</v>
      </c>
      <c r="K217" t="s">
        <v>108</v>
      </c>
      <c r="N217" t="s">
        <v>444</v>
      </c>
      <c r="O217" t="s">
        <v>112</v>
      </c>
      <c r="P217" t="s">
        <v>113</v>
      </c>
      <c r="Q217" t="s">
        <v>114</v>
      </c>
      <c r="R217" t="s">
        <v>115</v>
      </c>
      <c r="S217" t="s">
        <v>116</v>
      </c>
    </row>
    <row r="218" spans="1:19" x14ac:dyDescent="0.3">
      <c r="A218">
        <v>96379</v>
      </c>
      <c r="B218">
        <v>114</v>
      </c>
      <c r="C218" t="s">
        <v>24</v>
      </c>
      <c r="D218" t="s">
        <v>241</v>
      </c>
      <c r="E218">
        <v>730.97</v>
      </c>
      <c r="F218" s="20">
        <v>45664</v>
      </c>
      <c r="G218" s="20">
        <v>45664</v>
      </c>
      <c r="H218" s="20">
        <v>45664</v>
      </c>
      <c r="I218" s="20">
        <v>45643</v>
      </c>
      <c r="J218" s="20">
        <v>45644</v>
      </c>
      <c r="K218" t="s">
        <v>108</v>
      </c>
      <c r="N218" t="s">
        <v>445</v>
      </c>
      <c r="O218" t="s">
        <v>112</v>
      </c>
      <c r="P218" t="s">
        <v>113</v>
      </c>
      <c r="Q218" t="s">
        <v>114</v>
      </c>
      <c r="R218" t="s">
        <v>115</v>
      </c>
      <c r="S218" t="s">
        <v>116</v>
      </c>
    </row>
    <row r="219" spans="1:19" x14ac:dyDescent="0.3">
      <c r="A219">
        <v>98262</v>
      </c>
      <c r="B219">
        <v>114</v>
      </c>
      <c r="C219" t="s">
        <v>24</v>
      </c>
      <c r="D219" t="s">
        <v>280</v>
      </c>
      <c r="E219">
        <v>1745.33</v>
      </c>
      <c r="F219" s="20">
        <v>45671</v>
      </c>
      <c r="G219" s="20">
        <v>45664</v>
      </c>
      <c r="H219" s="20">
        <v>45664</v>
      </c>
      <c r="I219" s="20">
        <v>45664</v>
      </c>
      <c r="J219" s="20">
        <v>45652</v>
      </c>
      <c r="K219" t="s">
        <v>108</v>
      </c>
      <c r="N219" t="s">
        <v>446</v>
      </c>
      <c r="O219" t="s">
        <v>112</v>
      </c>
      <c r="P219" t="s">
        <v>113</v>
      </c>
      <c r="Q219" t="s">
        <v>114</v>
      </c>
      <c r="R219" t="s">
        <v>115</v>
      </c>
      <c r="S219" t="s">
        <v>116</v>
      </c>
    </row>
    <row r="220" spans="1:19" x14ac:dyDescent="0.3">
      <c r="A220">
        <v>98299</v>
      </c>
      <c r="B220">
        <v>114</v>
      </c>
      <c r="C220" t="s">
        <v>24</v>
      </c>
      <c r="D220" t="s">
        <v>139</v>
      </c>
      <c r="E220">
        <v>1906.8</v>
      </c>
      <c r="F220" s="20">
        <v>45664</v>
      </c>
      <c r="G220" s="20">
        <v>45664</v>
      </c>
      <c r="H220" s="20">
        <v>45664</v>
      </c>
      <c r="I220" s="20">
        <v>45645</v>
      </c>
      <c r="J220" s="20">
        <v>45652</v>
      </c>
      <c r="K220" t="s">
        <v>108</v>
      </c>
      <c r="N220" t="s">
        <v>447</v>
      </c>
      <c r="O220" t="s">
        <v>112</v>
      </c>
      <c r="P220" t="s">
        <v>113</v>
      </c>
      <c r="Q220" t="s">
        <v>114</v>
      </c>
      <c r="R220" t="s">
        <v>115</v>
      </c>
      <c r="S220" t="s">
        <v>116</v>
      </c>
    </row>
    <row r="221" spans="1:19" x14ac:dyDescent="0.3">
      <c r="A221">
        <v>98407</v>
      </c>
      <c r="B221">
        <v>114</v>
      </c>
      <c r="C221" t="s">
        <v>24</v>
      </c>
      <c r="D221" t="s">
        <v>291</v>
      </c>
      <c r="E221">
        <v>1620</v>
      </c>
      <c r="F221" s="20">
        <v>45664</v>
      </c>
      <c r="G221" s="20">
        <v>45664</v>
      </c>
      <c r="H221" s="20">
        <v>45664</v>
      </c>
      <c r="I221" s="20">
        <v>45649</v>
      </c>
      <c r="J221" s="20">
        <v>45652</v>
      </c>
      <c r="K221" t="s">
        <v>108</v>
      </c>
      <c r="N221" t="s">
        <v>448</v>
      </c>
      <c r="O221" t="s">
        <v>112</v>
      </c>
      <c r="P221" t="s">
        <v>113</v>
      </c>
      <c r="Q221" t="s">
        <v>114</v>
      </c>
      <c r="R221" t="s">
        <v>115</v>
      </c>
      <c r="S221" t="s">
        <v>116</v>
      </c>
    </row>
    <row r="222" spans="1:19" x14ac:dyDescent="0.3">
      <c r="A222">
        <v>98410</v>
      </c>
      <c r="B222">
        <v>114</v>
      </c>
      <c r="C222" t="s">
        <v>24</v>
      </c>
      <c r="D222" t="s">
        <v>449</v>
      </c>
      <c r="E222">
        <v>751.6</v>
      </c>
      <c r="F222" s="20">
        <v>45664</v>
      </c>
      <c r="G222" s="20">
        <v>45664</v>
      </c>
      <c r="H222" s="20">
        <v>45664</v>
      </c>
      <c r="I222" s="20">
        <v>45650</v>
      </c>
      <c r="J222" s="20">
        <v>45652</v>
      </c>
      <c r="K222" t="s">
        <v>108</v>
      </c>
      <c r="N222" t="s">
        <v>450</v>
      </c>
      <c r="O222" t="s">
        <v>112</v>
      </c>
      <c r="P222" t="s">
        <v>113</v>
      </c>
      <c r="Q222" t="s">
        <v>114</v>
      </c>
      <c r="R222" t="s">
        <v>115</v>
      </c>
      <c r="S222" t="s">
        <v>116</v>
      </c>
    </row>
    <row r="223" spans="1:19" x14ac:dyDescent="0.3">
      <c r="A223">
        <v>101914</v>
      </c>
      <c r="B223">
        <v>114</v>
      </c>
      <c r="C223" t="s">
        <v>24</v>
      </c>
      <c r="D223" t="s">
        <v>132</v>
      </c>
      <c r="E223">
        <v>270</v>
      </c>
      <c r="F223" s="20">
        <v>45664</v>
      </c>
      <c r="G223" s="20"/>
      <c r="H223" s="20">
        <v>45664</v>
      </c>
      <c r="I223" s="20">
        <v>45664</v>
      </c>
      <c r="J223" s="20">
        <v>45670</v>
      </c>
      <c r="K223" t="s">
        <v>118</v>
      </c>
      <c r="L223" t="s">
        <v>133</v>
      </c>
      <c r="M223" t="s">
        <v>133</v>
      </c>
      <c r="N223" t="s">
        <v>451</v>
      </c>
      <c r="O223" t="s">
        <v>112</v>
      </c>
      <c r="P223" t="s">
        <v>113</v>
      </c>
      <c r="Q223" t="s">
        <v>114</v>
      </c>
      <c r="R223" t="s">
        <v>115</v>
      </c>
      <c r="S223" t="s">
        <v>122</v>
      </c>
    </row>
    <row r="224" spans="1:19" x14ac:dyDescent="0.3">
      <c r="A224">
        <v>101915</v>
      </c>
      <c r="B224">
        <v>114</v>
      </c>
      <c r="C224" t="s">
        <v>24</v>
      </c>
      <c r="D224" t="s">
        <v>347</v>
      </c>
      <c r="E224">
        <v>1200</v>
      </c>
      <c r="F224" s="20">
        <v>45664</v>
      </c>
      <c r="G224" s="20"/>
      <c r="H224" s="20">
        <v>45664</v>
      </c>
      <c r="I224" s="20">
        <v>45664</v>
      </c>
      <c r="J224" s="20">
        <v>45670</v>
      </c>
      <c r="K224" t="s">
        <v>118</v>
      </c>
      <c r="L224" t="s">
        <v>133</v>
      </c>
      <c r="M224" t="s">
        <v>133</v>
      </c>
      <c r="N224" t="s">
        <v>451</v>
      </c>
      <c r="O224" t="s">
        <v>112</v>
      </c>
      <c r="P224" t="s">
        <v>113</v>
      </c>
      <c r="Q224" t="s">
        <v>114</v>
      </c>
      <c r="R224" t="s">
        <v>115</v>
      </c>
      <c r="S224" t="s">
        <v>122</v>
      </c>
    </row>
    <row r="225" spans="1:19" x14ac:dyDescent="0.3">
      <c r="A225">
        <v>101919</v>
      </c>
      <c r="B225">
        <v>114</v>
      </c>
      <c r="C225" t="s">
        <v>24</v>
      </c>
      <c r="D225" t="s">
        <v>452</v>
      </c>
      <c r="E225">
        <v>654.9</v>
      </c>
      <c r="F225" s="20">
        <v>45664</v>
      </c>
      <c r="G225" s="20"/>
      <c r="H225" s="20">
        <v>45664</v>
      </c>
      <c r="I225" s="20">
        <v>45664</v>
      </c>
      <c r="J225" s="20">
        <v>45670</v>
      </c>
      <c r="K225" t="s">
        <v>118</v>
      </c>
      <c r="L225" t="s">
        <v>133</v>
      </c>
      <c r="M225" t="s">
        <v>133</v>
      </c>
      <c r="N225" t="s">
        <v>451</v>
      </c>
      <c r="O225" t="s">
        <v>112</v>
      </c>
      <c r="P225" t="s">
        <v>113</v>
      </c>
      <c r="Q225" t="s">
        <v>114</v>
      </c>
      <c r="R225" t="s">
        <v>115</v>
      </c>
      <c r="S225" t="s">
        <v>122</v>
      </c>
    </row>
    <row r="226" spans="1:19" x14ac:dyDescent="0.3">
      <c r="A226">
        <v>101920</v>
      </c>
      <c r="B226">
        <v>114</v>
      </c>
      <c r="C226" t="s">
        <v>24</v>
      </c>
      <c r="D226" t="s">
        <v>453</v>
      </c>
      <c r="E226">
        <v>1757.5</v>
      </c>
      <c r="F226" s="20">
        <v>45664</v>
      </c>
      <c r="G226" s="20"/>
      <c r="H226" s="20">
        <v>45664</v>
      </c>
      <c r="I226" s="20">
        <v>45664</v>
      </c>
      <c r="J226" s="20">
        <v>45670</v>
      </c>
      <c r="K226" t="s">
        <v>118</v>
      </c>
      <c r="L226" t="s">
        <v>133</v>
      </c>
      <c r="M226" t="s">
        <v>133</v>
      </c>
      <c r="N226" t="s">
        <v>451</v>
      </c>
      <c r="O226" t="s">
        <v>112</v>
      </c>
      <c r="P226" t="s">
        <v>113</v>
      </c>
      <c r="Q226" t="s">
        <v>114</v>
      </c>
      <c r="R226" t="s">
        <v>115</v>
      </c>
      <c r="S226" t="s">
        <v>122</v>
      </c>
    </row>
    <row r="227" spans="1:19" x14ac:dyDescent="0.3">
      <c r="A227">
        <v>99812</v>
      </c>
      <c r="B227">
        <v>114</v>
      </c>
      <c r="C227" t="s">
        <v>24</v>
      </c>
      <c r="D227" t="s">
        <v>210</v>
      </c>
      <c r="E227">
        <v>3389.54</v>
      </c>
      <c r="F227" s="20">
        <v>45664</v>
      </c>
      <c r="G227" s="20">
        <v>45664</v>
      </c>
      <c r="H227" s="20">
        <v>45664</v>
      </c>
      <c r="I227" s="20">
        <v>45656</v>
      </c>
      <c r="J227" s="20"/>
      <c r="L227" t="s">
        <v>109</v>
      </c>
      <c r="M227" t="s">
        <v>211</v>
      </c>
      <c r="O227" t="s">
        <v>112</v>
      </c>
      <c r="P227" t="s">
        <v>113</v>
      </c>
      <c r="Q227" t="s">
        <v>114</v>
      </c>
      <c r="R227" t="s">
        <v>115</v>
      </c>
      <c r="S227" t="s">
        <v>188</v>
      </c>
    </row>
    <row r="228" spans="1:19" x14ac:dyDescent="0.3">
      <c r="A228">
        <v>99813</v>
      </c>
      <c r="B228">
        <v>114</v>
      </c>
      <c r="C228" t="s">
        <v>24</v>
      </c>
      <c r="D228" t="s">
        <v>212</v>
      </c>
      <c r="E228">
        <v>2774.46</v>
      </c>
      <c r="F228" s="20">
        <v>45664</v>
      </c>
      <c r="G228" s="20">
        <v>45664</v>
      </c>
      <c r="H228" s="20">
        <v>45664</v>
      </c>
      <c r="I228" s="20">
        <v>45656</v>
      </c>
      <c r="J228" s="20"/>
      <c r="L228" t="s">
        <v>109</v>
      </c>
      <c r="M228" t="s">
        <v>211</v>
      </c>
      <c r="O228" t="s">
        <v>112</v>
      </c>
      <c r="P228" t="s">
        <v>113</v>
      </c>
      <c r="Q228" t="s">
        <v>114</v>
      </c>
      <c r="R228" t="s">
        <v>115</v>
      </c>
      <c r="S228" t="s">
        <v>188</v>
      </c>
    </row>
    <row r="229" spans="1:19" x14ac:dyDescent="0.3">
      <c r="A229">
        <v>99814</v>
      </c>
      <c r="B229">
        <v>114</v>
      </c>
      <c r="C229" t="s">
        <v>24</v>
      </c>
      <c r="D229" t="s">
        <v>454</v>
      </c>
      <c r="E229">
        <v>3733.38</v>
      </c>
      <c r="F229" s="20">
        <v>45664</v>
      </c>
      <c r="G229" s="20">
        <v>45664</v>
      </c>
      <c r="H229" s="20">
        <v>45664</v>
      </c>
      <c r="I229" s="20">
        <v>45656</v>
      </c>
      <c r="J229" s="20"/>
      <c r="L229" t="s">
        <v>109</v>
      </c>
      <c r="M229" t="s">
        <v>211</v>
      </c>
      <c r="O229" t="s">
        <v>112</v>
      </c>
      <c r="P229" t="s">
        <v>113</v>
      </c>
      <c r="Q229" t="s">
        <v>114</v>
      </c>
      <c r="R229" t="s">
        <v>115</v>
      </c>
      <c r="S229" t="s">
        <v>188</v>
      </c>
    </row>
    <row r="230" spans="1:19" x14ac:dyDescent="0.3">
      <c r="A230">
        <v>99815</v>
      </c>
      <c r="B230">
        <v>114</v>
      </c>
      <c r="C230" t="s">
        <v>24</v>
      </c>
      <c r="D230" t="s">
        <v>213</v>
      </c>
      <c r="E230">
        <v>3446.99</v>
      </c>
      <c r="F230" s="20">
        <v>45664</v>
      </c>
      <c r="G230" s="20">
        <v>45664</v>
      </c>
      <c r="H230" s="20">
        <v>45664</v>
      </c>
      <c r="I230" s="20">
        <v>45656</v>
      </c>
      <c r="J230" s="20"/>
      <c r="L230" t="s">
        <v>109</v>
      </c>
      <c r="M230" t="s">
        <v>211</v>
      </c>
      <c r="O230" t="s">
        <v>112</v>
      </c>
      <c r="P230" t="s">
        <v>113</v>
      </c>
      <c r="Q230" t="s">
        <v>114</v>
      </c>
      <c r="R230" t="s">
        <v>115</v>
      </c>
      <c r="S230" t="s">
        <v>188</v>
      </c>
    </row>
    <row r="231" spans="1:19" x14ac:dyDescent="0.3">
      <c r="A231">
        <v>96581</v>
      </c>
      <c r="B231">
        <v>114</v>
      </c>
      <c r="C231" t="s">
        <v>24</v>
      </c>
      <c r="D231" t="s">
        <v>139</v>
      </c>
      <c r="E231">
        <v>620.6</v>
      </c>
      <c r="F231" s="20">
        <v>45664</v>
      </c>
      <c r="G231" s="20">
        <v>45664</v>
      </c>
      <c r="H231" s="20">
        <v>45664</v>
      </c>
      <c r="I231" s="20">
        <v>45643</v>
      </c>
      <c r="J231" s="20">
        <v>45645</v>
      </c>
      <c r="K231" t="s">
        <v>108</v>
      </c>
      <c r="N231" t="s">
        <v>455</v>
      </c>
      <c r="O231" t="s">
        <v>112</v>
      </c>
      <c r="P231" t="s">
        <v>113</v>
      </c>
      <c r="Q231" t="s">
        <v>114</v>
      </c>
      <c r="R231" t="s">
        <v>115</v>
      </c>
      <c r="S231" t="s">
        <v>116</v>
      </c>
    </row>
    <row r="232" spans="1:19" x14ac:dyDescent="0.3">
      <c r="A232">
        <v>96584</v>
      </c>
      <c r="B232">
        <v>114</v>
      </c>
      <c r="C232" t="s">
        <v>24</v>
      </c>
      <c r="D232" t="s">
        <v>145</v>
      </c>
      <c r="E232">
        <v>3609.36</v>
      </c>
      <c r="F232" s="20">
        <v>45664</v>
      </c>
      <c r="G232" s="20">
        <v>45664</v>
      </c>
      <c r="H232" s="20">
        <v>45664</v>
      </c>
      <c r="I232" s="20">
        <v>45644</v>
      </c>
      <c r="J232" s="20">
        <v>45645</v>
      </c>
      <c r="K232" t="s">
        <v>108</v>
      </c>
      <c r="N232" t="s">
        <v>456</v>
      </c>
      <c r="O232" t="s">
        <v>112</v>
      </c>
      <c r="P232" t="s">
        <v>113</v>
      </c>
      <c r="Q232" t="s">
        <v>114</v>
      </c>
      <c r="R232" t="s">
        <v>115</v>
      </c>
      <c r="S232" t="s">
        <v>116</v>
      </c>
    </row>
    <row r="233" spans="1:19" x14ac:dyDescent="0.3">
      <c r="A233">
        <v>96585</v>
      </c>
      <c r="B233">
        <v>114</v>
      </c>
      <c r="C233" t="s">
        <v>24</v>
      </c>
      <c r="D233" t="s">
        <v>291</v>
      </c>
      <c r="E233">
        <v>2372.56</v>
      </c>
      <c r="F233" s="20">
        <v>45664</v>
      </c>
      <c r="G233" s="20">
        <v>45664</v>
      </c>
      <c r="H233" s="20">
        <v>45664</v>
      </c>
      <c r="I233" s="20">
        <v>45643</v>
      </c>
      <c r="J233" s="20">
        <v>45645</v>
      </c>
      <c r="K233" t="s">
        <v>108</v>
      </c>
      <c r="N233" t="s">
        <v>457</v>
      </c>
      <c r="O233" t="s">
        <v>112</v>
      </c>
      <c r="P233" t="s">
        <v>113</v>
      </c>
      <c r="Q233" t="s">
        <v>114</v>
      </c>
      <c r="R233" t="s">
        <v>115</v>
      </c>
      <c r="S233" t="s">
        <v>116</v>
      </c>
    </row>
    <row r="234" spans="1:19" x14ac:dyDescent="0.3">
      <c r="A234">
        <v>93661</v>
      </c>
      <c r="B234">
        <v>114</v>
      </c>
      <c r="C234" t="s">
        <v>24</v>
      </c>
      <c r="D234" t="s">
        <v>345</v>
      </c>
      <c r="E234">
        <v>1270.21</v>
      </c>
      <c r="F234" s="20">
        <v>45659</v>
      </c>
      <c r="G234" s="20">
        <v>45664</v>
      </c>
      <c r="H234" s="20">
        <v>45664</v>
      </c>
      <c r="I234" s="20">
        <v>45629</v>
      </c>
      <c r="J234" s="20">
        <v>45632</v>
      </c>
      <c r="K234" t="s">
        <v>108</v>
      </c>
      <c r="N234" t="s">
        <v>458</v>
      </c>
      <c r="O234" t="s">
        <v>112</v>
      </c>
      <c r="P234" t="s">
        <v>113</v>
      </c>
      <c r="Q234" t="s">
        <v>114</v>
      </c>
      <c r="R234" t="s">
        <v>115</v>
      </c>
      <c r="S234" t="s">
        <v>116</v>
      </c>
    </row>
    <row r="235" spans="1:19" x14ac:dyDescent="0.3">
      <c r="A235">
        <v>94298</v>
      </c>
      <c r="B235">
        <v>114</v>
      </c>
      <c r="C235" t="s">
        <v>24</v>
      </c>
      <c r="D235" t="s">
        <v>341</v>
      </c>
      <c r="E235">
        <v>2393.4</v>
      </c>
      <c r="F235" s="20">
        <v>45664</v>
      </c>
      <c r="G235" s="20">
        <v>45664</v>
      </c>
      <c r="H235" s="20">
        <v>45664</v>
      </c>
      <c r="I235" s="20">
        <v>45636</v>
      </c>
      <c r="J235" s="20">
        <v>45637</v>
      </c>
      <c r="K235" t="s">
        <v>108</v>
      </c>
      <c r="N235" t="s">
        <v>459</v>
      </c>
      <c r="O235" t="s">
        <v>112</v>
      </c>
      <c r="P235" t="s">
        <v>113</v>
      </c>
      <c r="Q235" t="s">
        <v>114</v>
      </c>
      <c r="R235" t="s">
        <v>115</v>
      </c>
      <c r="S235" t="s">
        <v>116</v>
      </c>
    </row>
    <row r="236" spans="1:19" x14ac:dyDescent="0.3">
      <c r="A236">
        <v>93666</v>
      </c>
      <c r="B236">
        <v>114</v>
      </c>
      <c r="C236" t="s">
        <v>24</v>
      </c>
      <c r="D236" t="s">
        <v>239</v>
      </c>
      <c r="E236">
        <v>1052.49</v>
      </c>
      <c r="F236" s="20">
        <v>45663</v>
      </c>
      <c r="G236" s="20">
        <v>45663</v>
      </c>
      <c r="H236" s="20">
        <v>45663</v>
      </c>
      <c r="I236" s="20">
        <v>45631</v>
      </c>
      <c r="J236" s="20">
        <v>45632</v>
      </c>
      <c r="K236" t="s">
        <v>108</v>
      </c>
      <c r="L236" t="s">
        <v>142</v>
      </c>
      <c r="M236" t="s">
        <v>244</v>
      </c>
      <c r="N236" t="s">
        <v>460</v>
      </c>
      <c r="O236" t="s">
        <v>112</v>
      </c>
      <c r="P236" t="s">
        <v>113</v>
      </c>
      <c r="Q236" t="s">
        <v>114</v>
      </c>
      <c r="R236" t="s">
        <v>115</v>
      </c>
      <c r="S236" t="s">
        <v>116</v>
      </c>
    </row>
    <row r="237" spans="1:19" x14ac:dyDescent="0.3">
      <c r="A237">
        <v>93667</v>
      </c>
      <c r="B237">
        <v>114</v>
      </c>
      <c r="C237" t="s">
        <v>24</v>
      </c>
      <c r="D237" t="s">
        <v>239</v>
      </c>
      <c r="E237">
        <v>2546.89</v>
      </c>
      <c r="F237" s="20">
        <v>45663</v>
      </c>
      <c r="G237" s="20">
        <v>45663</v>
      </c>
      <c r="H237" s="20">
        <v>45663</v>
      </c>
      <c r="I237" s="20">
        <v>45630</v>
      </c>
      <c r="J237" s="20">
        <v>45632</v>
      </c>
      <c r="K237" t="s">
        <v>108</v>
      </c>
      <c r="N237" t="s">
        <v>461</v>
      </c>
      <c r="O237" t="s">
        <v>112</v>
      </c>
      <c r="P237" t="s">
        <v>113</v>
      </c>
      <c r="Q237" t="s">
        <v>114</v>
      </c>
      <c r="R237" t="s">
        <v>115</v>
      </c>
      <c r="S237" t="s">
        <v>116</v>
      </c>
    </row>
    <row r="238" spans="1:19" x14ac:dyDescent="0.3">
      <c r="A238">
        <v>93668</v>
      </c>
      <c r="B238">
        <v>114</v>
      </c>
      <c r="C238" t="s">
        <v>24</v>
      </c>
      <c r="D238" t="s">
        <v>239</v>
      </c>
      <c r="E238">
        <v>1329</v>
      </c>
      <c r="F238" s="20">
        <v>45663</v>
      </c>
      <c r="G238" s="20">
        <v>45663</v>
      </c>
      <c r="H238" s="20">
        <v>45663</v>
      </c>
      <c r="I238" s="20">
        <v>45630</v>
      </c>
      <c r="J238" s="20">
        <v>45632</v>
      </c>
      <c r="K238" t="s">
        <v>108</v>
      </c>
      <c r="L238" t="s">
        <v>142</v>
      </c>
      <c r="M238" t="s">
        <v>244</v>
      </c>
      <c r="N238" t="s">
        <v>462</v>
      </c>
      <c r="O238" t="s">
        <v>112</v>
      </c>
      <c r="P238" t="s">
        <v>113</v>
      </c>
      <c r="Q238" t="s">
        <v>114</v>
      </c>
      <c r="R238" t="s">
        <v>115</v>
      </c>
      <c r="S238" t="s">
        <v>116</v>
      </c>
    </row>
    <row r="239" spans="1:19" x14ac:dyDescent="0.3">
      <c r="A239">
        <v>94269</v>
      </c>
      <c r="B239">
        <v>114</v>
      </c>
      <c r="C239" t="s">
        <v>24</v>
      </c>
      <c r="D239" t="s">
        <v>175</v>
      </c>
      <c r="E239">
        <v>2145</v>
      </c>
      <c r="F239" s="20">
        <v>45663</v>
      </c>
      <c r="G239" s="20">
        <v>45663</v>
      </c>
      <c r="H239" s="20">
        <v>45663</v>
      </c>
      <c r="I239" s="20">
        <v>45631</v>
      </c>
      <c r="J239" s="20">
        <v>45637</v>
      </c>
      <c r="K239" t="s">
        <v>108</v>
      </c>
      <c r="N239" t="s">
        <v>463</v>
      </c>
      <c r="O239" t="s">
        <v>112</v>
      </c>
      <c r="P239" t="s">
        <v>113</v>
      </c>
      <c r="Q239" t="s">
        <v>114</v>
      </c>
      <c r="R239" t="s">
        <v>115</v>
      </c>
      <c r="S239" t="s">
        <v>116</v>
      </c>
    </row>
    <row r="240" spans="1:19" x14ac:dyDescent="0.3">
      <c r="A240">
        <v>94272</v>
      </c>
      <c r="B240">
        <v>114</v>
      </c>
      <c r="C240" t="s">
        <v>24</v>
      </c>
      <c r="D240" t="s">
        <v>239</v>
      </c>
      <c r="E240">
        <v>1064.49</v>
      </c>
      <c r="F240" s="20">
        <v>45663</v>
      </c>
      <c r="G240" s="20">
        <v>45663</v>
      </c>
      <c r="H240" s="20">
        <v>45663</v>
      </c>
      <c r="I240" s="20">
        <v>45632</v>
      </c>
      <c r="J240" s="20">
        <v>45637</v>
      </c>
      <c r="K240" t="s">
        <v>108</v>
      </c>
      <c r="N240" t="s">
        <v>464</v>
      </c>
      <c r="O240" t="s">
        <v>112</v>
      </c>
      <c r="P240" t="s">
        <v>113</v>
      </c>
      <c r="Q240" t="s">
        <v>114</v>
      </c>
      <c r="R240" t="s">
        <v>115</v>
      </c>
      <c r="S240" t="s">
        <v>116</v>
      </c>
    </row>
    <row r="241" spans="1:19" x14ac:dyDescent="0.3">
      <c r="A241">
        <v>94277</v>
      </c>
      <c r="B241">
        <v>114</v>
      </c>
      <c r="C241" t="s">
        <v>24</v>
      </c>
      <c r="D241" t="s">
        <v>175</v>
      </c>
      <c r="E241">
        <v>3433.29</v>
      </c>
      <c r="F241" s="20">
        <v>45663</v>
      </c>
      <c r="G241" s="20">
        <v>45663</v>
      </c>
      <c r="H241" s="20">
        <v>45663</v>
      </c>
      <c r="I241" s="20">
        <v>45630</v>
      </c>
      <c r="J241" s="20">
        <v>45637</v>
      </c>
      <c r="K241" t="s">
        <v>108</v>
      </c>
      <c r="L241" t="s">
        <v>142</v>
      </c>
      <c r="M241" t="s">
        <v>143</v>
      </c>
      <c r="N241" t="s">
        <v>465</v>
      </c>
      <c r="O241" t="s">
        <v>112</v>
      </c>
      <c r="P241" t="s">
        <v>113</v>
      </c>
      <c r="Q241" t="s">
        <v>114</v>
      </c>
      <c r="R241" t="s">
        <v>115</v>
      </c>
      <c r="S241" t="s">
        <v>116</v>
      </c>
    </row>
    <row r="242" spans="1:19" x14ac:dyDescent="0.3">
      <c r="A242">
        <v>94289</v>
      </c>
      <c r="B242">
        <v>114</v>
      </c>
      <c r="C242" t="s">
        <v>24</v>
      </c>
      <c r="D242" t="s">
        <v>269</v>
      </c>
      <c r="E242">
        <v>747.7</v>
      </c>
      <c r="F242" s="20">
        <v>45661</v>
      </c>
      <c r="G242" s="20">
        <v>45663</v>
      </c>
      <c r="H242" s="20">
        <v>45663</v>
      </c>
      <c r="I242" s="20">
        <v>45636</v>
      </c>
      <c r="J242" s="20">
        <v>45637</v>
      </c>
      <c r="K242" t="s">
        <v>108</v>
      </c>
      <c r="N242" t="s">
        <v>466</v>
      </c>
      <c r="O242" t="s">
        <v>112</v>
      </c>
      <c r="P242" t="s">
        <v>113</v>
      </c>
      <c r="Q242" t="s">
        <v>114</v>
      </c>
      <c r="R242" t="s">
        <v>115</v>
      </c>
      <c r="S242" t="s">
        <v>116</v>
      </c>
    </row>
    <row r="243" spans="1:19" x14ac:dyDescent="0.3">
      <c r="A243">
        <v>94343</v>
      </c>
      <c r="B243">
        <v>114</v>
      </c>
      <c r="C243" t="s">
        <v>24</v>
      </c>
      <c r="D243" t="s">
        <v>467</v>
      </c>
      <c r="E243">
        <v>1272.8</v>
      </c>
      <c r="F243" s="20">
        <v>45663</v>
      </c>
      <c r="G243" s="20">
        <v>45663</v>
      </c>
      <c r="H243" s="20">
        <v>45663</v>
      </c>
      <c r="I243" s="20">
        <v>45630</v>
      </c>
      <c r="J243" s="20">
        <v>45637</v>
      </c>
      <c r="K243" t="s">
        <v>108</v>
      </c>
      <c r="N243" t="s">
        <v>468</v>
      </c>
      <c r="O243" t="s">
        <v>112</v>
      </c>
      <c r="P243" t="s">
        <v>113</v>
      </c>
      <c r="Q243" t="s">
        <v>114</v>
      </c>
      <c r="R243" t="s">
        <v>115</v>
      </c>
      <c r="S243" t="s">
        <v>116</v>
      </c>
    </row>
    <row r="244" spans="1:19" x14ac:dyDescent="0.3">
      <c r="A244">
        <v>94347</v>
      </c>
      <c r="B244">
        <v>114</v>
      </c>
      <c r="C244" t="s">
        <v>24</v>
      </c>
      <c r="D244" t="s">
        <v>175</v>
      </c>
      <c r="E244">
        <v>3004.29</v>
      </c>
      <c r="F244" s="20">
        <v>45663</v>
      </c>
      <c r="G244" s="20">
        <v>45663</v>
      </c>
      <c r="H244" s="20">
        <v>45663</v>
      </c>
      <c r="I244" s="20">
        <v>45631</v>
      </c>
      <c r="J244" s="20">
        <v>45637</v>
      </c>
      <c r="K244" t="s">
        <v>108</v>
      </c>
      <c r="N244" t="s">
        <v>469</v>
      </c>
      <c r="O244" t="s">
        <v>112</v>
      </c>
      <c r="P244" t="s">
        <v>113</v>
      </c>
      <c r="Q244" t="s">
        <v>114</v>
      </c>
      <c r="R244" t="s">
        <v>115</v>
      </c>
      <c r="S244" t="s">
        <v>116</v>
      </c>
    </row>
    <row r="245" spans="1:19" x14ac:dyDescent="0.3">
      <c r="A245">
        <v>94349</v>
      </c>
      <c r="B245">
        <v>114</v>
      </c>
      <c r="C245" t="s">
        <v>24</v>
      </c>
      <c r="D245" t="s">
        <v>175</v>
      </c>
      <c r="E245">
        <v>3432</v>
      </c>
      <c r="F245" s="20">
        <v>45663</v>
      </c>
      <c r="G245" s="20">
        <v>45663</v>
      </c>
      <c r="H245" s="20">
        <v>45663</v>
      </c>
      <c r="I245" s="20">
        <v>45631</v>
      </c>
      <c r="J245" s="20">
        <v>45637</v>
      </c>
      <c r="K245" t="s">
        <v>108</v>
      </c>
      <c r="N245" t="s">
        <v>470</v>
      </c>
      <c r="O245" t="s">
        <v>112</v>
      </c>
      <c r="P245" t="s">
        <v>113</v>
      </c>
      <c r="Q245" t="s">
        <v>114</v>
      </c>
      <c r="R245" t="s">
        <v>115</v>
      </c>
      <c r="S245" t="s">
        <v>116</v>
      </c>
    </row>
    <row r="246" spans="1:19" x14ac:dyDescent="0.3">
      <c r="A246">
        <v>94353</v>
      </c>
      <c r="B246">
        <v>114</v>
      </c>
      <c r="C246" t="s">
        <v>24</v>
      </c>
      <c r="D246" t="s">
        <v>175</v>
      </c>
      <c r="E246">
        <v>3432</v>
      </c>
      <c r="F246" s="20">
        <v>45663</v>
      </c>
      <c r="G246" s="20">
        <v>45663</v>
      </c>
      <c r="H246" s="20">
        <v>45663</v>
      </c>
      <c r="I246" s="20">
        <v>45635</v>
      </c>
      <c r="J246" s="20">
        <v>45637</v>
      </c>
      <c r="K246" t="s">
        <v>108</v>
      </c>
      <c r="N246" t="s">
        <v>471</v>
      </c>
      <c r="O246" t="s">
        <v>112</v>
      </c>
      <c r="P246" t="s">
        <v>113</v>
      </c>
      <c r="Q246" t="s">
        <v>114</v>
      </c>
      <c r="R246" t="s">
        <v>115</v>
      </c>
      <c r="S246" t="s">
        <v>116</v>
      </c>
    </row>
    <row r="247" spans="1:19" x14ac:dyDescent="0.3">
      <c r="A247">
        <v>94357</v>
      </c>
      <c r="B247">
        <v>114</v>
      </c>
      <c r="C247" t="s">
        <v>24</v>
      </c>
      <c r="D247" t="s">
        <v>175</v>
      </c>
      <c r="E247">
        <v>3004.29</v>
      </c>
      <c r="F247" s="20">
        <v>45663</v>
      </c>
      <c r="G247" s="20">
        <v>45663</v>
      </c>
      <c r="H247" s="20">
        <v>45663</v>
      </c>
      <c r="I247" s="20">
        <v>45632</v>
      </c>
      <c r="J247" s="20">
        <v>45637</v>
      </c>
      <c r="K247" t="s">
        <v>108</v>
      </c>
      <c r="N247" t="s">
        <v>472</v>
      </c>
      <c r="O247" t="s">
        <v>112</v>
      </c>
      <c r="P247" t="s">
        <v>113</v>
      </c>
      <c r="Q247" t="s">
        <v>114</v>
      </c>
      <c r="R247" t="s">
        <v>115</v>
      </c>
      <c r="S247" t="s">
        <v>116</v>
      </c>
    </row>
    <row r="248" spans="1:19" x14ac:dyDescent="0.3">
      <c r="A248">
        <v>94360</v>
      </c>
      <c r="B248">
        <v>114</v>
      </c>
      <c r="C248" t="s">
        <v>24</v>
      </c>
      <c r="D248" t="s">
        <v>175</v>
      </c>
      <c r="E248">
        <v>1716</v>
      </c>
      <c r="F248" s="20">
        <v>45663</v>
      </c>
      <c r="G248" s="20">
        <v>45663</v>
      </c>
      <c r="H248" s="20">
        <v>45663</v>
      </c>
      <c r="I248" s="20">
        <v>45630</v>
      </c>
      <c r="J248" s="20">
        <v>45637</v>
      </c>
      <c r="K248" t="s">
        <v>108</v>
      </c>
      <c r="N248" t="s">
        <v>473</v>
      </c>
      <c r="O248" t="s">
        <v>112</v>
      </c>
      <c r="P248" t="s">
        <v>113</v>
      </c>
      <c r="Q248" t="s">
        <v>114</v>
      </c>
      <c r="R248" t="s">
        <v>115</v>
      </c>
      <c r="S248" t="s">
        <v>116</v>
      </c>
    </row>
    <row r="249" spans="1:19" x14ac:dyDescent="0.3">
      <c r="A249">
        <v>91751</v>
      </c>
      <c r="B249">
        <v>114</v>
      </c>
      <c r="C249" t="s">
        <v>24</v>
      </c>
      <c r="D249" t="s">
        <v>474</v>
      </c>
      <c r="E249">
        <v>192.8</v>
      </c>
      <c r="F249" s="20">
        <v>45663</v>
      </c>
      <c r="G249" s="20">
        <v>45663</v>
      </c>
      <c r="H249" s="20">
        <v>45663</v>
      </c>
      <c r="I249" s="20">
        <v>45627</v>
      </c>
      <c r="J249" s="20">
        <v>45632</v>
      </c>
      <c r="K249" t="s">
        <v>108</v>
      </c>
      <c r="L249" t="s">
        <v>109</v>
      </c>
      <c r="M249" t="s">
        <v>475</v>
      </c>
      <c r="N249" t="s">
        <v>476</v>
      </c>
      <c r="O249" t="s">
        <v>112</v>
      </c>
      <c r="P249" t="s">
        <v>113</v>
      </c>
      <c r="Q249" t="s">
        <v>114</v>
      </c>
      <c r="R249" t="s">
        <v>115</v>
      </c>
      <c r="S249" t="s">
        <v>188</v>
      </c>
    </row>
    <row r="250" spans="1:19" x14ac:dyDescent="0.3">
      <c r="A250">
        <v>64168</v>
      </c>
      <c r="B250">
        <v>114</v>
      </c>
      <c r="C250" t="s">
        <v>24</v>
      </c>
      <c r="D250" t="s">
        <v>334</v>
      </c>
      <c r="E250">
        <v>87.25</v>
      </c>
      <c r="F250" s="20">
        <v>45663</v>
      </c>
      <c r="G250" s="20">
        <v>45663</v>
      </c>
      <c r="H250" s="20">
        <v>45663</v>
      </c>
      <c r="I250" s="20">
        <v>45640</v>
      </c>
      <c r="J250" s="20"/>
      <c r="K250" t="s">
        <v>108</v>
      </c>
      <c r="L250" t="s">
        <v>148</v>
      </c>
      <c r="M250" t="s">
        <v>335</v>
      </c>
      <c r="N250" t="s">
        <v>477</v>
      </c>
      <c r="O250" t="s">
        <v>112</v>
      </c>
      <c r="P250" t="s">
        <v>113</v>
      </c>
      <c r="Q250" t="s">
        <v>114</v>
      </c>
      <c r="R250" t="s">
        <v>115</v>
      </c>
      <c r="S250" t="s">
        <v>116</v>
      </c>
    </row>
    <row r="251" spans="1:19" x14ac:dyDescent="0.3">
      <c r="A251">
        <v>63979</v>
      </c>
      <c r="B251">
        <v>114</v>
      </c>
      <c r="C251" t="s">
        <v>24</v>
      </c>
      <c r="D251" t="s">
        <v>478</v>
      </c>
      <c r="E251">
        <v>173.73</v>
      </c>
      <c r="F251" s="20">
        <v>45662</v>
      </c>
      <c r="G251" s="20">
        <v>45663</v>
      </c>
      <c r="H251" s="20">
        <v>45663</v>
      </c>
      <c r="I251" s="20">
        <v>45644</v>
      </c>
      <c r="J251" s="20"/>
      <c r="K251" t="s">
        <v>108</v>
      </c>
      <c r="L251" t="s">
        <v>205</v>
      </c>
      <c r="M251" t="s">
        <v>206</v>
      </c>
      <c r="N251" t="s">
        <v>479</v>
      </c>
      <c r="O251" t="s">
        <v>112</v>
      </c>
      <c r="P251" t="s">
        <v>113</v>
      </c>
      <c r="Q251" t="s">
        <v>114</v>
      </c>
      <c r="R251" t="s">
        <v>115</v>
      </c>
      <c r="S251" t="s">
        <v>116</v>
      </c>
    </row>
    <row r="252" spans="1:19" x14ac:dyDescent="0.3">
      <c r="A252">
        <v>64116</v>
      </c>
      <c r="B252">
        <v>114</v>
      </c>
      <c r="C252" t="s">
        <v>24</v>
      </c>
      <c r="D252" t="s">
        <v>480</v>
      </c>
      <c r="E252">
        <v>571.49</v>
      </c>
      <c r="F252" s="20">
        <v>45663</v>
      </c>
      <c r="G252" s="20">
        <v>45663</v>
      </c>
      <c r="H252" s="20">
        <v>45663</v>
      </c>
      <c r="I252" s="20">
        <v>45649</v>
      </c>
      <c r="J252" s="20"/>
      <c r="K252" t="s">
        <v>108</v>
      </c>
      <c r="L252" t="s">
        <v>322</v>
      </c>
      <c r="M252" t="s">
        <v>481</v>
      </c>
      <c r="N252" t="s">
        <v>482</v>
      </c>
      <c r="O252" t="s">
        <v>112</v>
      </c>
      <c r="P252" t="s">
        <v>113</v>
      </c>
      <c r="Q252" t="s">
        <v>114</v>
      </c>
      <c r="R252" t="s">
        <v>115</v>
      </c>
      <c r="S252" t="s">
        <v>116</v>
      </c>
    </row>
    <row r="253" spans="1:19" x14ac:dyDescent="0.3">
      <c r="A253">
        <v>96469</v>
      </c>
      <c r="B253">
        <v>114</v>
      </c>
      <c r="C253" t="s">
        <v>24</v>
      </c>
      <c r="D253" t="s">
        <v>273</v>
      </c>
      <c r="E253">
        <v>4148</v>
      </c>
      <c r="F253" s="20">
        <v>45659</v>
      </c>
      <c r="G253" s="20">
        <v>45663</v>
      </c>
      <c r="H253" s="20">
        <v>45663</v>
      </c>
      <c r="I253" s="20">
        <v>45645</v>
      </c>
      <c r="J253" s="20">
        <v>45645</v>
      </c>
      <c r="K253" t="s">
        <v>118</v>
      </c>
      <c r="L253" t="s">
        <v>109</v>
      </c>
      <c r="M253" t="s">
        <v>233</v>
      </c>
      <c r="N253" t="s">
        <v>483</v>
      </c>
      <c r="O253" t="s">
        <v>112</v>
      </c>
      <c r="P253" t="s">
        <v>113</v>
      </c>
      <c r="Q253" t="s">
        <v>114</v>
      </c>
      <c r="R253" t="s">
        <v>115</v>
      </c>
      <c r="S253" t="s">
        <v>122</v>
      </c>
    </row>
    <row r="254" spans="1:19" x14ac:dyDescent="0.3">
      <c r="A254">
        <v>97628</v>
      </c>
      <c r="B254">
        <v>114</v>
      </c>
      <c r="C254" t="s">
        <v>24</v>
      </c>
      <c r="D254" t="s">
        <v>484</v>
      </c>
      <c r="E254">
        <v>2364.81</v>
      </c>
      <c r="F254" s="20">
        <v>45662</v>
      </c>
      <c r="G254" s="20">
        <v>45663</v>
      </c>
      <c r="H254" s="20">
        <v>45663</v>
      </c>
      <c r="I254" s="20">
        <v>45646</v>
      </c>
      <c r="J254" s="20">
        <v>45646</v>
      </c>
      <c r="K254" t="s">
        <v>108</v>
      </c>
      <c r="L254" t="s">
        <v>148</v>
      </c>
      <c r="M254" t="s">
        <v>149</v>
      </c>
      <c r="N254" t="s">
        <v>485</v>
      </c>
      <c r="O254" t="s">
        <v>112</v>
      </c>
      <c r="P254" t="s">
        <v>113</v>
      </c>
      <c r="Q254" t="s">
        <v>114</v>
      </c>
      <c r="R254" t="s">
        <v>115</v>
      </c>
      <c r="S254" t="s">
        <v>116</v>
      </c>
    </row>
    <row r="255" spans="1:19" x14ac:dyDescent="0.3">
      <c r="A255">
        <v>97906</v>
      </c>
      <c r="B255">
        <v>114</v>
      </c>
      <c r="C255" t="s">
        <v>24</v>
      </c>
      <c r="D255" t="s">
        <v>486</v>
      </c>
      <c r="E255">
        <v>1644.71</v>
      </c>
      <c r="F255" s="20">
        <v>45661</v>
      </c>
      <c r="G255" s="20">
        <v>45663</v>
      </c>
      <c r="H255" s="20">
        <v>45663</v>
      </c>
      <c r="I255" s="20">
        <v>45658</v>
      </c>
      <c r="J255" s="20">
        <v>45649</v>
      </c>
      <c r="K255" t="s">
        <v>108</v>
      </c>
      <c r="L255" t="s">
        <v>109</v>
      </c>
      <c r="M255" t="s">
        <v>128</v>
      </c>
      <c r="N255" t="s">
        <v>487</v>
      </c>
      <c r="O255" t="s">
        <v>112</v>
      </c>
      <c r="P255" t="s">
        <v>113</v>
      </c>
      <c r="Q255" t="s">
        <v>114</v>
      </c>
      <c r="R255" t="s">
        <v>115</v>
      </c>
      <c r="S255" t="s">
        <v>488</v>
      </c>
    </row>
    <row r="256" spans="1:19" x14ac:dyDescent="0.3">
      <c r="A256">
        <v>98243</v>
      </c>
      <c r="B256">
        <v>114</v>
      </c>
      <c r="C256" t="s">
        <v>24</v>
      </c>
      <c r="D256" t="s">
        <v>156</v>
      </c>
      <c r="E256">
        <v>1442.5</v>
      </c>
      <c r="F256" s="20">
        <v>45661</v>
      </c>
      <c r="G256" s="20">
        <v>45663</v>
      </c>
      <c r="H256" s="20">
        <v>45663</v>
      </c>
      <c r="I256" s="20">
        <v>45647</v>
      </c>
      <c r="J256" s="20">
        <v>45652</v>
      </c>
      <c r="K256" t="s">
        <v>108</v>
      </c>
      <c r="N256" t="s">
        <v>489</v>
      </c>
      <c r="O256" t="s">
        <v>112</v>
      </c>
      <c r="P256" t="s">
        <v>113</v>
      </c>
      <c r="Q256" t="s">
        <v>114</v>
      </c>
      <c r="R256" t="s">
        <v>115</v>
      </c>
      <c r="S256" t="s">
        <v>116</v>
      </c>
    </row>
    <row r="257" spans="1:19" x14ac:dyDescent="0.3">
      <c r="A257">
        <v>98247</v>
      </c>
      <c r="B257">
        <v>114</v>
      </c>
      <c r="C257" t="s">
        <v>24</v>
      </c>
      <c r="D257" t="s">
        <v>180</v>
      </c>
      <c r="E257">
        <v>367.4</v>
      </c>
      <c r="F257" s="20">
        <v>45661</v>
      </c>
      <c r="G257" s="20">
        <v>45663</v>
      </c>
      <c r="H257" s="20">
        <v>45663</v>
      </c>
      <c r="I257" s="20">
        <v>45646</v>
      </c>
      <c r="J257" s="20">
        <v>45652</v>
      </c>
      <c r="K257" t="s">
        <v>108</v>
      </c>
      <c r="N257" t="s">
        <v>490</v>
      </c>
      <c r="O257" t="s">
        <v>112</v>
      </c>
      <c r="P257" t="s">
        <v>113</v>
      </c>
      <c r="Q257" t="s">
        <v>114</v>
      </c>
      <c r="R257" t="s">
        <v>115</v>
      </c>
      <c r="S257" t="s">
        <v>116</v>
      </c>
    </row>
    <row r="258" spans="1:19" x14ac:dyDescent="0.3">
      <c r="A258">
        <v>98260</v>
      </c>
      <c r="B258">
        <v>114</v>
      </c>
      <c r="C258" t="s">
        <v>24</v>
      </c>
      <c r="D258" t="s">
        <v>289</v>
      </c>
      <c r="E258">
        <v>860</v>
      </c>
      <c r="F258" s="20">
        <v>45661</v>
      </c>
      <c r="G258" s="20">
        <v>45663</v>
      </c>
      <c r="H258" s="20">
        <v>45663</v>
      </c>
      <c r="I258" s="20">
        <v>45647</v>
      </c>
      <c r="J258" s="20">
        <v>45652</v>
      </c>
      <c r="K258" t="s">
        <v>108</v>
      </c>
      <c r="L258" t="s">
        <v>142</v>
      </c>
      <c r="M258" t="s">
        <v>143</v>
      </c>
      <c r="N258" t="s">
        <v>491</v>
      </c>
      <c r="O258" t="s">
        <v>112</v>
      </c>
      <c r="P258" t="s">
        <v>113</v>
      </c>
      <c r="Q258" t="s">
        <v>114</v>
      </c>
      <c r="R258" t="s">
        <v>115</v>
      </c>
      <c r="S258" t="s">
        <v>116</v>
      </c>
    </row>
    <row r="259" spans="1:19" x14ac:dyDescent="0.3">
      <c r="A259">
        <v>98265</v>
      </c>
      <c r="B259">
        <v>114</v>
      </c>
      <c r="C259" t="s">
        <v>24</v>
      </c>
      <c r="D259" t="s">
        <v>165</v>
      </c>
      <c r="E259">
        <v>810.5</v>
      </c>
      <c r="F259" s="20">
        <v>45661</v>
      </c>
      <c r="G259" s="20">
        <v>45663</v>
      </c>
      <c r="H259" s="20">
        <v>45663</v>
      </c>
      <c r="I259" s="20">
        <v>45646</v>
      </c>
      <c r="J259" s="20">
        <v>45652</v>
      </c>
      <c r="K259" t="s">
        <v>108</v>
      </c>
      <c r="N259" t="s">
        <v>492</v>
      </c>
      <c r="O259" t="s">
        <v>112</v>
      </c>
      <c r="P259" t="s">
        <v>113</v>
      </c>
      <c r="Q259" t="s">
        <v>114</v>
      </c>
      <c r="R259" t="s">
        <v>115</v>
      </c>
      <c r="S259" t="s">
        <v>116</v>
      </c>
    </row>
    <row r="260" spans="1:19" x14ac:dyDescent="0.3">
      <c r="A260">
        <v>98363</v>
      </c>
      <c r="B260">
        <v>114</v>
      </c>
      <c r="C260" t="s">
        <v>24</v>
      </c>
      <c r="D260" t="s">
        <v>449</v>
      </c>
      <c r="E260">
        <v>198</v>
      </c>
      <c r="F260" s="20">
        <v>45663</v>
      </c>
      <c r="G260" s="20">
        <v>45663</v>
      </c>
      <c r="H260" s="20">
        <v>45663</v>
      </c>
      <c r="I260" s="20">
        <v>45648</v>
      </c>
      <c r="J260" s="20">
        <v>45652</v>
      </c>
      <c r="K260" t="s">
        <v>108</v>
      </c>
      <c r="L260" t="s">
        <v>142</v>
      </c>
      <c r="M260" t="s">
        <v>143</v>
      </c>
      <c r="N260" t="s">
        <v>493</v>
      </c>
      <c r="O260" t="s">
        <v>112</v>
      </c>
      <c r="P260" t="s">
        <v>113</v>
      </c>
      <c r="Q260" t="s">
        <v>114</v>
      </c>
      <c r="R260" t="s">
        <v>115</v>
      </c>
      <c r="S260" t="s">
        <v>116</v>
      </c>
    </row>
    <row r="261" spans="1:19" x14ac:dyDescent="0.3">
      <c r="A261">
        <v>98364</v>
      </c>
      <c r="B261">
        <v>114</v>
      </c>
      <c r="C261" t="s">
        <v>24</v>
      </c>
      <c r="D261" t="s">
        <v>154</v>
      </c>
      <c r="E261">
        <v>451.61</v>
      </c>
      <c r="F261" s="20">
        <v>45661</v>
      </c>
      <c r="G261" s="20">
        <v>45663</v>
      </c>
      <c r="H261" s="20">
        <v>45663</v>
      </c>
      <c r="I261" s="20">
        <v>45647</v>
      </c>
      <c r="J261" s="20">
        <v>45652</v>
      </c>
      <c r="K261" t="s">
        <v>108</v>
      </c>
      <c r="L261" t="s">
        <v>142</v>
      </c>
      <c r="M261" t="s">
        <v>143</v>
      </c>
      <c r="N261" t="s">
        <v>494</v>
      </c>
      <c r="O261" t="s">
        <v>112</v>
      </c>
      <c r="P261" t="s">
        <v>113</v>
      </c>
      <c r="Q261" t="s">
        <v>114</v>
      </c>
      <c r="R261" t="s">
        <v>115</v>
      </c>
      <c r="S261" t="s">
        <v>116</v>
      </c>
    </row>
    <row r="262" spans="1:19" x14ac:dyDescent="0.3">
      <c r="A262">
        <v>98365</v>
      </c>
      <c r="B262">
        <v>114</v>
      </c>
      <c r="C262" t="s">
        <v>24</v>
      </c>
      <c r="D262" t="s">
        <v>495</v>
      </c>
      <c r="E262">
        <v>328.5</v>
      </c>
      <c r="F262" s="20">
        <v>45663</v>
      </c>
      <c r="G262" s="20">
        <v>45663</v>
      </c>
      <c r="H262" s="20">
        <v>45663</v>
      </c>
      <c r="I262" s="20">
        <v>45649</v>
      </c>
      <c r="J262" s="20">
        <v>45652</v>
      </c>
      <c r="K262" t="s">
        <v>108</v>
      </c>
      <c r="L262" t="s">
        <v>142</v>
      </c>
      <c r="M262" t="s">
        <v>143</v>
      </c>
      <c r="N262" t="s">
        <v>496</v>
      </c>
      <c r="O262" t="s">
        <v>112</v>
      </c>
      <c r="P262" t="s">
        <v>113</v>
      </c>
      <c r="Q262" t="s">
        <v>114</v>
      </c>
      <c r="R262" t="s">
        <v>115</v>
      </c>
      <c r="S262" t="s">
        <v>116</v>
      </c>
    </row>
    <row r="263" spans="1:19" x14ac:dyDescent="0.3">
      <c r="A263">
        <v>98384</v>
      </c>
      <c r="B263">
        <v>114</v>
      </c>
      <c r="C263" t="s">
        <v>24</v>
      </c>
      <c r="D263" t="s">
        <v>194</v>
      </c>
      <c r="E263">
        <v>584.16999999999996</v>
      </c>
      <c r="F263" s="20">
        <v>45663</v>
      </c>
      <c r="G263" s="20">
        <v>45663</v>
      </c>
      <c r="H263" s="20">
        <v>45663</v>
      </c>
      <c r="I263" s="20">
        <v>45649</v>
      </c>
      <c r="J263" s="20">
        <v>45652</v>
      </c>
      <c r="K263" t="s">
        <v>108</v>
      </c>
      <c r="N263" t="s">
        <v>497</v>
      </c>
      <c r="O263" t="s">
        <v>112</v>
      </c>
      <c r="P263" t="s">
        <v>113</v>
      </c>
      <c r="Q263" t="s">
        <v>114</v>
      </c>
      <c r="R263" t="s">
        <v>115</v>
      </c>
      <c r="S263" t="s">
        <v>116</v>
      </c>
    </row>
    <row r="264" spans="1:19" x14ac:dyDescent="0.3">
      <c r="A264">
        <v>98386</v>
      </c>
      <c r="B264">
        <v>114</v>
      </c>
      <c r="C264" t="s">
        <v>24</v>
      </c>
      <c r="D264" t="s">
        <v>498</v>
      </c>
      <c r="E264">
        <v>849.7</v>
      </c>
      <c r="F264" s="20">
        <v>45663</v>
      </c>
      <c r="G264" s="20">
        <v>45663</v>
      </c>
      <c r="H264" s="20">
        <v>45663</v>
      </c>
      <c r="I264" s="20">
        <v>45649</v>
      </c>
      <c r="J264" s="20">
        <v>45652</v>
      </c>
      <c r="K264" t="s">
        <v>108</v>
      </c>
      <c r="N264" t="s">
        <v>499</v>
      </c>
      <c r="O264" t="s">
        <v>112</v>
      </c>
      <c r="P264" t="s">
        <v>113</v>
      </c>
      <c r="Q264" t="s">
        <v>114</v>
      </c>
      <c r="R264" t="s">
        <v>115</v>
      </c>
      <c r="S264" t="s">
        <v>116</v>
      </c>
    </row>
    <row r="265" spans="1:19" x14ac:dyDescent="0.3">
      <c r="A265">
        <v>98393</v>
      </c>
      <c r="B265">
        <v>114</v>
      </c>
      <c r="C265" t="s">
        <v>24</v>
      </c>
      <c r="D265" t="s">
        <v>154</v>
      </c>
      <c r="E265">
        <v>555.77</v>
      </c>
      <c r="F265" s="20">
        <v>45661</v>
      </c>
      <c r="G265" s="20">
        <v>45663</v>
      </c>
      <c r="H265" s="20">
        <v>45663</v>
      </c>
      <c r="I265" s="20">
        <v>45647</v>
      </c>
      <c r="J265" s="20">
        <v>45652</v>
      </c>
      <c r="K265" t="s">
        <v>108</v>
      </c>
      <c r="N265" t="s">
        <v>500</v>
      </c>
      <c r="O265" t="s">
        <v>112</v>
      </c>
      <c r="P265" t="s">
        <v>113</v>
      </c>
      <c r="Q265" t="s">
        <v>114</v>
      </c>
      <c r="R265" t="s">
        <v>115</v>
      </c>
      <c r="S265" t="s">
        <v>116</v>
      </c>
    </row>
    <row r="266" spans="1:19" x14ac:dyDescent="0.3">
      <c r="A266">
        <v>98396</v>
      </c>
      <c r="B266">
        <v>114</v>
      </c>
      <c r="C266" t="s">
        <v>24</v>
      </c>
      <c r="D266" t="s">
        <v>165</v>
      </c>
      <c r="E266">
        <v>168</v>
      </c>
      <c r="F266" s="20">
        <v>45663</v>
      </c>
      <c r="G266" s="20">
        <v>45663</v>
      </c>
      <c r="H266" s="20">
        <v>45663</v>
      </c>
      <c r="I266" s="20">
        <v>45648</v>
      </c>
      <c r="J266" s="20">
        <v>45652</v>
      </c>
      <c r="K266" t="s">
        <v>108</v>
      </c>
      <c r="L266" t="s">
        <v>142</v>
      </c>
      <c r="M266" t="s">
        <v>143</v>
      </c>
      <c r="N266" t="s">
        <v>501</v>
      </c>
      <c r="O266" t="s">
        <v>112</v>
      </c>
      <c r="P266" t="s">
        <v>113</v>
      </c>
      <c r="Q266" t="s">
        <v>114</v>
      </c>
      <c r="R266" t="s">
        <v>115</v>
      </c>
      <c r="S266" t="s">
        <v>116</v>
      </c>
    </row>
    <row r="267" spans="1:19" x14ac:dyDescent="0.3">
      <c r="A267">
        <v>98412</v>
      </c>
      <c r="B267">
        <v>114</v>
      </c>
      <c r="C267" t="s">
        <v>24</v>
      </c>
      <c r="D267" t="s">
        <v>449</v>
      </c>
      <c r="E267">
        <v>1597.56</v>
      </c>
      <c r="F267" s="20">
        <v>45663</v>
      </c>
      <c r="G267" s="20">
        <v>45663</v>
      </c>
      <c r="H267" s="20">
        <v>45663</v>
      </c>
      <c r="I267" s="20">
        <v>45648</v>
      </c>
      <c r="J267" s="20">
        <v>45652</v>
      </c>
      <c r="K267" t="s">
        <v>108</v>
      </c>
      <c r="N267" t="s">
        <v>502</v>
      </c>
      <c r="O267" t="s">
        <v>112</v>
      </c>
      <c r="P267" t="s">
        <v>113</v>
      </c>
      <c r="Q267" t="s">
        <v>114</v>
      </c>
      <c r="R267" t="s">
        <v>115</v>
      </c>
      <c r="S267" t="s">
        <v>116</v>
      </c>
    </row>
    <row r="268" spans="1:19" x14ac:dyDescent="0.3">
      <c r="A268">
        <v>98437</v>
      </c>
      <c r="B268">
        <v>114</v>
      </c>
      <c r="C268" t="s">
        <v>24</v>
      </c>
      <c r="D268" t="s">
        <v>180</v>
      </c>
      <c r="E268">
        <v>183.8</v>
      </c>
      <c r="F268" s="20">
        <v>45663</v>
      </c>
      <c r="G268" s="20">
        <v>45663</v>
      </c>
      <c r="H268" s="20">
        <v>45663</v>
      </c>
      <c r="I268" s="20">
        <v>45646</v>
      </c>
      <c r="J268" s="20">
        <v>45652</v>
      </c>
      <c r="K268" t="s">
        <v>108</v>
      </c>
      <c r="N268" t="s">
        <v>503</v>
      </c>
      <c r="O268" t="s">
        <v>112</v>
      </c>
      <c r="P268" t="s">
        <v>113</v>
      </c>
      <c r="Q268" t="s">
        <v>114</v>
      </c>
      <c r="R268" t="s">
        <v>115</v>
      </c>
      <c r="S268" t="s">
        <v>116</v>
      </c>
    </row>
    <row r="269" spans="1:19" x14ac:dyDescent="0.3">
      <c r="A269">
        <v>98796</v>
      </c>
      <c r="B269">
        <v>114</v>
      </c>
      <c r="C269" t="s">
        <v>24</v>
      </c>
      <c r="D269" t="s">
        <v>123</v>
      </c>
      <c r="E269">
        <v>465.53</v>
      </c>
      <c r="F269" s="20">
        <v>45661</v>
      </c>
      <c r="G269" s="20">
        <v>45663</v>
      </c>
      <c r="H269" s="20">
        <v>45663</v>
      </c>
      <c r="I269" s="20">
        <v>45647</v>
      </c>
      <c r="J269" s="20">
        <v>45653</v>
      </c>
      <c r="K269" t="s">
        <v>108</v>
      </c>
      <c r="L269" t="s">
        <v>142</v>
      </c>
      <c r="M269" t="s">
        <v>143</v>
      </c>
      <c r="N269" t="s">
        <v>504</v>
      </c>
      <c r="O269" t="s">
        <v>112</v>
      </c>
      <c r="P269" t="s">
        <v>113</v>
      </c>
      <c r="Q269" t="s">
        <v>114</v>
      </c>
      <c r="R269" t="s">
        <v>115</v>
      </c>
      <c r="S269" t="s">
        <v>116</v>
      </c>
    </row>
    <row r="270" spans="1:19" x14ac:dyDescent="0.3">
      <c r="A270">
        <v>95535</v>
      </c>
      <c r="B270">
        <v>114</v>
      </c>
      <c r="C270" t="s">
        <v>24</v>
      </c>
      <c r="D270" t="s">
        <v>505</v>
      </c>
      <c r="E270">
        <v>708.22</v>
      </c>
      <c r="F270" s="20">
        <v>45663</v>
      </c>
      <c r="G270" s="20">
        <v>45663</v>
      </c>
      <c r="H270" s="20">
        <v>45663</v>
      </c>
      <c r="I270" s="20">
        <v>45642</v>
      </c>
      <c r="J270" s="20">
        <v>45642</v>
      </c>
      <c r="K270" t="s">
        <v>108</v>
      </c>
      <c r="L270" t="s">
        <v>228</v>
      </c>
      <c r="M270" t="s">
        <v>229</v>
      </c>
      <c r="N270" t="s">
        <v>506</v>
      </c>
      <c r="O270" t="s">
        <v>112</v>
      </c>
      <c r="P270" t="s">
        <v>113</v>
      </c>
      <c r="Q270" t="s">
        <v>114</v>
      </c>
      <c r="R270" t="s">
        <v>115</v>
      </c>
      <c r="S270" t="s">
        <v>116</v>
      </c>
    </row>
    <row r="271" spans="1:19" x14ac:dyDescent="0.3">
      <c r="A271">
        <v>100097</v>
      </c>
      <c r="B271">
        <v>114</v>
      </c>
      <c r="C271" t="s">
        <v>24</v>
      </c>
      <c r="D271" t="s">
        <v>507</v>
      </c>
      <c r="E271">
        <v>2641.59</v>
      </c>
      <c r="F271" s="20">
        <v>45663</v>
      </c>
      <c r="G271" s="20"/>
      <c r="H271" s="20">
        <v>45663</v>
      </c>
      <c r="I271" s="20">
        <v>45658</v>
      </c>
      <c r="J271" s="20">
        <v>45663</v>
      </c>
      <c r="K271" t="s">
        <v>508</v>
      </c>
      <c r="L271" t="s">
        <v>201</v>
      </c>
      <c r="M271" t="s">
        <v>509</v>
      </c>
      <c r="N271" t="s">
        <v>510</v>
      </c>
      <c r="O271" t="s">
        <v>112</v>
      </c>
      <c r="P271" t="s">
        <v>113</v>
      </c>
      <c r="Q271" t="s">
        <v>114</v>
      </c>
      <c r="R271" t="s">
        <v>115</v>
      </c>
      <c r="S271" t="s">
        <v>122</v>
      </c>
    </row>
    <row r="272" spans="1:19" x14ac:dyDescent="0.3">
      <c r="A272">
        <v>100098</v>
      </c>
      <c r="B272">
        <v>114</v>
      </c>
      <c r="C272" t="s">
        <v>24</v>
      </c>
      <c r="D272" t="s">
        <v>511</v>
      </c>
      <c r="E272">
        <v>21.9</v>
      </c>
      <c r="F272" s="20">
        <v>45663</v>
      </c>
      <c r="G272" s="20"/>
      <c r="H272" s="20">
        <v>45663</v>
      </c>
      <c r="I272" s="20">
        <v>45658</v>
      </c>
      <c r="J272" s="20">
        <v>45663</v>
      </c>
      <c r="K272" t="s">
        <v>508</v>
      </c>
      <c r="L272" t="s">
        <v>322</v>
      </c>
      <c r="M272" t="s">
        <v>481</v>
      </c>
      <c r="N272" t="s">
        <v>512</v>
      </c>
      <c r="O272" t="s">
        <v>112</v>
      </c>
      <c r="P272" t="s">
        <v>113</v>
      </c>
      <c r="Q272" t="s">
        <v>114</v>
      </c>
      <c r="R272" t="s">
        <v>115</v>
      </c>
      <c r="S272" t="s">
        <v>122</v>
      </c>
    </row>
    <row r="273" spans="1:19" x14ac:dyDescent="0.3">
      <c r="A273">
        <v>100109</v>
      </c>
      <c r="B273">
        <v>114</v>
      </c>
      <c r="C273" t="s">
        <v>24</v>
      </c>
      <c r="D273" t="s">
        <v>513</v>
      </c>
      <c r="E273">
        <v>676.68</v>
      </c>
      <c r="F273" s="20">
        <v>45663</v>
      </c>
      <c r="G273" s="20"/>
      <c r="H273" s="20">
        <v>45663</v>
      </c>
      <c r="I273" s="20">
        <v>45628</v>
      </c>
      <c r="J273" s="20">
        <v>45663</v>
      </c>
      <c r="K273" t="s">
        <v>508</v>
      </c>
      <c r="L273" t="s">
        <v>322</v>
      </c>
      <c r="M273" t="s">
        <v>326</v>
      </c>
      <c r="N273" t="s">
        <v>514</v>
      </c>
      <c r="O273" t="s">
        <v>112</v>
      </c>
      <c r="P273" t="s">
        <v>113</v>
      </c>
      <c r="Q273" t="s">
        <v>114</v>
      </c>
      <c r="R273" t="s">
        <v>115</v>
      </c>
      <c r="S273" t="s">
        <v>222</v>
      </c>
    </row>
    <row r="274" spans="1:19" x14ac:dyDescent="0.3">
      <c r="A274">
        <v>100117</v>
      </c>
      <c r="B274">
        <v>114</v>
      </c>
      <c r="C274" t="s">
        <v>24</v>
      </c>
      <c r="D274" t="s">
        <v>515</v>
      </c>
      <c r="E274">
        <v>49.84</v>
      </c>
      <c r="F274" s="20">
        <v>45663</v>
      </c>
      <c r="G274" s="20"/>
      <c r="H274" s="20">
        <v>45663</v>
      </c>
      <c r="I274" s="20">
        <v>45650</v>
      </c>
      <c r="J274" s="20">
        <v>45663</v>
      </c>
      <c r="K274" t="s">
        <v>508</v>
      </c>
      <c r="L274" t="s">
        <v>201</v>
      </c>
      <c r="M274" t="s">
        <v>509</v>
      </c>
      <c r="N274" t="s">
        <v>516</v>
      </c>
      <c r="O274" t="s">
        <v>112</v>
      </c>
      <c r="P274" t="s">
        <v>113</v>
      </c>
      <c r="Q274" t="s">
        <v>114</v>
      </c>
      <c r="R274" t="s">
        <v>115</v>
      </c>
      <c r="S274" t="s">
        <v>222</v>
      </c>
    </row>
    <row r="275" spans="1:19" x14ac:dyDescent="0.3">
      <c r="A275">
        <v>95095</v>
      </c>
      <c r="B275">
        <v>114</v>
      </c>
      <c r="C275" t="s">
        <v>24</v>
      </c>
      <c r="D275" t="s">
        <v>304</v>
      </c>
      <c r="E275">
        <v>329.44</v>
      </c>
      <c r="F275" s="20">
        <v>45663</v>
      </c>
      <c r="G275" s="20">
        <v>45663</v>
      </c>
      <c r="H275" s="20">
        <v>45663</v>
      </c>
      <c r="I275" s="20">
        <v>45653</v>
      </c>
      <c r="J275" s="20">
        <v>45639</v>
      </c>
      <c r="K275" t="s">
        <v>108</v>
      </c>
      <c r="N275" t="s">
        <v>517</v>
      </c>
      <c r="O275" t="s">
        <v>112</v>
      </c>
      <c r="P275" t="s">
        <v>113</v>
      </c>
      <c r="Q275" t="s">
        <v>114</v>
      </c>
      <c r="R275" t="s">
        <v>115</v>
      </c>
      <c r="S275" t="s">
        <v>116</v>
      </c>
    </row>
    <row r="276" spans="1:19" x14ac:dyDescent="0.3">
      <c r="A276">
        <v>95096</v>
      </c>
      <c r="B276">
        <v>114</v>
      </c>
      <c r="C276" t="s">
        <v>24</v>
      </c>
      <c r="D276" t="s">
        <v>239</v>
      </c>
      <c r="E276">
        <v>3432</v>
      </c>
      <c r="F276" s="20">
        <v>45663</v>
      </c>
      <c r="G276" s="20">
        <v>45663</v>
      </c>
      <c r="H276" s="20">
        <v>45663</v>
      </c>
      <c r="I276" s="20">
        <v>45630</v>
      </c>
      <c r="J276" s="20">
        <v>45639</v>
      </c>
      <c r="K276" t="s">
        <v>108</v>
      </c>
      <c r="N276" t="s">
        <v>518</v>
      </c>
      <c r="O276" t="s">
        <v>112</v>
      </c>
      <c r="P276" t="s">
        <v>113</v>
      </c>
      <c r="Q276" t="s">
        <v>114</v>
      </c>
      <c r="R276" t="s">
        <v>115</v>
      </c>
      <c r="S276" t="s">
        <v>116</v>
      </c>
    </row>
    <row r="277" spans="1:19" x14ac:dyDescent="0.3">
      <c r="A277">
        <v>98887</v>
      </c>
      <c r="B277">
        <v>114</v>
      </c>
      <c r="C277" t="s">
        <v>24</v>
      </c>
      <c r="D277" t="s">
        <v>232</v>
      </c>
      <c r="E277">
        <v>5202</v>
      </c>
      <c r="F277" s="20">
        <v>45663</v>
      </c>
      <c r="G277" s="20">
        <v>45663</v>
      </c>
      <c r="H277" s="20">
        <v>45663</v>
      </c>
      <c r="I277" s="20">
        <v>45656</v>
      </c>
      <c r="J277" s="20">
        <v>45656</v>
      </c>
      <c r="K277" t="s">
        <v>118</v>
      </c>
      <c r="L277" t="s">
        <v>109</v>
      </c>
      <c r="M277" t="s">
        <v>233</v>
      </c>
      <c r="N277" t="s">
        <v>519</v>
      </c>
      <c r="O277" t="s">
        <v>112</v>
      </c>
      <c r="P277" t="s">
        <v>113</v>
      </c>
      <c r="Q277" t="s">
        <v>114</v>
      </c>
      <c r="R277" t="s">
        <v>115</v>
      </c>
      <c r="S277" t="s">
        <v>122</v>
      </c>
    </row>
    <row r="278" spans="1:19" x14ac:dyDescent="0.3">
      <c r="A278">
        <v>98944</v>
      </c>
      <c r="B278">
        <v>114</v>
      </c>
      <c r="C278" t="s">
        <v>24</v>
      </c>
      <c r="D278" t="s">
        <v>223</v>
      </c>
      <c r="E278">
        <v>1500</v>
      </c>
      <c r="F278" s="20">
        <v>45663</v>
      </c>
      <c r="G278" s="20">
        <v>45663</v>
      </c>
      <c r="H278" s="20">
        <v>45663</v>
      </c>
      <c r="I278" s="20">
        <v>45656</v>
      </c>
      <c r="J278" s="20">
        <v>45656</v>
      </c>
      <c r="K278" t="s">
        <v>118</v>
      </c>
      <c r="L278" t="s">
        <v>219</v>
      </c>
      <c r="M278" t="s">
        <v>220</v>
      </c>
      <c r="N278" t="s">
        <v>221</v>
      </c>
      <c r="O278" t="s">
        <v>112</v>
      </c>
      <c r="P278" t="s">
        <v>113</v>
      </c>
      <c r="Q278" t="s">
        <v>114</v>
      </c>
      <c r="R278" t="s">
        <v>115</v>
      </c>
      <c r="S278" t="s">
        <v>488</v>
      </c>
    </row>
    <row r="279" spans="1:19" x14ac:dyDescent="0.3">
      <c r="A279">
        <v>99185</v>
      </c>
      <c r="B279">
        <v>114</v>
      </c>
      <c r="C279" t="s">
        <v>24</v>
      </c>
      <c r="D279" t="s">
        <v>520</v>
      </c>
      <c r="E279">
        <v>60</v>
      </c>
      <c r="F279" s="20">
        <v>45663</v>
      </c>
      <c r="G279" s="20">
        <v>45663</v>
      </c>
      <c r="H279" s="20">
        <v>45663</v>
      </c>
      <c r="I279" s="20">
        <v>45657</v>
      </c>
      <c r="J279" s="20">
        <v>45659</v>
      </c>
      <c r="K279" t="s">
        <v>118</v>
      </c>
      <c r="L279" t="s">
        <v>109</v>
      </c>
      <c r="M279" t="s">
        <v>520</v>
      </c>
      <c r="N279" t="s">
        <v>274</v>
      </c>
      <c r="O279" t="s">
        <v>112</v>
      </c>
      <c r="P279" t="s">
        <v>113</v>
      </c>
      <c r="Q279" t="s">
        <v>114</v>
      </c>
      <c r="R279" t="s">
        <v>115</v>
      </c>
      <c r="S279" t="s">
        <v>188</v>
      </c>
    </row>
    <row r="280" spans="1:19" x14ac:dyDescent="0.3">
      <c r="A280">
        <v>99186</v>
      </c>
      <c r="B280">
        <v>114</v>
      </c>
      <c r="C280" t="s">
        <v>24</v>
      </c>
      <c r="D280" t="s">
        <v>520</v>
      </c>
      <c r="E280">
        <v>60</v>
      </c>
      <c r="F280" s="20">
        <v>45663</v>
      </c>
      <c r="G280" s="20">
        <v>45663</v>
      </c>
      <c r="H280" s="20">
        <v>45663</v>
      </c>
      <c r="I280" s="20">
        <v>45657</v>
      </c>
      <c r="J280" s="20">
        <v>45659</v>
      </c>
      <c r="K280" t="s">
        <v>118</v>
      </c>
      <c r="L280" t="s">
        <v>109</v>
      </c>
      <c r="M280" t="s">
        <v>520</v>
      </c>
      <c r="N280" t="s">
        <v>274</v>
      </c>
      <c r="O280" t="s">
        <v>112</v>
      </c>
      <c r="P280" t="s">
        <v>113</v>
      </c>
      <c r="Q280" t="s">
        <v>114</v>
      </c>
      <c r="R280" t="s">
        <v>115</v>
      </c>
      <c r="S280" t="s">
        <v>188</v>
      </c>
    </row>
    <row r="281" spans="1:19" x14ac:dyDescent="0.3">
      <c r="A281">
        <v>99316</v>
      </c>
      <c r="B281">
        <v>114</v>
      </c>
      <c r="C281" t="s">
        <v>24</v>
      </c>
      <c r="D281" t="s">
        <v>521</v>
      </c>
      <c r="E281">
        <v>3000</v>
      </c>
      <c r="F281" s="20">
        <v>45663</v>
      </c>
      <c r="G281" s="20">
        <v>45663</v>
      </c>
      <c r="H281" s="20">
        <v>45663</v>
      </c>
      <c r="I281" s="20">
        <v>45656</v>
      </c>
      <c r="J281" s="20">
        <v>45659</v>
      </c>
      <c r="K281" t="s">
        <v>118</v>
      </c>
      <c r="L281" t="s">
        <v>228</v>
      </c>
      <c r="M281" t="s">
        <v>229</v>
      </c>
      <c r="N281" t="s">
        <v>121</v>
      </c>
      <c r="O281" t="s">
        <v>112</v>
      </c>
      <c r="P281" t="s">
        <v>113</v>
      </c>
      <c r="Q281" t="s">
        <v>114</v>
      </c>
      <c r="R281" t="s">
        <v>115</v>
      </c>
      <c r="S281" t="s">
        <v>122</v>
      </c>
    </row>
    <row r="282" spans="1:19" x14ac:dyDescent="0.3">
      <c r="A282">
        <v>49136</v>
      </c>
      <c r="B282">
        <v>114</v>
      </c>
      <c r="C282" t="s">
        <v>24</v>
      </c>
      <c r="D282" t="s">
        <v>257</v>
      </c>
      <c r="E282">
        <v>6324.07</v>
      </c>
      <c r="F282" s="20">
        <v>45662</v>
      </c>
      <c r="G282" s="20">
        <v>45663</v>
      </c>
      <c r="H282" s="20">
        <v>45663</v>
      </c>
      <c r="I282" s="20">
        <v>45662</v>
      </c>
      <c r="J282" s="20"/>
      <c r="L282" t="s">
        <v>258</v>
      </c>
      <c r="M282" t="s">
        <v>259</v>
      </c>
      <c r="O282" t="s">
        <v>112</v>
      </c>
      <c r="P282" t="s">
        <v>113</v>
      </c>
      <c r="Q282" t="s">
        <v>114</v>
      </c>
      <c r="R282" t="s">
        <v>115</v>
      </c>
      <c r="S282" t="s">
        <v>122</v>
      </c>
    </row>
    <row r="283" spans="1:19" x14ac:dyDescent="0.3">
      <c r="A283">
        <v>91417</v>
      </c>
      <c r="B283">
        <v>114</v>
      </c>
      <c r="C283" t="s">
        <v>24</v>
      </c>
      <c r="D283" t="s">
        <v>239</v>
      </c>
      <c r="E283">
        <v>4263.6000000000004</v>
      </c>
      <c r="F283" s="20">
        <v>45660</v>
      </c>
      <c r="G283" s="20">
        <v>45660</v>
      </c>
      <c r="H283" s="20">
        <v>45660</v>
      </c>
      <c r="I283" s="20">
        <v>45629</v>
      </c>
      <c r="J283" s="20">
        <v>45631</v>
      </c>
      <c r="K283" t="s">
        <v>108</v>
      </c>
      <c r="N283" t="s">
        <v>522</v>
      </c>
      <c r="O283" t="s">
        <v>112</v>
      </c>
      <c r="P283" t="s">
        <v>113</v>
      </c>
      <c r="Q283" t="s">
        <v>114</v>
      </c>
      <c r="R283" t="s">
        <v>115</v>
      </c>
      <c r="S283" t="s">
        <v>116</v>
      </c>
    </row>
    <row r="284" spans="1:19" x14ac:dyDescent="0.3">
      <c r="A284">
        <v>91418</v>
      </c>
      <c r="B284">
        <v>114</v>
      </c>
      <c r="C284" t="s">
        <v>24</v>
      </c>
      <c r="D284" t="s">
        <v>239</v>
      </c>
      <c r="E284">
        <v>2701.29</v>
      </c>
      <c r="F284" s="20">
        <v>45660</v>
      </c>
      <c r="G284" s="20">
        <v>45660</v>
      </c>
      <c r="H284" s="20">
        <v>45660</v>
      </c>
      <c r="I284" s="20">
        <v>45629</v>
      </c>
      <c r="J284" s="20">
        <v>45631</v>
      </c>
      <c r="K284" t="s">
        <v>108</v>
      </c>
      <c r="N284" t="s">
        <v>523</v>
      </c>
      <c r="O284" t="s">
        <v>112</v>
      </c>
      <c r="P284" t="s">
        <v>113</v>
      </c>
      <c r="Q284" t="s">
        <v>114</v>
      </c>
      <c r="R284" t="s">
        <v>115</v>
      </c>
      <c r="S284" t="s">
        <v>116</v>
      </c>
    </row>
    <row r="285" spans="1:19" x14ac:dyDescent="0.3">
      <c r="A285">
        <v>91423</v>
      </c>
      <c r="B285">
        <v>114</v>
      </c>
      <c r="C285" t="s">
        <v>24</v>
      </c>
      <c r="D285" t="s">
        <v>239</v>
      </c>
      <c r="E285">
        <v>4290</v>
      </c>
      <c r="F285" s="20">
        <v>45660</v>
      </c>
      <c r="G285" s="20">
        <v>45660</v>
      </c>
      <c r="H285" s="20">
        <v>45660</v>
      </c>
      <c r="I285" s="20">
        <v>45629</v>
      </c>
      <c r="J285" s="20">
        <v>45631</v>
      </c>
      <c r="K285" t="s">
        <v>108</v>
      </c>
      <c r="L285" t="s">
        <v>142</v>
      </c>
      <c r="M285" t="s">
        <v>244</v>
      </c>
      <c r="N285" t="s">
        <v>524</v>
      </c>
      <c r="O285" t="s">
        <v>112</v>
      </c>
      <c r="P285" t="s">
        <v>113</v>
      </c>
      <c r="Q285" t="s">
        <v>114</v>
      </c>
      <c r="R285" t="s">
        <v>115</v>
      </c>
      <c r="S285" t="s">
        <v>116</v>
      </c>
    </row>
    <row r="286" spans="1:19" x14ac:dyDescent="0.3">
      <c r="A286">
        <v>94321</v>
      </c>
      <c r="B286">
        <v>114</v>
      </c>
      <c r="C286" t="s">
        <v>24</v>
      </c>
      <c r="D286" t="s">
        <v>269</v>
      </c>
      <c r="E286">
        <v>1065.5999999999999</v>
      </c>
      <c r="F286" s="20">
        <v>45660</v>
      </c>
      <c r="G286" s="20">
        <v>45660</v>
      </c>
      <c r="H286" s="20">
        <v>45660</v>
      </c>
      <c r="I286" s="20">
        <v>45635</v>
      </c>
      <c r="J286" s="20">
        <v>45637</v>
      </c>
      <c r="K286" t="s">
        <v>108</v>
      </c>
      <c r="N286" t="s">
        <v>525</v>
      </c>
      <c r="O286" t="s">
        <v>112</v>
      </c>
      <c r="P286" t="s">
        <v>113</v>
      </c>
      <c r="Q286" t="s">
        <v>114</v>
      </c>
      <c r="R286" t="s">
        <v>115</v>
      </c>
      <c r="S286" t="s">
        <v>116</v>
      </c>
    </row>
    <row r="287" spans="1:19" x14ac:dyDescent="0.3">
      <c r="A287">
        <v>97866</v>
      </c>
      <c r="B287">
        <v>114</v>
      </c>
      <c r="C287" t="s">
        <v>24</v>
      </c>
      <c r="D287" t="s">
        <v>526</v>
      </c>
      <c r="E287">
        <v>88</v>
      </c>
      <c r="F287" s="20">
        <v>45660</v>
      </c>
      <c r="G287" s="20">
        <v>45660</v>
      </c>
      <c r="H287" s="20">
        <v>45660</v>
      </c>
      <c r="I287" s="20">
        <v>45644</v>
      </c>
      <c r="J287" s="20">
        <v>45649</v>
      </c>
      <c r="K287" t="s">
        <v>118</v>
      </c>
      <c r="L287" t="s">
        <v>201</v>
      </c>
      <c r="M287" t="s">
        <v>202</v>
      </c>
      <c r="N287" t="s">
        <v>527</v>
      </c>
      <c r="O287" t="s">
        <v>112</v>
      </c>
      <c r="P287" t="s">
        <v>113</v>
      </c>
      <c r="Q287" t="s">
        <v>114</v>
      </c>
      <c r="R287" t="s">
        <v>115</v>
      </c>
      <c r="S287" t="s">
        <v>122</v>
      </c>
    </row>
    <row r="288" spans="1:19" x14ac:dyDescent="0.3">
      <c r="A288">
        <v>98239</v>
      </c>
      <c r="B288">
        <v>114</v>
      </c>
      <c r="C288" t="s">
        <v>24</v>
      </c>
      <c r="D288" t="s">
        <v>152</v>
      </c>
      <c r="E288">
        <v>754.16</v>
      </c>
      <c r="F288" s="20">
        <v>45660</v>
      </c>
      <c r="G288" s="20">
        <v>45660</v>
      </c>
      <c r="H288" s="20">
        <v>45660</v>
      </c>
      <c r="I288" s="20">
        <v>45646</v>
      </c>
      <c r="J288" s="20">
        <v>45652</v>
      </c>
      <c r="K288" t="s">
        <v>108</v>
      </c>
      <c r="L288" t="s">
        <v>142</v>
      </c>
      <c r="M288" t="s">
        <v>143</v>
      </c>
      <c r="N288" t="s">
        <v>528</v>
      </c>
      <c r="O288" t="s">
        <v>112</v>
      </c>
      <c r="P288" t="s">
        <v>113</v>
      </c>
      <c r="Q288" t="s">
        <v>114</v>
      </c>
      <c r="R288" t="s">
        <v>115</v>
      </c>
      <c r="S288" t="s">
        <v>116</v>
      </c>
    </row>
    <row r="289" spans="1:19" x14ac:dyDescent="0.3">
      <c r="A289">
        <v>98240</v>
      </c>
      <c r="B289">
        <v>114</v>
      </c>
      <c r="C289" t="s">
        <v>24</v>
      </c>
      <c r="D289" t="s">
        <v>529</v>
      </c>
      <c r="E289">
        <v>1188</v>
      </c>
      <c r="F289" s="20">
        <v>45660</v>
      </c>
      <c r="G289" s="20">
        <v>45660</v>
      </c>
      <c r="H289" s="20">
        <v>45660</v>
      </c>
      <c r="I289" s="20">
        <v>45645</v>
      </c>
      <c r="J289" s="20">
        <v>45652</v>
      </c>
      <c r="K289" t="s">
        <v>108</v>
      </c>
      <c r="L289" t="s">
        <v>148</v>
      </c>
      <c r="M289" t="s">
        <v>530</v>
      </c>
      <c r="N289" t="s">
        <v>531</v>
      </c>
      <c r="O289" t="s">
        <v>112</v>
      </c>
      <c r="P289" t="s">
        <v>113</v>
      </c>
      <c r="Q289" t="s">
        <v>114</v>
      </c>
      <c r="R289" t="s">
        <v>115</v>
      </c>
      <c r="S289" t="s">
        <v>116</v>
      </c>
    </row>
    <row r="290" spans="1:19" x14ac:dyDescent="0.3">
      <c r="A290">
        <v>98241</v>
      </c>
      <c r="B290">
        <v>114</v>
      </c>
      <c r="C290" t="s">
        <v>24</v>
      </c>
      <c r="D290" t="s">
        <v>289</v>
      </c>
      <c r="E290">
        <v>738</v>
      </c>
      <c r="F290" s="20">
        <v>45660</v>
      </c>
      <c r="G290" s="20">
        <v>45660</v>
      </c>
      <c r="H290" s="20">
        <v>45660</v>
      </c>
      <c r="I290" s="20">
        <v>45646</v>
      </c>
      <c r="J290" s="20">
        <v>45652</v>
      </c>
      <c r="K290" t="s">
        <v>108</v>
      </c>
      <c r="L290" t="s">
        <v>142</v>
      </c>
      <c r="M290" t="s">
        <v>143</v>
      </c>
      <c r="N290" t="s">
        <v>532</v>
      </c>
      <c r="O290" t="s">
        <v>112</v>
      </c>
      <c r="P290" t="s">
        <v>113</v>
      </c>
      <c r="Q290" t="s">
        <v>114</v>
      </c>
      <c r="R290" t="s">
        <v>115</v>
      </c>
      <c r="S290" t="s">
        <v>116</v>
      </c>
    </row>
    <row r="291" spans="1:19" x14ac:dyDescent="0.3">
      <c r="A291">
        <v>98244</v>
      </c>
      <c r="B291">
        <v>114</v>
      </c>
      <c r="C291" t="s">
        <v>24</v>
      </c>
      <c r="D291" t="s">
        <v>123</v>
      </c>
      <c r="E291">
        <v>2799</v>
      </c>
      <c r="F291" s="20">
        <v>45660</v>
      </c>
      <c r="G291" s="20">
        <v>45660</v>
      </c>
      <c r="H291" s="20">
        <v>45660</v>
      </c>
      <c r="I291" s="20">
        <v>45646</v>
      </c>
      <c r="J291" s="20">
        <v>45652</v>
      </c>
      <c r="K291" t="s">
        <v>108</v>
      </c>
      <c r="N291" t="s">
        <v>533</v>
      </c>
      <c r="O291" t="s">
        <v>112</v>
      </c>
      <c r="P291" t="s">
        <v>113</v>
      </c>
      <c r="Q291" t="s">
        <v>114</v>
      </c>
      <c r="R291" t="s">
        <v>115</v>
      </c>
      <c r="S291" t="s">
        <v>116</v>
      </c>
    </row>
    <row r="292" spans="1:19" x14ac:dyDescent="0.3">
      <c r="A292">
        <v>98245</v>
      </c>
      <c r="B292">
        <v>114</v>
      </c>
      <c r="C292" t="s">
        <v>24</v>
      </c>
      <c r="D292" t="s">
        <v>294</v>
      </c>
      <c r="E292">
        <v>1822</v>
      </c>
      <c r="F292" s="20">
        <v>45660</v>
      </c>
      <c r="G292" s="20">
        <v>45660</v>
      </c>
      <c r="H292" s="20">
        <v>45660</v>
      </c>
      <c r="I292" s="20">
        <v>45646</v>
      </c>
      <c r="J292" s="20">
        <v>45652</v>
      </c>
      <c r="K292" t="s">
        <v>108</v>
      </c>
      <c r="L292" t="s">
        <v>148</v>
      </c>
      <c r="M292" t="s">
        <v>534</v>
      </c>
      <c r="N292" t="s">
        <v>535</v>
      </c>
      <c r="O292" t="s">
        <v>112</v>
      </c>
      <c r="P292" t="s">
        <v>113</v>
      </c>
      <c r="Q292" t="s">
        <v>114</v>
      </c>
      <c r="R292" t="s">
        <v>115</v>
      </c>
      <c r="S292" t="s">
        <v>116</v>
      </c>
    </row>
    <row r="293" spans="1:19" x14ac:dyDescent="0.3">
      <c r="A293">
        <v>98250</v>
      </c>
      <c r="B293">
        <v>114</v>
      </c>
      <c r="C293" t="s">
        <v>24</v>
      </c>
      <c r="D293" t="s">
        <v>141</v>
      </c>
      <c r="E293">
        <v>495.9</v>
      </c>
      <c r="F293" s="20">
        <v>45660</v>
      </c>
      <c r="G293" s="20">
        <v>45660</v>
      </c>
      <c r="H293" s="20">
        <v>45660</v>
      </c>
      <c r="I293" s="20">
        <v>45646</v>
      </c>
      <c r="J293" s="20">
        <v>45652</v>
      </c>
      <c r="K293" t="s">
        <v>108</v>
      </c>
      <c r="N293" t="s">
        <v>536</v>
      </c>
      <c r="O293" t="s">
        <v>112</v>
      </c>
      <c r="P293" t="s">
        <v>113</v>
      </c>
      <c r="Q293" t="s">
        <v>114</v>
      </c>
      <c r="R293" t="s">
        <v>115</v>
      </c>
      <c r="S293" t="s">
        <v>116</v>
      </c>
    </row>
    <row r="294" spans="1:19" x14ac:dyDescent="0.3">
      <c r="A294">
        <v>98257</v>
      </c>
      <c r="B294">
        <v>114</v>
      </c>
      <c r="C294" t="s">
        <v>24</v>
      </c>
      <c r="D294" t="s">
        <v>156</v>
      </c>
      <c r="E294">
        <v>1387.5</v>
      </c>
      <c r="F294" s="20">
        <v>45660</v>
      </c>
      <c r="G294" s="20">
        <v>45660</v>
      </c>
      <c r="H294" s="20">
        <v>45660</v>
      </c>
      <c r="I294" s="20">
        <v>45646</v>
      </c>
      <c r="J294" s="20">
        <v>45652</v>
      </c>
      <c r="K294" t="s">
        <v>108</v>
      </c>
      <c r="N294" t="s">
        <v>537</v>
      </c>
      <c r="O294" t="s">
        <v>112</v>
      </c>
      <c r="P294" t="s">
        <v>113</v>
      </c>
      <c r="Q294" t="s">
        <v>114</v>
      </c>
      <c r="R294" t="s">
        <v>115</v>
      </c>
      <c r="S294" t="s">
        <v>116</v>
      </c>
    </row>
    <row r="295" spans="1:19" x14ac:dyDescent="0.3">
      <c r="A295">
        <v>98261</v>
      </c>
      <c r="B295">
        <v>114</v>
      </c>
      <c r="C295" t="s">
        <v>24</v>
      </c>
      <c r="D295" t="s">
        <v>538</v>
      </c>
      <c r="E295">
        <v>659.9</v>
      </c>
      <c r="F295" s="20">
        <v>45660</v>
      </c>
      <c r="G295" s="20">
        <v>45660</v>
      </c>
      <c r="H295" s="20">
        <v>45660</v>
      </c>
      <c r="I295" s="20">
        <v>45646</v>
      </c>
      <c r="J295" s="20">
        <v>45652</v>
      </c>
      <c r="K295" t="s">
        <v>108</v>
      </c>
      <c r="L295" t="s">
        <v>142</v>
      </c>
      <c r="M295" t="s">
        <v>143</v>
      </c>
      <c r="N295" t="s">
        <v>539</v>
      </c>
      <c r="O295" t="s">
        <v>112</v>
      </c>
      <c r="P295" t="s">
        <v>113</v>
      </c>
      <c r="Q295" t="s">
        <v>114</v>
      </c>
      <c r="R295" t="s">
        <v>115</v>
      </c>
      <c r="S295" t="s">
        <v>116</v>
      </c>
    </row>
    <row r="296" spans="1:19" x14ac:dyDescent="0.3">
      <c r="A296">
        <v>98269</v>
      </c>
      <c r="B296">
        <v>114</v>
      </c>
      <c r="C296" t="s">
        <v>24</v>
      </c>
      <c r="D296" t="s">
        <v>165</v>
      </c>
      <c r="E296">
        <v>1566.7</v>
      </c>
      <c r="F296" s="20">
        <v>45660</v>
      </c>
      <c r="G296" s="20">
        <v>45660</v>
      </c>
      <c r="H296" s="20">
        <v>45660</v>
      </c>
      <c r="I296" s="20">
        <v>45645</v>
      </c>
      <c r="J296" s="20">
        <v>45652</v>
      </c>
      <c r="K296" t="s">
        <v>108</v>
      </c>
      <c r="N296" t="s">
        <v>540</v>
      </c>
      <c r="O296" t="s">
        <v>112</v>
      </c>
      <c r="P296" t="s">
        <v>113</v>
      </c>
      <c r="Q296" t="s">
        <v>114</v>
      </c>
      <c r="R296" t="s">
        <v>115</v>
      </c>
      <c r="S296" t="s">
        <v>116</v>
      </c>
    </row>
    <row r="297" spans="1:19" x14ac:dyDescent="0.3">
      <c r="A297">
        <v>98395</v>
      </c>
      <c r="B297">
        <v>114</v>
      </c>
      <c r="C297" t="s">
        <v>24</v>
      </c>
      <c r="D297" t="s">
        <v>156</v>
      </c>
      <c r="E297">
        <v>750</v>
      </c>
      <c r="F297" s="20">
        <v>45660</v>
      </c>
      <c r="G297" s="20">
        <v>45660</v>
      </c>
      <c r="H297" s="20">
        <v>45660</v>
      </c>
      <c r="I297" s="20">
        <v>45646</v>
      </c>
      <c r="J297" s="20">
        <v>45652</v>
      </c>
      <c r="K297" t="s">
        <v>108</v>
      </c>
      <c r="L297" t="s">
        <v>142</v>
      </c>
      <c r="M297" t="s">
        <v>143</v>
      </c>
      <c r="N297" t="s">
        <v>541</v>
      </c>
      <c r="O297" t="s">
        <v>112</v>
      </c>
      <c r="P297" t="s">
        <v>113</v>
      </c>
      <c r="Q297" t="s">
        <v>114</v>
      </c>
      <c r="R297" t="s">
        <v>115</v>
      </c>
      <c r="S297" t="s">
        <v>116</v>
      </c>
    </row>
    <row r="298" spans="1:19" x14ac:dyDescent="0.3">
      <c r="A298">
        <v>98400</v>
      </c>
      <c r="B298">
        <v>114</v>
      </c>
      <c r="C298" t="s">
        <v>24</v>
      </c>
      <c r="D298" t="s">
        <v>449</v>
      </c>
      <c r="E298">
        <v>305.39999999999998</v>
      </c>
      <c r="F298" s="20">
        <v>45660</v>
      </c>
      <c r="G298" s="20">
        <v>45660</v>
      </c>
      <c r="H298" s="20">
        <v>45660</v>
      </c>
      <c r="I298" s="20">
        <v>45646</v>
      </c>
      <c r="J298" s="20">
        <v>45652</v>
      </c>
      <c r="K298" t="s">
        <v>108</v>
      </c>
      <c r="L298" t="s">
        <v>142</v>
      </c>
      <c r="M298" t="s">
        <v>143</v>
      </c>
      <c r="N298" t="s">
        <v>542</v>
      </c>
      <c r="O298" t="s">
        <v>112</v>
      </c>
      <c r="P298" t="s">
        <v>113</v>
      </c>
      <c r="Q298" t="s">
        <v>114</v>
      </c>
      <c r="R298" t="s">
        <v>115</v>
      </c>
      <c r="S298" t="s">
        <v>116</v>
      </c>
    </row>
    <row r="299" spans="1:19" x14ac:dyDescent="0.3">
      <c r="A299">
        <v>98411</v>
      </c>
      <c r="B299">
        <v>114</v>
      </c>
      <c r="C299" t="s">
        <v>24</v>
      </c>
      <c r="D299" t="s">
        <v>449</v>
      </c>
      <c r="E299">
        <v>1021.02</v>
      </c>
      <c r="F299" s="20">
        <v>45660</v>
      </c>
      <c r="G299" s="20">
        <v>45660</v>
      </c>
      <c r="H299" s="20">
        <v>45660</v>
      </c>
      <c r="I299" s="20">
        <v>45648</v>
      </c>
      <c r="J299" s="20">
        <v>45652</v>
      </c>
      <c r="K299" t="s">
        <v>108</v>
      </c>
      <c r="N299" t="s">
        <v>543</v>
      </c>
      <c r="O299" t="s">
        <v>112</v>
      </c>
      <c r="P299" t="s">
        <v>113</v>
      </c>
      <c r="Q299" t="s">
        <v>114</v>
      </c>
      <c r="R299" t="s">
        <v>115</v>
      </c>
      <c r="S299" t="s">
        <v>116</v>
      </c>
    </row>
    <row r="300" spans="1:19" x14ac:dyDescent="0.3">
      <c r="A300">
        <v>97274</v>
      </c>
      <c r="B300">
        <v>114</v>
      </c>
      <c r="C300" t="s">
        <v>24</v>
      </c>
      <c r="D300" t="s">
        <v>280</v>
      </c>
      <c r="E300">
        <v>4590.6499999999996</v>
      </c>
      <c r="F300" s="20">
        <v>45660</v>
      </c>
      <c r="G300" s="20">
        <v>45660</v>
      </c>
      <c r="H300" s="20">
        <v>45660</v>
      </c>
      <c r="I300" s="20">
        <v>45646</v>
      </c>
      <c r="J300" s="20">
        <v>45646</v>
      </c>
      <c r="K300" t="s">
        <v>108</v>
      </c>
      <c r="L300" t="s">
        <v>142</v>
      </c>
      <c r="M300" t="s">
        <v>143</v>
      </c>
      <c r="N300" t="s">
        <v>544</v>
      </c>
      <c r="O300" t="s">
        <v>112</v>
      </c>
      <c r="P300" t="s">
        <v>113</v>
      </c>
      <c r="Q300" t="s">
        <v>114</v>
      </c>
      <c r="R300" t="s">
        <v>115</v>
      </c>
      <c r="S300" t="s">
        <v>116</v>
      </c>
    </row>
    <row r="301" spans="1:19" x14ac:dyDescent="0.3">
      <c r="A301">
        <v>95531</v>
      </c>
      <c r="B301">
        <v>114</v>
      </c>
      <c r="C301" t="s">
        <v>24</v>
      </c>
      <c r="D301" t="s">
        <v>139</v>
      </c>
      <c r="E301">
        <v>1423.5</v>
      </c>
      <c r="F301" s="20">
        <v>45660</v>
      </c>
      <c r="G301" s="20">
        <v>45660</v>
      </c>
      <c r="H301" s="20">
        <v>45660</v>
      </c>
      <c r="I301" s="20">
        <v>45639</v>
      </c>
      <c r="J301" s="20">
        <v>45642</v>
      </c>
      <c r="K301" t="s">
        <v>108</v>
      </c>
      <c r="N301" t="s">
        <v>545</v>
      </c>
      <c r="O301" t="s">
        <v>112</v>
      </c>
      <c r="P301" t="s">
        <v>113</v>
      </c>
      <c r="Q301" t="s">
        <v>114</v>
      </c>
      <c r="R301" t="s">
        <v>115</v>
      </c>
      <c r="S301" t="s">
        <v>116</v>
      </c>
    </row>
    <row r="302" spans="1:19" x14ac:dyDescent="0.3">
      <c r="A302">
        <v>95551</v>
      </c>
      <c r="B302">
        <v>114</v>
      </c>
      <c r="C302" t="s">
        <v>24</v>
      </c>
      <c r="D302" t="s">
        <v>526</v>
      </c>
      <c r="E302">
        <v>180</v>
      </c>
      <c r="F302" s="20">
        <v>45660</v>
      </c>
      <c r="G302" s="20">
        <v>45660</v>
      </c>
      <c r="H302" s="20">
        <v>45660</v>
      </c>
      <c r="I302" s="20">
        <v>45638</v>
      </c>
      <c r="J302" s="20">
        <v>45642</v>
      </c>
      <c r="K302" t="s">
        <v>118</v>
      </c>
      <c r="L302" t="s">
        <v>201</v>
      </c>
      <c r="M302" t="s">
        <v>202</v>
      </c>
      <c r="N302" t="s">
        <v>546</v>
      </c>
      <c r="O302" t="s">
        <v>112</v>
      </c>
      <c r="P302" t="s">
        <v>113</v>
      </c>
      <c r="Q302" t="s">
        <v>114</v>
      </c>
      <c r="R302" t="s">
        <v>115</v>
      </c>
      <c r="S302" t="s">
        <v>122</v>
      </c>
    </row>
    <row r="303" spans="1:19" x14ac:dyDescent="0.3">
      <c r="A303">
        <v>95554</v>
      </c>
      <c r="B303">
        <v>114</v>
      </c>
      <c r="C303" t="s">
        <v>24</v>
      </c>
      <c r="D303" t="s">
        <v>241</v>
      </c>
      <c r="E303">
        <v>380</v>
      </c>
      <c r="F303" s="20">
        <v>45660</v>
      </c>
      <c r="G303" s="20">
        <v>45660</v>
      </c>
      <c r="H303" s="20">
        <v>45660</v>
      </c>
      <c r="I303" s="20">
        <v>45639</v>
      </c>
      <c r="J303" s="20">
        <v>45642</v>
      </c>
      <c r="K303" t="s">
        <v>108</v>
      </c>
      <c r="N303" t="s">
        <v>547</v>
      </c>
      <c r="O303" t="s">
        <v>112</v>
      </c>
      <c r="P303" t="s">
        <v>113</v>
      </c>
      <c r="Q303" t="s">
        <v>114</v>
      </c>
      <c r="R303" t="s">
        <v>115</v>
      </c>
      <c r="S303" t="s">
        <v>116</v>
      </c>
    </row>
    <row r="304" spans="1:19" x14ac:dyDescent="0.3">
      <c r="A304">
        <v>95583</v>
      </c>
      <c r="B304">
        <v>114</v>
      </c>
      <c r="C304" t="s">
        <v>24</v>
      </c>
      <c r="D304" t="s">
        <v>239</v>
      </c>
      <c r="E304">
        <v>8580</v>
      </c>
      <c r="F304" s="20">
        <v>45660</v>
      </c>
      <c r="G304" s="20">
        <v>45660</v>
      </c>
      <c r="H304" s="20">
        <v>45660</v>
      </c>
      <c r="I304" s="20">
        <v>45629</v>
      </c>
      <c r="J304" s="20">
        <v>45642</v>
      </c>
      <c r="K304" t="s">
        <v>108</v>
      </c>
      <c r="L304" t="s">
        <v>142</v>
      </c>
      <c r="M304" t="s">
        <v>244</v>
      </c>
      <c r="N304" t="s">
        <v>548</v>
      </c>
      <c r="O304" t="s">
        <v>112</v>
      </c>
      <c r="P304" t="s">
        <v>113</v>
      </c>
      <c r="Q304" t="s">
        <v>114</v>
      </c>
      <c r="R304" t="s">
        <v>115</v>
      </c>
      <c r="S304" t="s">
        <v>116</v>
      </c>
    </row>
    <row r="305" spans="1:19" x14ac:dyDescent="0.3">
      <c r="A305">
        <v>96320</v>
      </c>
      <c r="B305">
        <v>114</v>
      </c>
      <c r="C305" t="s">
        <v>24</v>
      </c>
      <c r="D305" t="s">
        <v>141</v>
      </c>
      <c r="E305">
        <v>230.8</v>
      </c>
      <c r="F305" s="20">
        <v>45650</v>
      </c>
      <c r="G305" s="20">
        <v>45649</v>
      </c>
      <c r="H305" s="20">
        <v>45660</v>
      </c>
      <c r="I305" s="20">
        <v>45629</v>
      </c>
      <c r="J305" s="20">
        <v>45644</v>
      </c>
      <c r="K305" t="s">
        <v>118</v>
      </c>
      <c r="L305" t="s">
        <v>142</v>
      </c>
      <c r="M305" t="s">
        <v>143</v>
      </c>
      <c r="N305" t="s">
        <v>549</v>
      </c>
      <c r="O305" t="s">
        <v>112</v>
      </c>
      <c r="P305" t="s">
        <v>113</v>
      </c>
      <c r="Q305" t="s">
        <v>114</v>
      </c>
      <c r="R305" t="s">
        <v>115</v>
      </c>
      <c r="S305" t="s">
        <v>122</v>
      </c>
    </row>
    <row r="306" spans="1:19" x14ac:dyDescent="0.3">
      <c r="A306">
        <v>96374</v>
      </c>
      <c r="B306">
        <v>114</v>
      </c>
      <c r="C306" t="s">
        <v>24</v>
      </c>
      <c r="D306" t="s">
        <v>172</v>
      </c>
      <c r="E306">
        <v>5318.95</v>
      </c>
      <c r="F306" s="20">
        <v>45660</v>
      </c>
      <c r="G306" s="20">
        <v>45660</v>
      </c>
      <c r="H306" s="20">
        <v>45660</v>
      </c>
      <c r="I306" s="20">
        <v>45644</v>
      </c>
      <c r="J306" s="20">
        <v>45644</v>
      </c>
      <c r="K306" t="s">
        <v>108</v>
      </c>
      <c r="N306" t="s">
        <v>550</v>
      </c>
      <c r="O306" t="s">
        <v>112</v>
      </c>
      <c r="P306" t="s">
        <v>113</v>
      </c>
      <c r="Q306" t="s">
        <v>114</v>
      </c>
      <c r="R306" t="s">
        <v>115</v>
      </c>
      <c r="S306" t="s">
        <v>116</v>
      </c>
    </row>
    <row r="307" spans="1:19" x14ac:dyDescent="0.3">
      <c r="A307">
        <v>94926</v>
      </c>
      <c r="B307">
        <v>114</v>
      </c>
      <c r="C307" t="s">
        <v>24</v>
      </c>
      <c r="D307" t="s">
        <v>139</v>
      </c>
      <c r="E307">
        <v>1209.9000000000001</v>
      </c>
      <c r="F307" s="20">
        <v>45660</v>
      </c>
      <c r="G307" s="20">
        <v>45660</v>
      </c>
      <c r="H307" s="20">
        <v>45660</v>
      </c>
      <c r="I307" s="20">
        <v>45637</v>
      </c>
      <c r="J307" s="20">
        <v>45638</v>
      </c>
      <c r="K307" t="s">
        <v>108</v>
      </c>
      <c r="N307" t="s">
        <v>551</v>
      </c>
      <c r="O307" t="s">
        <v>112</v>
      </c>
      <c r="P307" t="s">
        <v>113</v>
      </c>
      <c r="Q307" t="s">
        <v>114</v>
      </c>
      <c r="R307" t="s">
        <v>115</v>
      </c>
      <c r="S307" t="s">
        <v>116</v>
      </c>
    </row>
    <row r="308" spans="1:19" x14ac:dyDescent="0.3">
      <c r="A308">
        <v>95086</v>
      </c>
      <c r="B308">
        <v>114</v>
      </c>
      <c r="C308" t="s">
        <v>24</v>
      </c>
      <c r="D308" t="s">
        <v>139</v>
      </c>
      <c r="E308">
        <v>1000</v>
      </c>
      <c r="F308" s="20">
        <v>45660</v>
      </c>
      <c r="G308" s="20">
        <v>45660</v>
      </c>
      <c r="H308" s="20">
        <v>45660</v>
      </c>
      <c r="I308" s="20">
        <v>45638</v>
      </c>
      <c r="J308" s="20">
        <v>45639</v>
      </c>
      <c r="K308" t="s">
        <v>108</v>
      </c>
      <c r="N308" t="s">
        <v>552</v>
      </c>
      <c r="O308" t="s">
        <v>112</v>
      </c>
      <c r="P308" t="s">
        <v>113</v>
      </c>
      <c r="Q308" t="s">
        <v>114</v>
      </c>
      <c r="R308" t="s">
        <v>115</v>
      </c>
      <c r="S308" t="s">
        <v>116</v>
      </c>
    </row>
    <row r="309" spans="1:19" x14ac:dyDescent="0.3">
      <c r="A309">
        <v>96465</v>
      </c>
      <c r="B309">
        <v>114</v>
      </c>
      <c r="C309" t="s">
        <v>24</v>
      </c>
      <c r="D309" t="s">
        <v>553</v>
      </c>
      <c r="E309">
        <v>1200</v>
      </c>
      <c r="F309" s="20">
        <v>45657</v>
      </c>
      <c r="G309" s="20">
        <v>45659</v>
      </c>
      <c r="H309" s="20">
        <v>45659</v>
      </c>
      <c r="I309" s="20">
        <v>45642</v>
      </c>
      <c r="J309" s="20">
        <v>45645</v>
      </c>
      <c r="K309" t="s">
        <v>118</v>
      </c>
      <c r="L309" t="s">
        <v>148</v>
      </c>
      <c r="M309" t="s">
        <v>276</v>
      </c>
      <c r="N309" t="s">
        <v>483</v>
      </c>
      <c r="O309" t="s">
        <v>112</v>
      </c>
      <c r="P309" t="s">
        <v>113</v>
      </c>
      <c r="Q309" t="s">
        <v>114</v>
      </c>
      <c r="R309" t="s">
        <v>115</v>
      </c>
      <c r="S309" t="s">
        <v>122</v>
      </c>
    </row>
    <row r="310" spans="1:19" x14ac:dyDescent="0.3">
      <c r="A310">
        <v>96563</v>
      </c>
      <c r="B310">
        <v>114</v>
      </c>
      <c r="C310" t="s">
        <v>24</v>
      </c>
      <c r="D310" t="s">
        <v>180</v>
      </c>
      <c r="E310">
        <v>736.17</v>
      </c>
      <c r="F310" s="20">
        <v>45659</v>
      </c>
      <c r="G310" s="20">
        <v>45659</v>
      </c>
      <c r="H310" s="20">
        <v>45659</v>
      </c>
      <c r="I310" s="20">
        <v>45644</v>
      </c>
      <c r="J310" s="20">
        <v>45645</v>
      </c>
      <c r="K310" t="s">
        <v>108</v>
      </c>
      <c r="N310" t="s">
        <v>554</v>
      </c>
      <c r="O310" t="s">
        <v>112</v>
      </c>
      <c r="P310" t="s">
        <v>113</v>
      </c>
      <c r="Q310" t="s">
        <v>114</v>
      </c>
      <c r="R310" t="s">
        <v>115</v>
      </c>
      <c r="S310" t="s">
        <v>116</v>
      </c>
    </row>
    <row r="311" spans="1:19" x14ac:dyDescent="0.3">
      <c r="A311">
        <v>96567</v>
      </c>
      <c r="B311">
        <v>114</v>
      </c>
      <c r="C311" t="s">
        <v>24</v>
      </c>
      <c r="D311" t="s">
        <v>154</v>
      </c>
      <c r="E311">
        <v>1436.03</v>
      </c>
      <c r="F311" s="20">
        <v>45658</v>
      </c>
      <c r="G311" s="20">
        <v>45659</v>
      </c>
      <c r="H311" s="20">
        <v>45659</v>
      </c>
      <c r="I311" s="20">
        <v>45644</v>
      </c>
      <c r="J311" s="20">
        <v>45645</v>
      </c>
      <c r="K311" t="s">
        <v>108</v>
      </c>
      <c r="N311" t="s">
        <v>555</v>
      </c>
      <c r="O311" t="s">
        <v>112</v>
      </c>
      <c r="P311" t="s">
        <v>113</v>
      </c>
      <c r="Q311" t="s">
        <v>114</v>
      </c>
      <c r="R311" t="s">
        <v>115</v>
      </c>
      <c r="S311" t="s">
        <v>116</v>
      </c>
    </row>
    <row r="312" spans="1:19" x14ac:dyDescent="0.3">
      <c r="A312">
        <v>96571</v>
      </c>
      <c r="B312">
        <v>114</v>
      </c>
      <c r="C312" t="s">
        <v>24</v>
      </c>
      <c r="D312" t="s">
        <v>165</v>
      </c>
      <c r="E312">
        <v>756</v>
      </c>
      <c r="F312" s="20">
        <v>45659</v>
      </c>
      <c r="G312" s="20">
        <v>45659</v>
      </c>
      <c r="H312" s="20">
        <v>45659</v>
      </c>
      <c r="I312" s="20">
        <v>45644</v>
      </c>
      <c r="J312" s="20">
        <v>45645</v>
      </c>
      <c r="K312" t="s">
        <v>108</v>
      </c>
      <c r="N312" t="s">
        <v>556</v>
      </c>
      <c r="O312" t="s">
        <v>112</v>
      </c>
      <c r="P312" t="s">
        <v>113</v>
      </c>
      <c r="Q312" t="s">
        <v>114</v>
      </c>
      <c r="R312" t="s">
        <v>115</v>
      </c>
      <c r="S312" t="s">
        <v>116</v>
      </c>
    </row>
    <row r="313" spans="1:19" x14ac:dyDescent="0.3">
      <c r="A313">
        <v>96583</v>
      </c>
      <c r="B313">
        <v>114</v>
      </c>
      <c r="C313" t="s">
        <v>24</v>
      </c>
      <c r="D313" t="s">
        <v>328</v>
      </c>
      <c r="E313">
        <v>4986.2</v>
      </c>
      <c r="F313" s="20">
        <v>45659</v>
      </c>
      <c r="G313" s="20">
        <v>45659</v>
      </c>
      <c r="H313" s="20">
        <v>45659</v>
      </c>
      <c r="I313" s="20">
        <v>45644</v>
      </c>
      <c r="J313" s="20">
        <v>45645</v>
      </c>
      <c r="K313" t="s">
        <v>108</v>
      </c>
      <c r="N313" t="s">
        <v>557</v>
      </c>
      <c r="O313" t="s">
        <v>112</v>
      </c>
      <c r="P313" t="s">
        <v>113</v>
      </c>
      <c r="Q313" t="s">
        <v>114</v>
      </c>
      <c r="R313" t="s">
        <v>115</v>
      </c>
      <c r="S313" t="s">
        <v>116</v>
      </c>
    </row>
    <row r="314" spans="1:19" x14ac:dyDescent="0.3">
      <c r="A314">
        <v>96587</v>
      </c>
      <c r="B314">
        <v>114</v>
      </c>
      <c r="C314" t="s">
        <v>24</v>
      </c>
      <c r="D314" t="s">
        <v>558</v>
      </c>
      <c r="E314">
        <v>4010.2</v>
      </c>
      <c r="F314" s="20">
        <v>45659</v>
      </c>
      <c r="G314" s="20">
        <v>45659</v>
      </c>
      <c r="H314" s="20">
        <v>45659</v>
      </c>
      <c r="I314" s="20">
        <v>45645</v>
      </c>
      <c r="J314" s="20">
        <v>45645</v>
      </c>
      <c r="K314" t="s">
        <v>108</v>
      </c>
      <c r="L314" t="s">
        <v>148</v>
      </c>
      <c r="M314" t="s">
        <v>267</v>
      </c>
      <c r="N314" t="s">
        <v>559</v>
      </c>
      <c r="O314" t="s">
        <v>112</v>
      </c>
      <c r="P314" t="s">
        <v>113</v>
      </c>
      <c r="Q314" t="s">
        <v>114</v>
      </c>
      <c r="R314" t="s">
        <v>115</v>
      </c>
      <c r="S314" t="s">
        <v>122</v>
      </c>
    </row>
    <row r="315" spans="1:19" x14ac:dyDescent="0.3">
      <c r="A315">
        <v>96588</v>
      </c>
      <c r="B315">
        <v>114</v>
      </c>
      <c r="C315" t="s">
        <v>24</v>
      </c>
      <c r="D315" t="s">
        <v>123</v>
      </c>
      <c r="E315">
        <v>2799</v>
      </c>
      <c r="F315" s="20">
        <v>45658</v>
      </c>
      <c r="G315" s="20">
        <v>45659</v>
      </c>
      <c r="H315" s="20">
        <v>45659</v>
      </c>
      <c r="I315" s="20">
        <v>45644</v>
      </c>
      <c r="J315" s="20">
        <v>45645</v>
      </c>
      <c r="K315" t="s">
        <v>108</v>
      </c>
      <c r="N315" t="s">
        <v>560</v>
      </c>
      <c r="O315" t="s">
        <v>112</v>
      </c>
      <c r="P315" t="s">
        <v>113</v>
      </c>
      <c r="Q315" t="s">
        <v>114</v>
      </c>
      <c r="R315" t="s">
        <v>115</v>
      </c>
      <c r="S315" t="s">
        <v>116</v>
      </c>
    </row>
    <row r="316" spans="1:19" x14ac:dyDescent="0.3">
      <c r="A316">
        <v>97079</v>
      </c>
      <c r="B316">
        <v>114</v>
      </c>
      <c r="C316" t="s">
        <v>24</v>
      </c>
      <c r="D316" t="s">
        <v>495</v>
      </c>
      <c r="E316">
        <v>395.6</v>
      </c>
      <c r="F316" s="20">
        <v>45659</v>
      </c>
      <c r="G316" s="20">
        <v>45659</v>
      </c>
      <c r="H316" s="20">
        <v>45659</v>
      </c>
      <c r="I316" s="20">
        <v>45646</v>
      </c>
      <c r="J316" s="20">
        <v>45646</v>
      </c>
      <c r="K316" t="s">
        <v>108</v>
      </c>
      <c r="L316" t="s">
        <v>142</v>
      </c>
      <c r="M316" t="s">
        <v>143</v>
      </c>
      <c r="N316" t="s">
        <v>561</v>
      </c>
      <c r="O316" t="s">
        <v>112</v>
      </c>
      <c r="P316" t="s">
        <v>113</v>
      </c>
      <c r="Q316" t="s">
        <v>114</v>
      </c>
      <c r="R316" t="s">
        <v>115</v>
      </c>
      <c r="S316" t="s">
        <v>116</v>
      </c>
    </row>
    <row r="317" spans="1:19" x14ac:dyDescent="0.3">
      <c r="A317">
        <v>97141</v>
      </c>
      <c r="B317">
        <v>114</v>
      </c>
      <c r="C317" t="s">
        <v>24</v>
      </c>
      <c r="D317" t="s">
        <v>194</v>
      </c>
      <c r="E317">
        <v>899</v>
      </c>
      <c r="F317" s="20">
        <v>45659</v>
      </c>
      <c r="G317" s="20">
        <v>45659</v>
      </c>
      <c r="H317" s="20">
        <v>45659</v>
      </c>
      <c r="I317" s="20">
        <v>45645</v>
      </c>
      <c r="J317" s="20">
        <v>45646</v>
      </c>
      <c r="K317" t="s">
        <v>108</v>
      </c>
      <c r="L317" t="s">
        <v>142</v>
      </c>
      <c r="M317" t="s">
        <v>143</v>
      </c>
      <c r="N317" t="s">
        <v>562</v>
      </c>
      <c r="O317" t="s">
        <v>112</v>
      </c>
      <c r="P317" t="s">
        <v>113</v>
      </c>
      <c r="Q317" t="s">
        <v>114</v>
      </c>
      <c r="R317" t="s">
        <v>115</v>
      </c>
      <c r="S317" t="s">
        <v>116</v>
      </c>
    </row>
    <row r="318" spans="1:19" x14ac:dyDescent="0.3">
      <c r="A318">
        <v>97155</v>
      </c>
      <c r="B318">
        <v>114</v>
      </c>
      <c r="C318" t="s">
        <v>24</v>
      </c>
      <c r="D318" t="s">
        <v>289</v>
      </c>
      <c r="E318">
        <v>806</v>
      </c>
      <c r="F318" s="20">
        <v>45658</v>
      </c>
      <c r="G318" s="20">
        <v>45659</v>
      </c>
      <c r="H318" s="20">
        <v>45659</v>
      </c>
      <c r="I318" s="20">
        <v>45644</v>
      </c>
      <c r="J318" s="20">
        <v>45646</v>
      </c>
      <c r="K318" t="s">
        <v>108</v>
      </c>
      <c r="L318" t="s">
        <v>142</v>
      </c>
      <c r="M318" t="s">
        <v>143</v>
      </c>
      <c r="N318" t="s">
        <v>563</v>
      </c>
      <c r="O318" t="s">
        <v>112</v>
      </c>
      <c r="P318" t="s">
        <v>113</v>
      </c>
      <c r="Q318" t="s">
        <v>114</v>
      </c>
      <c r="R318" t="s">
        <v>115</v>
      </c>
      <c r="S318" t="s">
        <v>116</v>
      </c>
    </row>
    <row r="319" spans="1:19" x14ac:dyDescent="0.3">
      <c r="A319">
        <v>97159</v>
      </c>
      <c r="B319">
        <v>114</v>
      </c>
      <c r="C319" t="s">
        <v>24</v>
      </c>
      <c r="D319" t="s">
        <v>383</v>
      </c>
      <c r="E319">
        <v>160</v>
      </c>
      <c r="F319" s="20">
        <v>45659</v>
      </c>
      <c r="G319" s="20">
        <v>45659</v>
      </c>
      <c r="H319" s="20">
        <v>45659</v>
      </c>
      <c r="I319" s="20">
        <v>45645</v>
      </c>
      <c r="J319" s="20">
        <v>45646</v>
      </c>
      <c r="K319" t="s">
        <v>108</v>
      </c>
      <c r="L319" t="s">
        <v>142</v>
      </c>
      <c r="M319" t="s">
        <v>143</v>
      </c>
      <c r="N319" t="s">
        <v>564</v>
      </c>
      <c r="O319" t="s">
        <v>112</v>
      </c>
      <c r="P319" t="s">
        <v>113</v>
      </c>
      <c r="Q319" t="s">
        <v>114</v>
      </c>
      <c r="R319" t="s">
        <v>115</v>
      </c>
      <c r="S319" t="s">
        <v>116</v>
      </c>
    </row>
    <row r="320" spans="1:19" x14ac:dyDescent="0.3">
      <c r="A320">
        <v>97164</v>
      </c>
      <c r="B320">
        <v>114</v>
      </c>
      <c r="C320" t="s">
        <v>24</v>
      </c>
      <c r="D320" t="s">
        <v>141</v>
      </c>
      <c r="E320">
        <v>135</v>
      </c>
      <c r="F320" s="20">
        <v>45659</v>
      </c>
      <c r="G320" s="20">
        <v>45659</v>
      </c>
      <c r="H320" s="20">
        <v>45659</v>
      </c>
      <c r="I320" s="20">
        <v>45645</v>
      </c>
      <c r="J320" s="20">
        <v>45646</v>
      </c>
      <c r="K320" t="s">
        <v>108</v>
      </c>
      <c r="L320" t="s">
        <v>142</v>
      </c>
      <c r="M320" t="s">
        <v>143</v>
      </c>
      <c r="N320" t="s">
        <v>565</v>
      </c>
      <c r="O320" t="s">
        <v>112</v>
      </c>
      <c r="P320" t="s">
        <v>113</v>
      </c>
      <c r="Q320" t="s">
        <v>114</v>
      </c>
      <c r="R320" t="s">
        <v>115</v>
      </c>
      <c r="S320" t="s">
        <v>116</v>
      </c>
    </row>
    <row r="321" spans="1:19" x14ac:dyDescent="0.3">
      <c r="A321">
        <v>97224</v>
      </c>
      <c r="B321">
        <v>114</v>
      </c>
      <c r="C321" t="s">
        <v>24</v>
      </c>
      <c r="D321" t="s">
        <v>156</v>
      </c>
      <c r="E321">
        <v>130</v>
      </c>
      <c r="F321" s="20">
        <v>45657</v>
      </c>
      <c r="G321" s="20">
        <v>45659</v>
      </c>
      <c r="H321" s="20">
        <v>45659</v>
      </c>
      <c r="I321" s="20">
        <v>45303</v>
      </c>
      <c r="J321" s="20">
        <v>45646</v>
      </c>
      <c r="K321" t="s">
        <v>108</v>
      </c>
      <c r="L321" t="s">
        <v>142</v>
      </c>
      <c r="M321" t="s">
        <v>143</v>
      </c>
      <c r="N321" t="s">
        <v>566</v>
      </c>
      <c r="O321" t="s">
        <v>112</v>
      </c>
      <c r="P321" t="s">
        <v>113</v>
      </c>
      <c r="Q321" t="s">
        <v>114</v>
      </c>
      <c r="R321" t="s">
        <v>115</v>
      </c>
      <c r="S321" t="s">
        <v>122</v>
      </c>
    </row>
    <row r="322" spans="1:19" x14ac:dyDescent="0.3">
      <c r="A322">
        <v>97229</v>
      </c>
      <c r="B322">
        <v>114</v>
      </c>
      <c r="C322" t="s">
        <v>24</v>
      </c>
      <c r="D322" t="s">
        <v>130</v>
      </c>
      <c r="E322">
        <v>701.96</v>
      </c>
      <c r="F322" s="20">
        <v>45657</v>
      </c>
      <c r="G322" s="20">
        <v>45659</v>
      </c>
      <c r="H322" s="20">
        <v>45659</v>
      </c>
      <c r="I322" s="20">
        <v>45643</v>
      </c>
      <c r="J322" s="20">
        <v>45646</v>
      </c>
      <c r="K322" t="s">
        <v>108</v>
      </c>
      <c r="N322" t="s">
        <v>567</v>
      </c>
      <c r="O322" t="s">
        <v>112</v>
      </c>
      <c r="P322" t="s">
        <v>113</v>
      </c>
      <c r="Q322" t="s">
        <v>114</v>
      </c>
      <c r="R322" t="s">
        <v>115</v>
      </c>
      <c r="S322" t="s">
        <v>116</v>
      </c>
    </row>
    <row r="323" spans="1:19" x14ac:dyDescent="0.3">
      <c r="A323">
        <v>97256</v>
      </c>
      <c r="B323">
        <v>114</v>
      </c>
      <c r="C323" t="s">
        <v>24</v>
      </c>
      <c r="D323" t="s">
        <v>156</v>
      </c>
      <c r="E323">
        <v>2345.5500000000002</v>
      </c>
      <c r="F323" s="20">
        <v>45659</v>
      </c>
      <c r="G323" s="20">
        <v>45659</v>
      </c>
      <c r="H323" s="20">
        <v>45659</v>
      </c>
      <c r="I323" s="20">
        <v>45645</v>
      </c>
      <c r="J323" s="20">
        <v>45646</v>
      </c>
      <c r="K323" t="s">
        <v>108</v>
      </c>
      <c r="N323" t="s">
        <v>568</v>
      </c>
      <c r="O323" t="s">
        <v>112</v>
      </c>
      <c r="P323" t="s">
        <v>113</v>
      </c>
      <c r="Q323" t="s">
        <v>114</v>
      </c>
      <c r="R323" t="s">
        <v>115</v>
      </c>
      <c r="S323" t="s">
        <v>116</v>
      </c>
    </row>
    <row r="324" spans="1:19" x14ac:dyDescent="0.3">
      <c r="A324">
        <v>97272</v>
      </c>
      <c r="B324">
        <v>114</v>
      </c>
      <c r="C324" t="s">
        <v>24</v>
      </c>
      <c r="D324" t="s">
        <v>280</v>
      </c>
      <c r="E324">
        <v>3904.67</v>
      </c>
      <c r="F324" s="20">
        <v>45657</v>
      </c>
      <c r="G324" s="20">
        <v>45659</v>
      </c>
      <c r="H324" s="20">
        <v>45659</v>
      </c>
      <c r="I324" s="20">
        <v>45643</v>
      </c>
      <c r="J324" s="20">
        <v>45646</v>
      </c>
      <c r="K324" t="s">
        <v>108</v>
      </c>
      <c r="L324" t="s">
        <v>142</v>
      </c>
      <c r="M324" t="s">
        <v>143</v>
      </c>
      <c r="N324" t="s">
        <v>569</v>
      </c>
      <c r="O324" t="s">
        <v>112</v>
      </c>
      <c r="P324" t="s">
        <v>113</v>
      </c>
      <c r="Q324" t="s">
        <v>114</v>
      </c>
      <c r="R324" t="s">
        <v>115</v>
      </c>
      <c r="S324" t="s">
        <v>116</v>
      </c>
    </row>
    <row r="325" spans="1:19" x14ac:dyDescent="0.3">
      <c r="A325">
        <v>97411</v>
      </c>
      <c r="B325">
        <v>114</v>
      </c>
      <c r="C325" t="s">
        <v>24</v>
      </c>
      <c r="D325" t="s">
        <v>123</v>
      </c>
      <c r="E325">
        <v>1108.73</v>
      </c>
      <c r="F325" s="20">
        <v>45659</v>
      </c>
      <c r="G325" s="20">
        <v>45659</v>
      </c>
      <c r="H325" s="20">
        <v>45659</v>
      </c>
      <c r="I325" s="20">
        <v>45645</v>
      </c>
      <c r="J325" s="20">
        <v>45646</v>
      </c>
      <c r="K325" t="s">
        <v>108</v>
      </c>
      <c r="N325" t="s">
        <v>570</v>
      </c>
      <c r="O325" t="s">
        <v>112</v>
      </c>
      <c r="P325" t="s">
        <v>113</v>
      </c>
      <c r="Q325" t="s">
        <v>114</v>
      </c>
      <c r="R325" t="s">
        <v>115</v>
      </c>
      <c r="S325" t="s">
        <v>116</v>
      </c>
    </row>
    <row r="326" spans="1:19" x14ac:dyDescent="0.3">
      <c r="A326">
        <v>98254</v>
      </c>
      <c r="B326">
        <v>114</v>
      </c>
      <c r="C326" t="s">
        <v>24</v>
      </c>
      <c r="D326" t="s">
        <v>150</v>
      </c>
      <c r="E326">
        <v>193</v>
      </c>
      <c r="F326" s="20">
        <v>45658</v>
      </c>
      <c r="G326" s="20">
        <v>45659</v>
      </c>
      <c r="H326" s="20">
        <v>45659</v>
      </c>
      <c r="I326" s="20">
        <v>45644</v>
      </c>
      <c r="J326" s="20">
        <v>45652</v>
      </c>
      <c r="K326" t="s">
        <v>108</v>
      </c>
      <c r="N326" t="s">
        <v>571</v>
      </c>
      <c r="O326" t="s">
        <v>112</v>
      </c>
      <c r="P326" t="s">
        <v>113</v>
      </c>
      <c r="Q326" t="s">
        <v>114</v>
      </c>
      <c r="R326" t="s">
        <v>115</v>
      </c>
      <c r="S326" t="s">
        <v>116</v>
      </c>
    </row>
    <row r="327" spans="1:19" x14ac:dyDescent="0.3">
      <c r="A327">
        <v>98255</v>
      </c>
      <c r="B327">
        <v>114</v>
      </c>
      <c r="C327" t="s">
        <v>24</v>
      </c>
      <c r="D327" t="s">
        <v>449</v>
      </c>
      <c r="E327">
        <v>441.5</v>
      </c>
      <c r="F327" s="20">
        <v>45657</v>
      </c>
      <c r="G327" s="20">
        <v>45659</v>
      </c>
      <c r="H327" s="20">
        <v>45659</v>
      </c>
      <c r="I327" s="20">
        <v>45643</v>
      </c>
      <c r="J327" s="20">
        <v>45652</v>
      </c>
      <c r="K327" t="s">
        <v>108</v>
      </c>
      <c r="L327" t="s">
        <v>142</v>
      </c>
      <c r="M327" t="s">
        <v>143</v>
      </c>
      <c r="N327" t="s">
        <v>572</v>
      </c>
      <c r="O327" t="s">
        <v>112</v>
      </c>
      <c r="P327" t="s">
        <v>113</v>
      </c>
      <c r="Q327" t="s">
        <v>114</v>
      </c>
      <c r="R327" t="s">
        <v>115</v>
      </c>
      <c r="S327" t="s">
        <v>116</v>
      </c>
    </row>
    <row r="328" spans="1:19" x14ac:dyDescent="0.3">
      <c r="A328">
        <v>94913</v>
      </c>
      <c r="B328">
        <v>114</v>
      </c>
      <c r="C328" t="s">
        <v>24</v>
      </c>
      <c r="D328" t="s">
        <v>298</v>
      </c>
      <c r="E328">
        <v>3554.71</v>
      </c>
      <c r="F328" s="20">
        <v>45657</v>
      </c>
      <c r="G328" s="20">
        <v>45659</v>
      </c>
      <c r="H328" s="20">
        <v>45659</v>
      </c>
      <c r="I328" s="20">
        <v>45636</v>
      </c>
      <c r="J328" s="20">
        <v>45638</v>
      </c>
      <c r="K328" t="s">
        <v>108</v>
      </c>
      <c r="N328" t="s">
        <v>573</v>
      </c>
      <c r="O328" t="s">
        <v>112</v>
      </c>
      <c r="P328" t="s">
        <v>113</v>
      </c>
      <c r="Q328" t="s">
        <v>114</v>
      </c>
      <c r="R328" t="s">
        <v>115</v>
      </c>
      <c r="S328" t="s">
        <v>116</v>
      </c>
    </row>
    <row r="329" spans="1:19" x14ac:dyDescent="0.3">
      <c r="A329">
        <v>96024</v>
      </c>
      <c r="B329">
        <v>114</v>
      </c>
      <c r="C329" t="s">
        <v>24</v>
      </c>
      <c r="D329" t="s">
        <v>165</v>
      </c>
      <c r="E329">
        <v>471.5</v>
      </c>
      <c r="F329" s="20">
        <v>45657</v>
      </c>
      <c r="G329" s="20">
        <v>45659</v>
      </c>
      <c r="H329" s="20">
        <v>45659</v>
      </c>
      <c r="I329" s="20">
        <v>45642</v>
      </c>
      <c r="J329" s="20">
        <v>45643</v>
      </c>
      <c r="K329" t="s">
        <v>108</v>
      </c>
      <c r="N329" t="s">
        <v>574</v>
      </c>
      <c r="O329" t="s">
        <v>112</v>
      </c>
      <c r="P329" t="s">
        <v>113</v>
      </c>
      <c r="Q329" t="s">
        <v>114</v>
      </c>
      <c r="R329" t="s">
        <v>115</v>
      </c>
      <c r="S329" t="s">
        <v>116</v>
      </c>
    </row>
    <row r="330" spans="1:19" x14ac:dyDescent="0.3">
      <c r="A330">
        <v>96276</v>
      </c>
      <c r="B330">
        <v>114</v>
      </c>
      <c r="C330" t="s">
        <v>24</v>
      </c>
      <c r="D330" t="s">
        <v>484</v>
      </c>
      <c r="E330">
        <v>2381.4</v>
      </c>
      <c r="F330" s="20">
        <v>45659</v>
      </c>
      <c r="G330" s="20">
        <v>45659</v>
      </c>
      <c r="H330" s="20">
        <v>45659</v>
      </c>
      <c r="I330" s="20">
        <v>45643</v>
      </c>
      <c r="J330" s="20">
        <v>45644</v>
      </c>
      <c r="K330" t="s">
        <v>108</v>
      </c>
      <c r="L330" t="s">
        <v>148</v>
      </c>
      <c r="M330" t="s">
        <v>149</v>
      </c>
      <c r="N330" t="s">
        <v>575</v>
      </c>
      <c r="O330" t="s">
        <v>112</v>
      </c>
      <c r="P330" t="s">
        <v>113</v>
      </c>
      <c r="Q330" t="s">
        <v>114</v>
      </c>
      <c r="R330" t="s">
        <v>115</v>
      </c>
      <c r="S330" t="s">
        <v>116</v>
      </c>
    </row>
    <row r="331" spans="1:19" x14ac:dyDescent="0.3">
      <c r="A331">
        <v>96330</v>
      </c>
      <c r="B331">
        <v>114</v>
      </c>
      <c r="C331" t="s">
        <v>24</v>
      </c>
      <c r="D331" t="s">
        <v>180</v>
      </c>
      <c r="E331">
        <v>367.2</v>
      </c>
      <c r="F331" s="20">
        <v>45658</v>
      </c>
      <c r="G331" s="20">
        <v>45659</v>
      </c>
      <c r="H331" s="20">
        <v>45659</v>
      </c>
      <c r="I331" s="20">
        <v>45643</v>
      </c>
      <c r="J331" s="20">
        <v>45644</v>
      </c>
      <c r="K331" t="s">
        <v>108</v>
      </c>
      <c r="N331" t="s">
        <v>576</v>
      </c>
      <c r="O331" t="s">
        <v>112</v>
      </c>
      <c r="P331" t="s">
        <v>113</v>
      </c>
      <c r="Q331" t="s">
        <v>114</v>
      </c>
      <c r="R331" t="s">
        <v>115</v>
      </c>
      <c r="S331" t="s">
        <v>116</v>
      </c>
    </row>
    <row r="332" spans="1:19" x14ac:dyDescent="0.3">
      <c r="A332">
        <v>96331</v>
      </c>
      <c r="B332">
        <v>114</v>
      </c>
      <c r="C332" t="s">
        <v>24</v>
      </c>
      <c r="D332" t="s">
        <v>167</v>
      </c>
      <c r="E332">
        <v>1453.5</v>
      </c>
      <c r="F332" s="20">
        <v>45659</v>
      </c>
      <c r="G332" s="20">
        <v>45659</v>
      </c>
      <c r="H332" s="20">
        <v>45659</v>
      </c>
      <c r="I332" s="20">
        <v>45644</v>
      </c>
      <c r="J332" s="20">
        <v>45644</v>
      </c>
      <c r="K332" t="s">
        <v>108</v>
      </c>
      <c r="N332" t="s">
        <v>577</v>
      </c>
      <c r="O332" t="s">
        <v>112</v>
      </c>
      <c r="P332" t="s">
        <v>113</v>
      </c>
      <c r="Q332" t="s">
        <v>114</v>
      </c>
      <c r="R332" t="s">
        <v>115</v>
      </c>
      <c r="S332" t="s">
        <v>116</v>
      </c>
    </row>
    <row r="333" spans="1:19" x14ac:dyDescent="0.3">
      <c r="A333">
        <v>96333</v>
      </c>
      <c r="B333">
        <v>114</v>
      </c>
      <c r="C333" t="s">
        <v>24</v>
      </c>
      <c r="D333" t="s">
        <v>578</v>
      </c>
      <c r="E333">
        <v>2900</v>
      </c>
      <c r="F333" s="20">
        <v>45659</v>
      </c>
      <c r="G333" s="20">
        <v>45659</v>
      </c>
      <c r="H333" s="20">
        <v>45659</v>
      </c>
      <c r="I333" s="20">
        <v>45643</v>
      </c>
      <c r="J333" s="20">
        <v>45644</v>
      </c>
      <c r="K333" t="s">
        <v>108</v>
      </c>
      <c r="L333" t="s">
        <v>201</v>
      </c>
      <c r="M333" t="s">
        <v>202</v>
      </c>
      <c r="N333" t="s">
        <v>579</v>
      </c>
      <c r="O333" t="s">
        <v>112</v>
      </c>
      <c r="P333" t="s">
        <v>113</v>
      </c>
      <c r="Q333" t="s">
        <v>114</v>
      </c>
      <c r="R333" t="s">
        <v>115</v>
      </c>
      <c r="S333" t="s">
        <v>116</v>
      </c>
    </row>
    <row r="334" spans="1:19" x14ac:dyDescent="0.3">
      <c r="A334">
        <v>96337</v>
      </c>
      <c r="B334">
        <v>114</v>
      </c>
      <c r="C334" t="s">
        <v>24</v>
      </c>
      <c r="D334" t="s">
        <v>182</v>
      </c>
      <c r="E334">
        <v>471.6</v>
      </c>
      <c r="F334" s="20">
        <v>45659</v>
      </c>
      <c r="G334" s="20">
        <v>45659</v>
      </c>
      <c r="H334" s="20">
        <v>45659</v>
      </c>
      <c r="I334" s="20">
        <v>45643</v>
      </c>
      <c r="J334" s="20">
        <v>45644</v>
      </c>
      <c r="K334" t="s">
        <v>108</v>
      </c>
      <c r="N334" t="s">
        <v>580</v>
      </c>
      <c r="O334" t="s">
        <v>112</v>
      </c>
      <c r="P334" t="s">
        <v>113</v>
      </c>
      <c r="Q334" t="s">
        <v>114</v>
      </c>
      <c r="R334" t="s">
        <v>115</v>
      </c>
      <c r="S334" t="s">
        <v>116</v>
      </c>
    </row>
    <row r="335" spans="1:19" x14ac:dyDescent="0.3">
      <c r="A335">
        <v>96347</v>
      </c>
      <c r="B335">
        <v>114</v>
      </c>
      <c r="C335" t="s">
        <v>24</v>
      </c>
      <c r="D335" t="s">
        <v>184</v>
      </c>
      <c r="E335">
        <v>591.79999999999995</v>
      </c>
      <c r="F335" s="20">
        <v>45659</v>
      </c>
      <c r="G335" s="20">
        <v>45659</v>
      </c>
      <c r="H335" s="20">
        <v>45659</v>
      </c>
      <c r="I335" s="20">
        <v>45643</v>
      </c>
      <c r="J335" s="20">
        <v>45644</v>
      </c>
      <c r="K335" t="s">
        <v>108</v>
      </c>
      <c r="N335" t="s">
        <v>581</v>
      </c>
      <c r="O335" t="s">
        <v>112</v>
      </c>
      <c r="P335" t="s">
        <v>113</v>
      </c>
      <c r="Q335" t="s">
        <v>114</v>
      </c>
      <c r="R335" t="s">
        <v>115</v>
      </c>
      <c r="S335" t="s">
        <v>116</v>
      </c>
    </row>
    <row r="336" spans="1:19" x14ac:dyDescent="0.3">
      <c r="A336">
        <v>96360</v>
      </c>
      <c r="B336">
        <v>114</v>
      </c>
      <c r="C336" t="s">
        <v>24</v>
      </c>
      <c r="D336" t="s">
        <v>280</v>
      </c>
      <c r="E336">
        <v>1525.08</v>
      </c>
      <c r="F336" s="20">
        <v>45658</v>
      </c>
      <c r="G336" s="20">
        <v>45659</v>
      </c>
      <c r="H336" s="20">
        <v>45659</v>
      </c>
      <c r="I336" s="20">
        <v>45644</v>
      </c>
      <c r="J336" s="20">
        <v>45644</v>
      </c>
      <c r="K336" t="s">
        <v>108</v>
      </c>
      <c r="N336" t="s">
        <v>582</v>
      </c>
      <c r="O336" t="s">
        <v>112</v>
      </c>
      <c r="P336" t="s">
        <v>113</v>
      </c>
      <c r="Q336" t="s">
        <v>114</v>
      </c>
      <c r="R336" t="s">
        <v>115</v>
      </c>
      <c r="S336" t="s">
        <v>116</v>
      </c>
    </row>
    <row r="337" spans="1:19" x14ac:dyDescent="0.3">
      <c r="A337">
        <v>96366</v>
      </c>
      <c r="B337">
        <v>114</v>
      </c>
      <c r="C337" t="s">
        <v>24</v>
      </c>
      <c r="D337" t="s">
        <v>498</v>
      </c>
      <c r="E337">
        <v>436.1</v>
      </c>
      <c r="F337" s="20">
        <v>45657</v>
      </c>
      <c r="G337" s="20">
        <v>45659</v>
      </c>
      <c r="H337" s="20">
        <v>45659</v>
      </c>
      <c r="I337" s="20">
        <v>45643</v>
      </c>
      <c r="J337" s="20">
        <v>45644</v>
      </c>
      <c r="K337" t="s">
        <v>108</v>
      </c>
      <c r="N337" t="s">
        <v>583</v>
      </c>
      <c r="O337" t="s">
        <v>112</v>
      </c>
      <c r="P337" t="s">
        <v>113</v>
      </c>
      <c r="Q337" t="s">
        <v>114</v>
      </c>
      <c r="R337" t="s">
        <v>115</v>
      </c>
      <c r="S337" t="s">
        <v>116</v>
      </c>
    </row>
    <row r="338" spans="1:19" x14ac:dyDescent="0.3">
      <c r="A338">
        <v>96368</v>
      </c>
      <c r="B338">
        <v>114</v>
      </c>
      <c r="C338" t="s">
        <v>24</v>
      </c>
      <c r="D338" t="s">
        <v>156</v>
      </c>
      <c r="E338">
        <v>1115.6500000000001</v>
      </c>
      <c r="F338" s="20">
        <v>45657</v>
      </c>
      <c r="G338" s="20">
        <v>45659</v>
      </c>
      <c r="H338" s="20">
        <v>45659</v>
      </c>
      <c r="I338" s="20">
        <v>45643</v>
      </c>
      <c r="J338" s="20">
        <v>45644</v>
      </c>
      <c r="K338" t="s">
        <v>108</v>
      </c>
      <c r="N338" t="s">
        <v>584</v>
      </c>
      <c r="O338" t="s">
        <v>112</v>
      </c>
      <c r="P338" t="s">
        <v>113</v>
      </c>
      <c r="Q338" t="s">
        <v>114</v>
      </c>
      <c r="R338" t="s">
        <v>115</v>
      </c>
      <c r="S338" t="s">
        <v>116</v>
      </c>
    </row>
    <row r="339" spans="1:19" x14ac:dyDescent="0.3">
      <c r="A339">
        <v>96370</v>
      </c>
      <c r="B339">
        <v>114</v>
      </c>
      <c r="C339" t="s">
        <v>24</v>
      </c>
      <c r="D339" t="s">
        <v>165</v>
      </c>
      <c r="E339">
        <v>1096.2</v>
      </c>
      <c r="F339" s="20">
        <v>45658</v>
      </c>
      <c r="G339" s="20">
        <v>45659</v>
      </c>
      <c r="H339" s="20">
        <v>45659</v>
      </c>
      <c r="I339" s="20">
        <v>45643</v>
      </c>
      <c r="J339" s="20">
        <v>45644</v>
      </c>
      <c r="K339" t="s">
        <v>108</v>
      </c>
      <c r="N339" t="s">
        <v>585</v>
      </c>
      <c r="O339" t="s">
        <v>112</v>
      </c>
      <c r="P339" t="s">
        <v>113</v>
      </c>
      <c r="Q339" t="s">
        <v>114</v>
      </c>
      <c r="R339" t="s">
        <v>115</v>
      </c>
      <c r="S339" t="s">
        <v>116</v>
      </c>
    </row>
    <row r="340" spans="1:19" x14ac:dyDescent="0.3">
      <c r="A340">
        <v>96376</v>
      </c>
      <c r="B340">
        <v>114</v>
      </c>
      <c r="C340" t="s">
        <v>24</v>
      </c>
      <c r="D340" t="s">
        <v>538</v>
      </c>
      <c r="E340">
        <v>980</v>
      </c>
      <c r="F340" s="20">
        <v>45657</v>
      </c>
      <c r="G340" s="20">
        <v>45659</v>
      </c>
      <c r="H340" s="20">
        <v>45659</v>
      </c>
      <c r="I340" s="20">
        <v>45643</v>
      </c>
      <c r="J340" s="20">
        <v>45644</v>
      </c>
      <c r="K340" t="s">
        <v>108</v>
      </c>
      <c r="N340" t="s">
        <v>586</v>
      </c>
      <c r="O340" t="s">
        <v>112</v>
      </c>
      <c r="P340" t="s">
        <v>113</v>
      </c>
      <c r="Q340" t="s">
        <v>114</v>
      </c>
      <c r="R340" t="s">
        <v>115</v>
      </c>
      <c r="S340" t="s">
        <v>116</v>
      </c>
    </row>
    <row r="341" spans="1:19" x14ac:dyDescent="0.3">
      <c r="A341">
        <v>96389</v>
      </c>
      <c r="B341">
        <v>114</v>
      </c>
      <c r="C341" t="s">
        <v>24</v>
      </c>
      <c r="D341" t="s">
        <v>266</v>
      </c>
      <c r="E341">
        <v>3780</v>
      </c>
      <c r="F341" s="20">
        <v>45659</v>
      </c>
      <c r="G341" s="20">
        <v>45659</v>
      </c>
      <c r="H341" s="20">
        <v>45659</v>
      </c>
      <c r="I341" s="20">
        <v>45638</v>
      </c>
      <c r="J341" s="20">
        <v>45644</v>
      </c>
      <c r="K341" t="s">
        <v>108</v>
      </c>
      <c r="N341" t="s">
        <v>587</v>
      </c>
      <c r="O341" t="s">
        <v>112</v>
      </c>
      <c r="P341" t="s">
        <v>113</v>
      </c>
      <c r="Q341" t="s">
        <v>114</v>
      </c>
      <c r="R341" t="s">
        <v>115</v>
      </c>
      <c r="S341" t="s">
        <v>116</v>
      </c>
    </row>
    <row r="342" spans="1:19" x14ac:dyDescent="0.3">
      <c r="A342">
        <v>96396</v>
      </c>
      <c r="B342">
        <v>114</v>
      </c>
      <c r="C342" t="s">
        <v>24</v>
      </c>
      <c r="D342" t="s">
        <v>289</v>
      </c>
      <c r="E342">
        <v>3542</v>
      </c>
      <c r="F342" s="20">
        <v>45657</v>
      </c>
      <c r="G342" s="20">
        <v>45659</v>
      </c>
      <c r="H342" s="20">
        <v>45659</v>
      </c>
      <c r="I342" s="20">
        <v>45643</v>
      </c>
      <c r="J342" s="20">
        <v>45644</v>
      </c>
      <c r="K342" t="s">
        <v>108</v>
      </c>
      <c r="N342" t="s">
        <v>588</v>
      </c>
      <c r="O342" t="s">
        <v>112</v>
      </c>
      <c r="P342" t="s">
        <v>113</v>
      </c>
      <c r="Q342" t="s">
        <v>114</v>
      </c>
      <c r="R342" t="s">
        <v>115</v>
      </c>
      <c r="S342" t="s">
        <v>116</v>
      </c>
    </row>
    <row r="343" spans="1:19" x14ac:dyDescent="0.3">
      <c r="A343">
        <v>96400</v>
      </c>
      <c r="B343">
        <v>114</v>
      </c>
      <c r="C343" t="s">
        <v>24</v>
      </c>
      <c r="D343" t="s">
        <v>167</v>
      </c>
      <c r="E343">
        <v>642</v>
      </c>
      <c r="F343" s="20">
        <v>45657</v>
      </c>
      <c r="G343" s="20">
        <v>45659</v>
      </c>
      <c r="H343" s="20">
        <v>45659</v>
      </c>
      <c r="I343" s="20">
        <v>45643</v>
      </c>
      <c r="J343" s="20">
        <v>45644</v>
      </c>
      <c r="K343" t="s">
        <v>108</v>
      </c>
      <c r="N343" t="s">
        <v>589</v>
      </c>
      <c r="O343" t="s">
        <v>112</v>
      </c>
      <c r="P343" t="s">
        <v>113</v>
      </c>
      <c r="Q343" t="s">
        <v>114</v>
      </c>
      <c r="R343" t="s">
        <v>115</v>
      </c>
      <c r="S343" t="s">
        <v>116</v>
      </c>
    </row>
    <row r="344" spans="1:19" x14ac:dyDescent="0.3">
      <c r="A344">
        <v>96402</v>
      </c>
      <c r="B344">
        <v>114</v>
      </c>
      <c r="C344" t="s">
        <v>24</v>
      </c>
      <c r="D344" t="s">
        <v>167</v>
      </c>
      <c r="E344">
        <v>1922</v>
      </c>
      <c r="F344" s="20">
        <v>45657</v>
      </c>
      <c r="G344" s="20">
        <v>45659</v>
      </c>
      <c r="H344" s="20">
        <v>45659</v>
      </c>
      <c r="I344" s="20">
        <v>45643</v>
      </c>
      <c r="J344" s="20">
        <v>45644</v>
      </c>
      <c r="K344" t="s">
        <v>108</v>
      </c>
      <c r="L344" t="s">
        <v>142</v>
      </c>
      <c r="M344" t="s">
        <v>143</v>
      </c>
      <c r="N344" t="s">
        <v>590</v>
      </c>
      <c r="O344" t="s">
        <v>112</v>
      </c>
      <c r="P344" t="s">
        <v>113</v>
      </c>
      <c r="Q344" t="s">
        <v>114</v>
      </c>
      <c r="R344" t="s">
        <v>115</v>
      </c>
      <c r="S344" t="s">
        <v>116</v>
      </c>
    </row>
    <row r="345" spans="1:19" x14ac:dyDescent="0.3">
      <c r="A345">
        <v>64016</v>
      </c>
      <c r="B345">
        <v>114</v>
      </c>
      <c r="C345" t="s">
        <v>24</v>
      </c>
      <c r="D345" t="s">
        <v>107</v>
      </c>
      <c r="E345">
        <v>11058.65</v>
      </c>
      <c r="F345" s="20">
        <v>45659</v>
      </c>
      <c r="G345" s="20">
        <v>45659</v>
      </c>
      <c r="H345" s="20">
        <v>45659</v>
      </c>
      <c r="I345" s="20">
        <v>45655</v>
      </c>
      <c r="J345" s="20"/>
      <c r="K345" t="s">
        <v>108</v>
      </c>
      <c r="L345" t="s">
        <v>109</v>
      </c>
      <c r="M345" t="s">
        <v>110</v>
      </c>
      <c r="N345" t="s">
        <v>591</v>
      </c>
      <c r="O345" t="s">
        <v>112</v>
      </c>
      <c r="P345" t="s">
        <v>113</v>
      </c>
      <c r="Q345" t="s">
        <v>114</v>
      </c>
      <c r="R345" t="s">
        <v>115</v>
      </c>
      <c r="S345" t="s">
        <v>116</v>
      </c>
    </row>
    <row r="346" spans="1:19" x14ac:dyDescent="0.3">
      <c r="A346">
        <v>64039</v>
      </c>
      <c r="B346">
        <v>114</v>
      </c>
      <c r="C346" t="s">
        <v>24</v>
      </c>
      <c r="D346" t="s">
        <v>162</v>
      </c>
      <c r="E346">
        <v>66670</v>
      </c>
      <c r="F346" s="20">
        <v>45658</v>
      </c>
      <c r="G346" s="20">
        <v>45659</v>
      </c>
      <c r="H346" s="20">
        <v>45659</v>
      </c>
      <c r="I346" s="20">
        <v>45634</v>
      </c>
      <c r="J346" s="20"/>
      <c r="K346" t="s">
        <v>108</v>
      </c>
      <c r="L346" t="s">
        <v>119</v>
      </c>
      <c r="M346" t="s">
        <v>163</v>
      </c>
      <c r="N346" t="s">
        <v>592</v>
      </c>
      <c r="O346" t="s">
        <v>112</v>
      </c>
      <c r="P346" t="s">
        <v>113</v>
      </c>
      <c r="Q346" t="s">
        <v>114</v>
      </c>
      <c r="R346" t="s">
        <v>115</v>
      </c>
      <c r="S346" t="s">
        <v>116</v>
      </c>
    </row>
    <row r="347" spans="1:19" x14ac:dyDescent="0.3">
      <c r="A347">
        <v>90523</v>
      </c>
      <c r="B347">
        <v>114</v>
      </c>
      <c r="C347" t="s">
        <v>24</v>
      </c>
      <c r="D347" t="s">
        <v>239</v>
      </c>
      <c r="E347">
        <v>1329</v>
      </c>
      <c r="F347" s="20">
        <v>45659</v>
      </c>
      <c r="G347" s="20">
        <v>45659</v>
      </c>
      <c r="H347" s="20">
        <v>45659</v>
      </c>
      <c r="I347" s="20">
        <v>45628</v>
      </c>
      <c r="J347" s="20">
        <v>45629</v>
      </c>
      <c r="K347" t="s">
        <v>108</v>
      </c>
      <c r="N347" t="s">
        <v>593</v>
      </c>
      <c r="O347" t="s">
        <v>112</v>
      </c>
      <c r="P347" t="s">
        <v>113</v>
      </c>
      <c r="Q347" t="s">
        <v>114</v>
      </c>
      <c r="R347" t="s">
        <v>115</v>
      </c>
      <c r="S347" t="s">
        <v>116</v>
      </c>
    </row>
    <row r="348" spans="1:19" x14ac:dyDescent="0.3">
      <c r="A348">
        <v>93662</v>
      </c>
      <c r="B348">
        <v>114</v>
      </c>
      <c r="C348" t="s">
        <v>24</v>
      </c>
      <c r="D348" t="s">
        <v>239</v>
      </c>
      <c r="E348">
        <v>3433.29</v>
      </c>
      <c r="F348" s="20">
        <v>45659</v>
      </c>
      <c r="G348" s="20">
        <v>45659</v>
      </c>
      <c r="H348" s="20">
        <v>45659</v>
      </c>
      <c r="I348" s="20">
        <v>45628</v>
      </c>
      <c r="J348" s="20">
        <v>45632</v>
      </c>
      <c r="K348" t="s">
        <v>108</v>
      </c>
      <c r="N348" t="s">
        <v>594</v>
      </c>
      <c r="O348" t="s">
        <v>112</v>
      </c>
      <c r="P348" t="s">
        <v>113</v>
      </c>
      <c r="Q348" t="s">
        <v>114</v>
      </c>
      <c r="R348" t="s">
        <v>115</v>
      </c>
      <c r="S348" t="s">
        <v>116</v>
      </c>
    </row>
    <row r="349" spans="1:19" x14ac:dyDescent="0.3">
      <c r="A349">
        <v>93665</v>
      </c>
      <c r="B349">
        <v>114</v>
      </c>
      <c r="C349" t="s">
        <v>24</v>
      </c>
      <c r="D349" t="s">
        <v>239</v>
      </c>
      <c r="E349">
        <v>3432</v>
      </c>
      <c r="F349" s="20">
        <v>45659</v>
      </c>
      <c r="G349" s="20">
        <v>45659</v>
      </c>
      <c r="H349" s="20">
        <v>45659</v>
      </c>
      <c r="I349" s="20">
        <v>45628</v>
      </c>
      <c r="J349" s="20">
        <v>45632</v>
      </c>
      <c r="K349" t="s">
        <v>108</v>
      </c>
      <c r="N349" t="s">
        <v>595</v>
      </c>
      <c r="O349" t="s">
        <v>112</v>
      </c>
      <c r="P349" t="s">
        <v>113</v>
      </c>
      <c r="Q349" t="s">
        <v>114</v>
      </c>
      <c r="R349" t="s">
        <v>115</v>
      </c>
      <c r="S349" t="s">
        <v>116</v>
      </c>
    </row>
    <row r="350" spans="1:19" x14ac:dyDescent="0.3">
      <c r="A350">
        <v>93816</v>
      </c>
      <c r="B350">
        <v>114</v>
      </c>
      <c r="C350" t="s">
        <v>24</v>
      </c>
      <c r="D350" t="s">
        <v>343</v>
      </c>
      <c r="E350">
        <v>1931.52</v>
      </c>
      <c r="F350" s="20">
        <v>45659</v>
      </c>
      <c r="G350" s="20">
        <v>45659</v>
      </c>
      <c r="H350" s="20">
        <v>45659</v>
      </c>
      <c r="I350" s="20">
        <v>45630</v>
      </c>
      <c r="J350" s="20">
        <v>45635</v>
      </c>
      <c r="K350" t="s">
        <v>108</v>
      </c>
      <c r="L350" t="s">
        <v>142</v>
      </c>
      <c r="M350" t="s">
        <v>244</v>
      </c>
      <c r="N350" t="s">
        <v>596</v>
      </c>
      <c r="O350" t="s">
        <v>112</v>
      </c>
      <c r="P350" t="s">
        <v>113</v>
      </c>
      <c r="Q350" t="s">
        <v>114</v>
      </c>
      <c r="R350" t="s">
        <v>115</v>
      </c>
      <c r="S350" t="s">
        <v>116</v>
      </c>
    </row>
    <row r="351" spans="1:19" x14ac:dyDescent="0.3">
      <c r="A351">
        <v>94030</v>
      </c>
      <c r="B351">
        <v>114</v>
      </c>
      <c r="C351" t="s">
        <v>24</v>
      </c>
      <c r="D351" t="s">
        <v>341</v>
      </c>
      <c r="E351">
        <v>1974</v>
      </c>
      <c r="F351" s="20">
        <v>45657</v>
      </c>
      <c r="G351" s="20">
        <v>45659</v>
      </c>
      <c r="H351" s="20">
        <v>45659</v>
      </c>
      <c r="I351" s="20">
        <v>45629</v>
      </c>
      <c r="J351" s="20">
        <v>45636</v>
      </c>
      <c r="K351" t="s">
        <v>108</v>
      </c>
      <c r="L351" t="s">
        <v>142</v>
      </c>
      <c r="M351" t="s">
        <v>244</v>
      </c>
      <c r="N351" t="s">
        <v>597</v>
      </c>
      <c r="O351" t="s">
        <v>112</v>
      </c>
      <c r="P351" t="s">
        <v>113</v>
      </c>
      <c r="Q351" t="s">
        <v>114</v>
      </c>
      <c r="R351" t="s">
        <v>115</v>
      </c>
      <c r="S351" t="s">
        <v>116</v>
      </c>
    </row>
    <row r="352" spans="1:19" x14ac:dyDescent="0.3">
      <c r="A352">
        <v>94266</v>
      </c>
      <c r="B352">
        <v>114</v>
      </c>
      <c r="C352" t="s">
        <v>24</v>
      </c>
      <c r="D352" t="s">
        <v>175</v>
      </c>
      <c r="E352">
        <v>1716</v>
      </c>
      <c r="F352" s="20">
        <v>45659</v>
      </c>
      <c r="G352" s="20">
        <v>45659</v>
      </c>
      <c r="H352" s="20">
        <v>45659</v>
      </c>
      <c r="I352" s="20">
        <v>45628</v>
      </c>
      <c r="J352" s="20">
        <v>45637</v>
      </c>
      <c r="K352" t="s">
        <v>108</v>
      </c>
      <c r="N352" t="s">
        <v>598</v>
      </c>
      <c r="O352" t="s">
        <v>112</v>
      </c>
      <c r="P352" t="s">
        <v>113</v>
      </c>
      <c r="Q352" t="s">
        <v>114</v>
      </c>
      <c r="R352" t="s">
        <v>115</v>
      </c>
      <c r="S352" t="s">
        <v>116</v>
      </c>
    </row>
    <row r="353" spans="1:19" x14ac:dyDescent="0.3">
      <c r="A353">
        <v>94302</v>
      </c>
      <c r="B353">
        <v>114</v>
      </c>
      <c r="C353" t="s">
        <v>24</v>
      </c>
      <c r="D353" t="s">
        <v>178</v>
      </c>
      <c r="E353">
        <v>625</v>
      </c>
      <c r="F353" s="20">
        <v>45658</v>
      </c>
      <c r="G353" s="20">
        <v>45659</v>
      </c>
      <c r="H353" s="20">
        <v>45659</v>
      </c>
      <c r="I353" s="20">
        <v>45628</v>
      </c>
      <c r="J353" s="20">
        <v>45637</v>
      </c>
      <c r="K353" t="s">
        <v>108</v>
      </c>
      <c r="N353" t="s">
        <v>599</v>
      </c>
      <c r="O353" t="s">
        <v>112</v>
      </c>
      <c r="P353" t="s">
        <v>113</v>
      </c>
      <c r="Q353" t="s">
        <v>114</v>
      </c>
      <c r="R353" t="s">
        <v>115</v>
      </c>
      <c r="S353" t="s">
        <v>116</v>
      </c>
    </row>
    <row r="354" spans="1:19" x14ac:dyDescent="0.3">
      <c r="A354">
        <v>94307</v>
      </c>
      <c r="B354">
        <v>114</v>
      </c>
      <c r="C354" t="s">
        <v>24</v>
      </c>
      <c r="D354" t="s">
        <v>178</v>
      </c>
      <c r="E354">
        <v>5000</v>
      </c>
      <c r="F354" s="20">
        <v>45658</v>
      </c>
      <c r="G354" s="20">
        <v>45659</v>
      </c>
      <c r="H354" s="20">
        <v>45659</v>
      </c>
      <c r="I354" s="20">
        <v>45628</v>
      </c>
      <c r="J354" s="20">
        <v>45637</v>
      </c>
      <c r="K354" t="s">
        <v>108</v>
      </c>
      <c r="N354" t="s">
        <v>600</v>
      </c>
      <c r="O354" t="s">
        <v>112</v>
      </c>
      <c r="P354" t="s">
        <v>113</v>
      </c>
      <c r="Q354" t="s">
        <v>114</v>
      </c>
      <c r="R354" t="s">
        <v>115</v>
      </c>
      <c r="S354" t="s">
        <v>116</v>
      </c>
    </row>
    <row r="355" spans="1:19" x14ac:dyDescent="0.3">
      <c r="A355">
        <v>94327</v>
      </c>
      <c r="B355">
        <v>114</v>
      </c>
      <c r="C355" t="s">
        <v>24</v>
      </c>
      <c r="D355" t="s">
        <v>266</v>
      </c>
      <c r="E355">
        <v>907.2</v>
      </c>
      <c r="F355" s="20">
        <v>45657</v>
      </c>
      <c r="G355" s="20">
        <v>45659</v>
      </c>
      <c r="H355" s="20">
        <v>45659</v>
      </c>
      <c r="I355" s="20">
        <v>45629</v>
      </c>
      <c r="J355" s="20">
        <v>45637</v>
      </c>
      <c r="K355" t="s">
        <v>108</v>
      </c>
      <c r="N355" t="s">
        <v>601</v>
      </c>
      <c r="O355" t="s">
        <v>112</v>
      </c>
      <c r="P355" t="s">
        <v>113</v>
      </c>
      <c r="Q355" t="s">
        <v>114</v>
      </c>
      <c r="R355" t="s">
        <v>115</v>
      </c>
      <c r="S355" t="s">
        <v>116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01"/>
  <sheetViews>
    <sheetView workbookViewId="0"/>
  </sheetViews>
  <sheetFormatPr defaultRowHeight="14.4" x14ac:dyDescent="0.3"/>
  <sheetData>
    <row r="1" spans="1:25" x14ac:dyDescent="0.3">
      <c r="A1" t="s">
        <v>602</v>
      </c>
      <c r="B1" t="s">
        <v>91</v>
      </c>
      <c r="C1" t="s">
        <v>19</v>
      </c>
      <c r="D1" t="s">
        <v>18</v>
      </c>
      <c r="E1" t="s">
        <v>106</v>
      </c>
      <c r="F1" t="s">
        <v>92</v>
      </c>
      <c r="G1" t="s">
        <v>603</v>
      </c>
      <c r="H1" t="s">
        <v>604</v>
      </c>
      <c r="I1" t="s">
        <v>605</v>
      </c>
      <c r="J1" t="s">
        <v>73</v>
      </c>
      <c r="K1" t="s">
        <v>71</v>
      </c>
      <c r="L1" t="s">
        <v>606</v>
      </c>
      <c r="M1" t="s">
        <v>607</v>
      </c>
      <c r="N1" t="s">
        <v>608</v>
      </c>
      <c r="O1" t="s">
        <v>609</v>
      </c>
      <c r="P1" t="s">
        <v>97</v>
      </c>
      <c r="Q1" t="s">
        <v>98</v>
      </c>
      <c r="R1" t="s">
        <v>74</v>
      </c>
      <c r="S1" t="s">
        <v>99</v>
      </c>
      <c r="T1" t="s">
        <v>100</v>
      </c>
      <c r="U1" t="s">
        <v>101</v>
      </c>
      <c r="V1" t="s">
        <v>102</v>
      </c>
      <c r="W1" t="s">
        <v>103</v>
      </c>
      <c r="X1" t="s">
        <v>104</v>
      </c>
      <c r="Y1" t="s">
        <v>105</v>
      </c>
    </row>
    <row r="2" spans="1:25" x14ac:dyDescent="0.3">
      <c r="A2">
        <v>6797</v>
      </c>
      <c r="B2">
        <v>94885</v>
      </c>
      <c r="C2" t="s">
        <v>24</v>
      </c>
      <c r="D2">
        <v>114</v>
      </c>
      <c r="F2" t="s">
        <v>139</v>
      </c>
      <c r="G2" t="s">
        <v>610</v>
      </c>
      <c r="H2">
        <v>4</v>
      </c>
      <c r="I2">
        <v>4</v>
      </c>
      <c r="J2">
        <v>3753.01</v>
      </c>
      <c r="K2" s="20">
        <v>45678</v>
      </c>
      <c r="L2" s="20">
        <v>45678</v>
      </c>
      <c r="M2" s="20">
        <v>45678</v>
      </c>
      <c r="N2">
        <v>15012.03</v>
      </c>
      <c r="O2">
        <v>15012.03</v>
      </c>
      <c r="P2" s="20">
        <v>45638</v>
      </c>
      <c r="Q2" t="s">
        <v>108</v>
      </c>
      <c r="R2" t="s">
        <v>611</v>
      </c>
      <c r="U2" t="s">
        <v>112</v>
      </c>
      <c r="V2" t="s">
        <v>113</v>
      </c>
      <c r="W2" t="s">
        <v>114</v>
      </c>
      <c r="X2" t="s">
        <v>612</v>
      </c>
      <c r="Y2" t="s">
        <v>116</v>
      </c>
    </row>
    <row r="3" spans="1:25" x14ac:dyDescent="0.3">
      <c r="A3">
        <v>7091</v>
      </c>
      <c r="B3">
        <v>98754</v>
      </c>
      <c r="C3" t="s">
        <v>24</v>
      </c>
      <c r="D3">
        <v>114</v>
      </c>
      <c r="F3" t="s">
        <v>139</v>
      </c>
      <c r="G3" t="s">
        <v>610</v>
      </c>
      <c r="H3">
        <v>3</v>
      </c>
      <c r="I3">
        <v>2</v>
      </c>
      <c r="J3">
        <v>3739.34</v>
      </c>
      <c r="K3" s="20">
        <v>45678</v>
      </c>
      <c r="L3" s="20">
        <v>45678</v>
      </c>
      <c r="M3" s="20">
        <v>45678</v>
      </c>
      <c r="N3">
        <v>11218.02</v>
      </c>
      <c r="O3">
        <v>11218.02</v>
      </c>
      <c r="P3" s="20">
        <v>45653</v>
      </c>
      <c r="Q3" t="s">
        <v>108</v>
      </c>
      <c r="R3" t="s">
        <v>613</v>
      </c>
      <c r="U3" t="s">
        <v>112</v>
      </c>
      <c r="V3" t="s">
        <v>113</v>
      </c>
      <c r="W3" t="s">
        <v>114</v>
      </c>
      <c r="X3" t="s">
        <v>612</v>
      </c>
      <c r="Y3" t="s">
        <v>116</v>
      </c>
    </row>
    <row r="4" spans="1:25" x14ac:dyDescent="0.3">
      <c r="A4">
        <v>2925</v>
      </c>
      <c r="B4">
        <v>59777</v>
      </c>
      <c r="C4" t="s">
        <v>24</v>
      </c>
      <c r="D4">
        <v>114</v>
      </c>
      <c r="F4" t="s">
        <v>614</v>
      </c>
      <c r="G4" t="s">
        <v>610</v>
      </c>
      <c r="H4">
        <v>22</v>
      </c>
      <c r="I4">
        <v>6</v>
      </c>
      <c r="J4">
        <v>22789.279999999999</v>
      </c>
      <c r="K4" s="20">
        <v>45675</v>
      </c>
      <c r="L4" s="20">
        <v>45677</v>
      </c>
      <c r="M4" s="20">
        <v>45677</v>
      </c>
      <c r="N4">
        <v>501364.16</v>
      </c>
      <c r="O4">
        <v>501364.16</v>
      </c>
      <c r="P4" s="20">
        <v>45463</v>
      </c>
      <c r="Q4" t="s">
        <v>108</v>
      </c>
      <c r="R4" t="s">
        <v>221</v>
      </c>
      <c r="S4" t="s">
        <v>219</v>
      </c>
      <c r="T4" t="s">
        <v>615</v>
      </c>
      <c r="U4" t="s">
        <v>112</v>
      </c>
      <c r="V4" t="s">
        <v>113</v>
      </c>
      <c r="W4" t="s">
        <v>114</v>
      </c>
      <c r="X4" t="s">
        <v>612</v>
      </c>
      <c r="Y4" t="s">
        <v>116</v>
      </c>
    </row>
    <row r="5" spans="1:25" x14ac:dyDescent="0.3">
      <c r="A5">
        <v>7165</v>
      </c>
      <c r="B5">
        <v>100247</v>
      </c>
      <c r="C5" t="s">
        <v>24</v>
      </c>
      <c r="D5">
        <v>114</v>
      </c>
      <c r="F5" t="s">
        <v>280</v>
      </c>
      <c r="G5" t="s">
        <v>610</v>
      </c>
      <c r="H5">
        <v>2</v>
      </c>
      <c r="I5">
        <v>1</v>
      </c>
      <c r="J5">
        <v>4945.72</v>
      </c>
      <c r="K5" s="20">
        <v>45677</v>
      </c>
      <c r="L5" s="20">
        <v>45677</v>
      </c>
      <c r="M5" s="20">
        <v>45677</v>
      </c>
      <c r="N5">
        <v>9891.4500000000007</v>
      </c>
      <c r="O5">
        <v>9891.4500000000007</v>
      </c>
      <c r="P5" s="20">
        <v>45663</v>
      </c>
      <c r="Q5" t="s">
        <v>108</v>
      </c>
      <c r="R5" t="s">
        <v>616</v>
      </c>
      <c r="U5" t="s">
        <v>112</v>
      </c>
      <c r="V5" t="s">
        <v>113</v>
      </c>
      <c r="W5" t="s">
        <v>114</v>
      </c>
      <c r="X5" t="s">
        <v>612</v>
      </c>
      <c r="Y5" t="s">
        <v>116</v>
      </c>
    </row>
    <row r="6" spans="1:25" x14ac:dyDescent="0.3">
      <c r="A6">
        <v>7195</v>
      </c>
      <c r="B6">
        <v>100509</v>
      </c>
      <c r="C6" t="s">
        <v>24</v>
      </c>
      <c r="D6">
        <v>114</v>
      </c>
      <c r="F6" t="s">
        <v>280</v>
      </c>
      <c r="G6" t="s">
        <v>610</v>
      </c>
      <c r="H6">
        <v>3</v>
      </c>
      <c r="I6">
        <v>1</v>
      </c>
      <c r="J6">
        <v>4609.88</v>
      </c>
      <c r="K6" s="20">
        <v>45675</v>
      </c>
      <c r="L6" s="20">
        <v>45677</v>
      </c>
      <c r="M6" s="20">
        <v>45677</v>
      </c>
      <c r="N6">
        <v>13829.64</v>
      </c>
      <c r="O6">
        <v>13829.64</v>
      </c>
      <c r="P6" s="20">
        <v>45665</v>
      </c>
      <c r="Q6" t="s">
        <v>108</v>
      </c>
      <c r="R6" t="s">
        <v>617</v>
      </c>
      <c r="S6" t="s">
        <v>142</v>
      </c>
      <c r="T6" t="s">
        <v>143</v>
      </c>
      <c r="U6" t="s">
        <v>112</v>
      </c>
      <c r="V6" t="s">
        <v>113</v>
      </c>
      <c r="W6" t="s">
        <v>114</v>
      </c>
      <c r="X6" t="s">
        <v>612</v>
      </c>
      <c r="Y6" t="s">
        <v>116</v>
      </c>
    </row>
    <row r="7" spans="1:25" x14ac:dyDescent="0.3">
      <c r="A7">
        <v>6916</v>
      </c>
      <c r="B7">
        <v>96345</v>
      </c>
      <c r="C7" t="s">
        <v>24</v>
      </c>
      <c r="D7">
        <v>114</v>
      </c>
      <c r="F7" t="s">
        <v>618</v>
      </c>
      <c r="G7" t="s">
        <v>610</v>
      </c>
      <c r="H7">
        <v>2</v>
      </c>
      <c r="I7">
        <v>2</v>
      </c>
      <c r="J7">
        <v>5115.25</v>
      </c>
      <c r="K7" s="20">
        <v>45674</v>
      </c>
      <c r="L7" s="20">
        <v>45673</v>
      </c>
      <c r="M7" s="20">
        <v>45673</v>
      </c>
      <c r="N7">
        <v>10230.49</v>
      </c>
      <c r="O7">
        <v>10230.49</v>
      </c>
      <c r="P7" s="20">
        <v>45644</v>
      </c>
      <c r="Q7" t="s">
        <v>108</v>
      </c>
      <c r="R7" t="s">
        <v>619</v>
      </c>
      <c r="S7" t="s">
        <v>620</v>
      </c>
      <c r="T7" t="s">
        <v>621</v>
      </c>
      <c r="U7" t="s">
        <v>112</v>
      </c>
      <c r="V7" t="s">
        <v>113</v>
      </c>
      <c r="W7" t="s">
        <v>114</v>
      </c>
      <c r="X7" t="s">
        <v>612</v>
      </c>
      <c r="Y7" t="s">
        <v>116</v>
      </c>
    </row>
    <row r="8" spans="1:25" x14ac:dyDescent="0.3">
      <c r="A8">
        <v>7045</v>
      </c>
      <c r="B8">
        <v>98413</v>
      </c>
      <c r="C8" t="s">
        <v>24</v>
      </c>
      <c r="D8">
        <v>114</v>
      </c>
      <c r="F8" t="s">
        <v>139</v>
      </c>
      <c r="G8" t="s">
        <v>610</v>
      </c>
      <c r="H8">
        <v>2</v>
      </c>
      <c r="I8">
        <v>2</v>
      </c>
      <c r="J8">
        <v>3223.49</v>
      </c>
      <c r="K8" s="20">
        <v>45674</v>
      </c>
      <c r="L8" s="20">
        <v>45673</v>
      </c>
      <c r="M8" s="20">
        <v>45673</v>
      </c>
      <c r="N8">
        <v>6446.98</v>
      </c>
      <c r="O8">
        <v>6446.98</v>
      </c>
      <c r="P8" s="20">
        <v>45652</v>
      </c>
      <c r="Q8" t="s">
        <v>108</v>
      </c>
      <c r="R8" t="s">
        <v>622</v>
      </c>
      <c r="U8" t="s">
        <v>112</v>
      </c>
      <c r="V8" t="s">
        <v>113</v>
      </c>
      <c r="W8" t="s">
        <v>114</v>
      </c>
      <c r="X8" t="s">
        <v>612</v>
      </c>
      <c r="Y8" t="s">
        <v>116</v>
      </c>
    </row>
    <row r="9" spans="1:25" x14ac:dyDescent="0.3">
      <c r="A9">
        <v>7047</v>
      </c>
      <c r="B9">
        <v>98416</v>
      </c>
      <c r="C9" t="s">
        <v>24</v>
      </c>
      <c r="D9">
        <v>114</v>
      </c>
      <c r="F9" t="s">
        <v>280</v>
      </c>
      <c r="G9" t="s">
        <v>610</v>
      </c>
      <c r="H9">
        <v>2</v>
      </c>
      <c r="I9">
        <v>2</v>
      </c>
      <c r="J9">
        <v>3452</v>
      </c>
      <c r="K9" s="20">
        <v>45673</v>
      </c>
      <c r="L9" s="20">
        <v>45673</v>
      </c>
      <c r="M9" s="20">
        <v>45673</v>
      </c>
      <c r="N9">
        <v>6904</v>
      </c>
      <c r="O9">
        <v>6904</v>
      </c>
      <c r="P9" s="20">
        <v>45652</v>
      </c>
      <c r="Q9" t="s">
        <v>108</v>
      </c>
      <c r="R9" t="s">
        <v>623</v>
      </c>
      <c r="U9" t="s">
        <v>112</v>
      </c>
      <c r="V9" t="s">
        <v>113</v>
      </c>
      <c r="W9" t="s">
        <v>114</v>
      </c>
      <c r="X9" t="s">
        <v>612</v>
      </c>
      <c r="Y9" t="s">
        <v>116</v>
      </c>
    </row>
    <row r="10" spans="1:25" x14ac:dyDescent="0.3">
      <c r="A10">
        <v>7049</v>
      </c>
      <c r="B10">
        <v>98424</v>
      </c>
      <c r="C10" t="s">
        <v>24</v>
      </c>
      <c r="D10">
        <v>114</v>
      </c>
      <c r="F10" t="s">
        <v>298</v>
      </c>
      <c r="G10" t="s">
        <v>610</v>
      </c>
      <c r="H10">
        <v>3</v>
      </c>
      <c r="I10">
        <v>2</v>
      </c>
      <c r="J10">
        <v>2747.18</v>
      </c>
      <c r="K10" s="20">
        <v>45673</v>
      </c>
      <c r="L10" s="20">
        <v>45673</v>
      </c>
      <c r="M10" s="20">
        <v>45673</v>
      </c>
      <c r="N10">
        <v>8241.5300000000007</v>
      </c>
      <c r="O10">
        <v>8241.5300000000007</v>
      </c>
      <c r="P10" s="20">
        <v>45652</v>
      </c>
      <c r="Q10" t="s">
        <v>108</v>
      </c>
      <c r="R10" t="s">
        <v>624</v>
      </c>
      <c r="U10" t="s">
        <v>112</v>
      </c>
      <c r="V10" t="s">
        <v>113</v>
      </c>
      <c r="W10" t="s">
        <v>114</v>
      </c>
      <c r="X10" t="s">
        <v>612</v>
      </c>
      <c r="Y10" t="s">
        <v>116</v>
      </c>
    </row>
    <row r="11" spans="1:25" x14ac:dyDescent="0.3">
      <c r="A11">
        <v>7104</v>
      </c>
      <c r="B11">
        <v>98899</v>
      </c>
      <c r="C11" t="s">
        <v>24</v>
      </c>
      <c r="D11">
        <v>114</v>
      </c>
      <c r="F11" t="s">
        <v>289</v>
      </c>
      <c r="G11" t="s">
        <v>610</v>
      </c>
      <c r="H11">
        <v>2</v>
      </c>
      <c r="I11">
        <v>2</v>
      </c>
      <c r="J11">
        <v>2822.8</v>
      </c>
      <c r="K11" s="20">
        <v>45674</v>
      </c>
      <c r="L11" s="20">
        <v>45673</v>
      </c>
      <c r="M11" s="20">
        <v>45673</v>
      </c>
      <c r="N11">
        <v>5645.6</v>
      </c>
      <c r="O11">
        <v>5645.6</v>
      </c>
      <c r="P11" s="20">
        <v>45656</v>
      </c>
      <c r="Q11" t="s">
        <v>108</v>
      </c>
      <c r="R11" t="s">
        <v>625</v>
      </c>
      <c r="U11" t="s">
        <v>112</v>
      </c>
      <c r="V11" t="s">
        <v>113</v>
      </c>
      <c r="W11" t="s">
        <v>114</v>
      </c>
      <c r="X11" t="s">
        <v>612</v>
      </c>
      <c r="Y11" t="s">
        <v>116</v>
      </c>
    </row>
    <row r="12" spans="1:25" x14ac:dyDescent="0.3">
      <c r="A12">
        <v>7146</v>
      </c>
      <c r="B12">
        <v>99656</v>
      </c>
      <c r="C12" t="s">
        <v>24</v>
      </c>
      <c r="D12">
        <v>114</v>
      </c>
      <c r="F12" t="s">
        <v>280</v>
      </c>
      <c r="G12" t="s">
        <v>610</v>
      </c>
      <c r="H12">
        <v>3</v>
      </c>
      <c r="I12">
        <v>2</v>
      </c>
      <c r="J12">
        <v>4140.6400000000003</v>
      </c>
      <c r="K12" s="20">
        <v>45674</v>
      </c>
      <c r="L12" s="20">
        <v>45673</v>
      </c>
      <c r="M12" s="20">
        <v>45673</v>
      </c>
      <c r="N12">
        <v>12421.91</v>
      </c>
      <c r="O12">
        <v>12421.91</v>
      </c>
      <c r="P12" s="20">
        <v>45660</v>
      </c>
      <c r="Q12" t="s">
        <v>108</v>
      </c>
      <c r="R12" t="s">
        <v>626</v>
      </c>
      <c r="U12" t="s">
        <v>112</v>
      </c>
      <c r="V12" t="s">
        <v>113</v>
      </c>
      <c r="W12" t="s">
        <v>114</v>
      </c>
      <c r="X12" t="s">
        <v>612</v>
      </c>
      <c r="Y12" t="s">
        <v>116</v>
      </c>
    </row>
    <row r="13" spans="1:25" x14ac:dyDescent="0.3">
      <c r="A13">
        <v>7148</v>
      </c>
      <c r="B13">
        <v>99658</v>
      </c>
      <c r="C13" t="s">
        <v>24</v>
      </c>
      <c r="D13">
        <v>114</v>
      </c>
      <c r="F13" t="s">
        <v>154</v>
      </c>
      <c r="G13" t="s">
        <v>610</v>
      </c>
      <c r="H13">
        <v>2</v>
      </c>
      <c r="I13">
        <v>1</v>
      </c>
      <c r="J13">
        <v>1075.69</v>
      </c>
      <c r="K13" s="20">
        <v>45674</v>
      </c>
      <c r="L13" s="20">
        <v>45673</v>
      </c>
      <c r="M13" s="20">
        <v>45673</v>
      </c>
      <c r="N13">
        <v>2151.38</v>
      </c>
      <c r="O13">
        <v>2151.38</v>
      </c>
      <c r="P13" s="20">
        <v>45660</v>
      </c>
      <c r="Q13" t="s">
        <v>108</v>
      </c>
      <c r="R13" t="s">
        <v>627</v>
      </c>
      <c r="U13" t="s">
        <v>112</v>
      </c>
      <c r="V13" t="s">
        <v>113</v>
      </c>
      <c r="W13" t="s">
        <v>114</v>
      </c>
      <c r="X13" t="s">
        <v>612</v>
      </c>
      <c r="Y13" t="s">
        <v>116</v>
      </c>
    </row>
    <row r="14" spans="1:25" x14ac:dyDescent="0.3">
      <c r="A14">
        <v>7163</v>
      </c>
      <c r="B14">
        <v>100133</v>
      </c>
      <c r="C14" t="s">
        <v>24</v>
      </c>
      <c r="D14">
        <v>114</v>
      </c>
      <c r="F14" t="s">
        <v>194</v>
      </c>
      <c r="G14" t="s">
        <v>610</v>
      </c>
      <c r="H14">
        <v>3</v>
      </c>
      <c r="I14">
        <v>2</v>
      </c>
      <c r="J14">
        <v>4260.8500000000004</v>
      </c>
      <c r="K14" s="20">
        <v>45674</v>
      </c>
      <c r="L14" s="20">
        <v>45673</v>
      </c>
      <c r="M14" s="20">
        <v>45673</v>
      </c>
      <c r="N14">
        <v>12782.54</v>
      </c>
      <c r="O14">
        <v>12782.54</v>
      </c>
      <c r="P14" s="20">
        <v>45663</v>
      </c>
      <c r="Q14" t="s">
        <v>108</v>
      </c>
      <c r="R14" t="s">
        <v>628</v>
      </c>
      <c r="U14" t="s">
        <v>112</v>
      </c>
      <c r="V14" t="s">
        <v>113</v>
      </c>
      <c r="W14" t="s">
        <v>114</v>
      </c>
      <c r="X14" t="s">
        <v>612</v>
      </c>
      <c r="Y14" t="s">
        <v>116</v>
      </c>
    </row>
    <row r="15" spans="1:25" x14ac:dyDescent="0.3">
      <c r="A15">
        <v>7170</v>
      </c>
      <c r="B15">
        <v>100257</v>
      </c>
      <c r="C15" t="s">
        <v>24</v>
      </c>
      <c r="D15">
        <v>114</v>
      </c>
      <c r="F15" t="s">
        <v>289</v>
      </c>
      <c r="G15" t="s">
        <v>610</v>
      </c>
      <c r="H15">
        <v>2</v>
      </c>
      <c r="I15">
        <v>1</v>
      </c>
      <c r="J15">
        <v>3561.1</v>
      </c>
      <c r="K15" s="20">
        <v>45674</v>
      </c>
      <c r="L15" s="20">
        <v>45673</v>
      </c>
      <c r="M15" s="20">
        <v>45673</v>
      </c>
      <c r="N15">
        <v>7122.2</v>
      </c>
      <c r="O15">
        <v>7122.2</v>
      </c>
      <c r="P15" s="20">
        <v>45663</v>
      </c>
      <c r="Q15" t="s">
        <v>108</v>
      </c>
      <c r="R15" t="s">
        <v>629</v>
      </c>
      <c r="S15" t="s">
        <v>142</v>
      </c>
      <c r="T15" t="s">
        <v>143</v>
      </c>
      <c r="U15" t="s">
        <v>112</v>
      </c>
      <c r="V15" t="s">
        <v>113</v>
      </c>
      <c r="W15" t="s">
        <v>114</v>
      </c>
      <c r="X15" t="s">
        <v>612</v>
      </c>
      <c r="Y15" t="s">
        <v>116</v>
      </c>
    </row>
    <row r="16" spans="1:25" x14ac:dyDescent="0.3">
      <c r="A16">
        <v>335</v>
      </c>
      <c r="B16">
        <v>33016</v>
      </c>
      <c r="C16" t="s">
        <v>24</v>
      </c>
      <c r="D16">
        <v>114</v>
      </c>
      <c r="F16" t="s">
        <v>630</v>
      </c>
      <c r="G16" t="s">
        <v>610</v>
      </c>
      <c r="H16">
        <v>13</v>
      </c>
      <c r="I16">
        <v>11</v>
      </c>
      <c r="J16">
        <v>4615.38</v>
      </c>
      <c r="K16" s="20">
        <v>45672</v>
      </c>
      <c r="L16" s="20">
        <v>45672</v>
      </c>
      <c r="M16" s="20">
        <v>45672</v>
      </c>
      <c r="N16">
        <v>59999.94</v>
      </c>
      <c r="O16">
        <v>59999.94</v>
      </c>
      <c r="P16" s="20">
        <v>45338</v>
      </c>
      <c r="Q16" t="s">
        <v>118</v>
      </c>
      <c r="R16" t="s">
        <v>221</v>
      </c>
      <c r="S16" t="s">
        <v>219</v>
      </c>
      <c r="T16" t="s">
        <v>413</v>
      </c>
      <c r="U16" t="s">
        <v>112</v>
      </c>
      <c r="V16" t="s">
        <v>113</v>
      </c>
      <c r="W16" t="s">
        <v>114</v>
      </c>
      <c r="X16" t="s">
        <v>612</v>
      </c>
      <c r="Y16" t="s">
        <v>222</v>
      </c>
    </row>
    <row r="17" spans="1:25" x14ac:dyDescent="0.3">
      <c r="A17">
        <v>3228</v>
      </c>
      <c r="B17">
        <v>63102</v>
      </c>
      <c r="C17" t="s">
        <v>24</v>
      </c>
      <c r="D17">
        <v>114</v>
      </c>
      <c r="F17" t="s">
        <v>248</v>
      </c>
      <c r="G17" t="s">
        <v>610</v>
      </c>
      <c r="H17">
        <v>10</v>
      </c>
      <c r="I17">
        <v>7</v>
      </c>
      <c r="J17">
        <v>2500</v>
      </c>
      <c r="K17" s="20">
        <v>45672</v>
      </c>
      <c r="L17" s="20">
        <v>45672</v>
      </c>
      <c r="M17" s="20">
        <v>45672</v>
      </c>
      <c r="N17">
        <v>25000</v>
      </c>
      <c r="O17">
        <v>25000</v>
      </c>
      <c r="P17" s="20">
        <v>45477</v>
      </c>
      <c r="Q17" t="s">
        <v>118</v>
      </c>
      <c r="R17" t="s">
        <v>221</v>
      </c>
      <c r="S17" t="s">
        <v>219</v>
      </c>
      <c r="T17" t="s">
        <v>631</v>
      </c>
      <c r="U17" t="s">
        <v>112</v>
      </c>
      <c r="V17" t="s">
        <v>113</v>
      </c>
      <c r="W17" t="s">
        <v>114</v>
      </c>
      <c r="X17" t="s">
        <v>612</v>
      </c>
      <c r="Y17" t="s">
        <v>222</v>
      </c>
    </row>
    <row r="18" spans="1:25" x14ac:dyDescent="0.3">
      <c r="A18">
        <v>3742</v>
      </c>
      <c r="B18">
        <v>67843</v>
      </c>
      <c r="C18" t="s">
        <v>24</v>
      </c>
      <c r="D18">
        <v>114</v>
      </c>
      <c r="F18" t="s">
        <v>248</v>
      </c>
      <c r="G18" t="s">
        <v>610</v>
      </c>
      <c r="H18">
        <v>20</v>
      </c>
      <c r="I18">
        <v>6</v>
      </c>
      <c r="J18">
        <v>6000</v>
      </c>
      <c r="K18" s="20">
        <v>45672</v>
      </c>
      <c r="L18" s="20">
        <v>45672</v>
      </c>
      <c r="M18" s="20">
        <v>45672</v>
      </c>
      <c r="N18">
        <v>120000</v>
      </c>
      <c r="O18">
        <v>120000</v>
      </c>
      <c r="P18" s="20">
        <v>45504</v>
      </c>
      <c r="Q18" t="s">
        <v>118</v>
      </c>
      <c r="R18" t="s">
        <v>221</v>
      </c>
      <c r="S18" t="s">
        <v>219</v>
      </c>
      <c r="T18" t="s">
        <v>631</v>
      </c>
      <c r="U18" t="s">
        <v>112</v>
      </c>
      <c r="V18" t="s">
        <v>113</v>
      </c>
      <c r="W18" t="s">
        <v>114</v>
      </c>
      <c r="X18" t="s">
        <v>612</v>
      </c>
      <c r="Y18" t="s">
        <v>222</v>
      </c>
    </row>
    <row r="19" spans="1:25" x14ac:dyDescent="0.3">
      <c r="A19">
        <v>7129</v>
      </c>
      <c r="B19">
        <v>99141</v>
      </c>
      <c r="C19" t="s">
        <v>24</v>
      </c>
      <c r="D19">
        <v>114</v>
      </c>
      <c r="F19" t="s">
        <v>520</v>
      </c>
      <c r="G19" t="s">
        <v>610</v>
      </c>
      <c r="H19">
        <v>3</v>
      </c>
      <c r="I19">
        <v>3</v>
      </c>
      <c r="J19">
        <v>4600</v>
      </c>
      <c r="K19" s="20">
        <v>45672</v>
      </c>
      <c r="L19" s="20">
        <v>45672</v>
      </c>
      <c r="M19" s="20">
        <v>45672</v>
      </c>
      <c r="N19">
        <v>13800</v>
      </c>
      <c r="O19">
        <v>13800</v>
      </c>
      <c r="P19" s="20">
        <v>45659</v>
      </c>
      <c r="Q19" t="s">
        <v>118</v>
      </c>
      <c r="R19" t="s">
        <v>230</v>
      </c>
      <c r="S19" t="s">
        <v>109</v>
      </c>
      <c r="T19" t="s">
        <v>520</v>
      </c>
      <c r="U19" t="s">
        <v>112</v>
      </c>
      <c r="V19" t="s">
        <v>113</v>
      </c>
      <c r="W19" t="s">
        <v>114</v>
      </c>
      <c r="X19" t="s">
        <v>612</v>
      </c>
      <c r="Y19" t="s">
        <v>632</v>
      </c>
    </row>
    <row r="20" spans="1:25" x14ac:dyDescent="0.3">
      <c r="A20">
        <v>6248</v>
      </c>
      <c r="B20">
        <v>88135</v>
      </c>
      <c r="C20" t="s">
        <v>24</v>
      </c>
      <c r="D20">
        <v>114</v>
      </c>
      <c r="F20" t="s">
        <v>194</v>
      </c>
      <c r="G20" t="s">
        <v>610</v>
      </c>
      <c r="H20">
        <v>7</v>
      </c>
      <c r="I20">
        <v>7</v>
      </c>
      <c r="J20">
        <v>5035.04</v>
      </c>
      <c r="K20" s="20">
        <v>45671</v>
      </c>
      <c r="L20" s="20">
        <v>45671</v>
      </c>
      <c r="M20" s="20">
        <v>45671</v>
      </c>
      <c r="N20">
        <v>35245.279999999999</v>
      </c>
      <c r="O20">
        <v>35245.279999999999</v>
      </c>
      <c r="P20" s="20">
        <v>45620</v>
      </c>
      <c r="Q20" t="s">
        <v>108</v>
      </c>
      <c r="R20" t="s">
        <v>633</v>
      </c>
      <c r="U20" t="s">
        <v>112</v>
      </c>
      <c r="V20" t="s">
        <v>113</v>
      </c>
      <c r="W20" t="s">
        <v>114</v>
      </c>
      <c r="X20" t="s">
        <v>612</v>
      </c>
      <c r="Y20" t="s">
        <v>116</v>
      </c>
    </row>
    <row r="21" spans="1:25" x14ac:dyDescent="0.3">
      <c r="A21">
        <v>6427</v>
      </c>
      <c r="B21">
        <v>91325</v>
      </c>
      <c r="C21" t="s">
        <v>24</v>
      </c>
      <c r="D21">
        <v>114</v>
      </c>
      <c r="F21" t="s">
        <v>634</v>
      </c>
      <c r="G21" t="s">
        <v>610</v>
      </c>
      <c r="H21">
        <v>2</v>
      </c>
      <c r="I21">
        <v>2</v>
      </c>
      <c r="J21">
        <v>3300</v>
      </c>
      <c r="K21" s="20">
        <v>45672</v>
      </c>
      <c r="L21" s="20">
        <v>45671</v>
      </c>
      <c r="M21" s="20">
        <v>45671</v>
      </c>
      <c r="N21">
        <v>6600</v>
      </c>
      <c r="O21">
        <v>6600</v>
      </c>
      <c r="P21" s="20">
        <v>45631</v>
      </c>
      <c r="Q21" t="s">
        <v>118</v>
      </c>
      <c r="R21" t="s">
        <v>129</v>
      </c>
      <c r="S21" t="s">
        <v>109</v>
      </c>
      <c r="T21" t="s">
        <v>339</v>
      </c>
      <c r="U21" t="s">
        <v>112</v>
      </c>
      <c r="V21" t="s">
        <v>113</v>
      </c>
      <c r="W21" t="s">
        <v>114</v>
      </c>
      <c r="X21" t="s">
        <v>612</v>
      </c>
      <c r="Y21" t="s">
        <v>188</v>
      </c>
    </row>
    <row r="22" spans="1:25" x14ac:dyDescent="0.3">
      <c r="A22">
        <v>6429</v>
      </c>
      <c r="B22">
        <v>91327</v>
      </c>
      <c r="C22" t="s">
        <v>24</v>
      </c>
      <c r="D22">
        <v>114</v>
      </c>
      <c r="F22" t="s">
        <v>635</v>
      </c>
      <c r="G22" t="s">
        <v>610</v>
      </c>
      <c r="H22">
        <v>2</v>
      </c>
      <c r="I22">
        <v>2</v>
      </c>
      <c r="J22">
        <v>2100</v>
      </c>
      <c r="K22" s="20">
        <v>45672</v>
      </c>
      <c r="L22" s="20">
        <v>45671</v>
      </c>
      <c r="M22" s="20">
        <v>45671</v>
      </c>
      <c r="N22">
        <v>4200</v>
      </c>
      <c r="O22">
        <v>4200</v>
      </c>
      <c r="P22" s="20">
        <v>45631</v>
      </c>
      <c r="Q22" t="s">
        <v>118</v>
      </c>
      <c r="R22" t="s">
        <v>129</v>
      </c>
      <c r="S22" t="s">
        <v>109</v>
      </c>
      <c r="T22" t="s">
        <v>339</v>
      </c>
      <c r="U22" t="s">
        <v>112</v>
      </c>
      <c r="V22" t="s">
        <v>113</v>
      </c>
      <c r="W22" t="s">
        <v>114</v>
      </c>
      <c r="X22" t="s">
        <v>612</v>
      </c>
      <c r="Y22" t="s">
        <v>188</v>
      </c>
    </row>
    <row r="23" spans="1:25" x14ac:dyDescent="0.3">
      <c r="A23">
        <v>6431</v>
      </c>
      <c r="B23">
        <v>91330</v>
      </c>
      <c r="C23" t="s">
        <v>24</v>
      </c>
      <c r="D23">
        <v>114</v>
      </c>
      <c r="F23" t="s">
        <v>636</v>
      </c>
      <c r="G23" t="s">
        <v>610</v>
      </c>
      <c r="H23">
        <v>2</v>
      </c>
      <c r="I23">
        <v>2</v>
      </c>
      <c r="J23">
        <v>3250</v>
      </c>
      <c r="K23" s="20">
        <v>45672</v>
      </c>
      <c r="L23" s="20">
        <v>45671</v>
      </c>
      <c r="M23" s="20">
        <v>45671</v>
      </c>
      <c r="N23">
        <v>6500</v>
      </c>
      <c r="O23">
        <v>6500</v>
      </c>
      <c r="P23" s="20">
        <v>45631</v>
      </c>
      <c r="Q23" t="s">
        <v>118</v>
      </c>
      <c r="R23" t="s">
        <v>129</v>
      </c>
      <c r="S23" t="s">
        <v>109</v>
      </c>
      <c r="T23" t="s">
        <v>339</v>
      </c>
      <c r="U23" t="s">
        <v>112</v>
      </c>
      <c r="V23" t="s">
        <v>113</v>
      </c>
      <c r="W23" t="s">
        <v>114</v>
      </c>
      <c r="X23" t="s">
        <v>612</v>
      </c>
      <c r="Y23" t="s">
        <v>188</v>
      </c>
    </row>
    <row r="24" spans="1:25" x14ac:dyDescent="0.3">
      <c r="A24">
        <v>6433</v>
      </c>
      <c r="B24">
        <v>91331</v>
      </c>
      <c r="C24" t="s">
        <v>24</v>
      </c>
      <c r="D24">
        <v>114</v>
      </c>
      <c r="F24" t="s">
        <v>637</v>
      </c>
      <c r="G24" t="s">
        <v>610</v>
      </c>
      <c r="H24">
        <v>2</v>
      </c>
      <c r="I24">
        <v>2</v>
      </c>
      <c r="J24">
        <v>2000</v>
      </c>
      <c r="K24" s="20">
        <v>45672</v>
      </c>
      <c r="L24" s="20">
        <v>45671</v>
      </c>
      <c r="M24" s="20">
        <v>45671</v>
      </c>
      <c r="N24">
        <v>4000</v>
      </c>
      <c r="O24">
        <v>4000</v>
      </c>
      <c r="P24" s="20">
        <v>45631</v>
      </c>
      <c r="Q24" t="s">
        <v>118</v>
      </c>
      <c r="R24" t="s">
        <v>129</v>
      </c>
      <c r="S24" t="s">
        <v>109</v>
      </c>
      <c r="T24" t="s">
        <v>339</v>
      </c>
      <c r="U24" t="s">
        <v>112</v>
      </c>
      <c r="V24" t="s">
        <v>113</v>
      </c>
      <c r="W24" t="s">
        <v>114</v>
      </c>
      <c r="X24" t="s">
        <v>612</v>
      </c>
      <c r="Y24" t="s">
        <v>188</v>
      </c>
    </row>
    <row r="25" spans="1:25" x14ac:dyDescent="0.3">
      <c r="A25">
        <v>6435</v>
      </c>
      <c r="B25">
        <v>91332</v>
      </c>
      <c r="C25" t="s">
        <v>24</v>
      </c>
      <c r="D25">
        <v>114</v>
      </c>
      <c r="F25" t="s">
        <v>638</v>
      </c>
      <c r="G25" t="s">
        <v>610</v>
      </c>
      <c r="H25">
        <v>2</v>
      </c>
      <c r="I25">
        <v>2</v>
      </c>
      <c r="J25">
        <v>3300</v>
      </c>
      <c r="K25" s="20">
        <v>45672</v>
      </c>
      <c r="L25" s="20">
        <v>45671</v>
      </c>
      <c r="M25" s="20">
        <v>45671</v>
      </c>
      <c r="N25">
        <v>6600</v>
      </c>
      <c r="O25">
        <v>6600</v>
      </c>
      <c r="P25" s="20">
        <v>45631</v>
      </c>
      <c r="Q25" t="s">
        <v>118</v>
      </c>
      <c r="R25" t="s">
        <v>129</v>
      </c>
      <c r="S25" t="s">
        <v>109</v>
      </c>
      <c r="T25" t="s">
        <v>339</v>
      </c>
      <c r="U25" t="s">
        <v>112</v>
      </c>
      <c r="V25" t="s">
        <v>113</v>
      </c>
      <c r="W25" t="s">
        <v>114</v>
      </c>
      <c r="X25" t="s">
        <v>612</v>
      </c>
      <c r="Y25" t="s">
        <v>188</v>
      </c>
    </row>
    <row r="26" spans="1:25" x14ac:dyDescent="0.3">
      <c r="A26">
        <v>6437</v>
      </c>
      <c r="B26">
        <v>91333</v>
      </c>
      <c r="C26" t="s">
        <v>24</v>
      </c>
      <c r="D26">
        <v>114</v>
      </c>
      <c r="F26" t="s">
        <v>639</v>
      </c>
      <c r="G26" t="s">
        <v>610</v>
      </c>
      <c r="H26">
        <v>2</v>
      </c>
      <c r="I26">
        <v>2</v>
      </c>
      <c r="J26">
        <v>2100</v>
      </c>
      <c r="K26" s="20">
        <v>45672</v>
      </c>
      <c r="L26" s="20">
        <v>45671</v>
      </c>
      <c r="M26" s="20">
        <v>45671</v>
      </c>
      <c r="N26">
        <v>4200</v>
      </c>
      <c r="O26">
        <v>4200</v>
      </c>
      <c r="P26" s="20">
        <v>45631</v>
      </c>
      <c r="Q26" t="s">
        <v>118</v>
      </c>
      <c r="R26" t="s">
        <v>129</v>
      </c>
      <c r="S26" t="s">
        <v>109</v>
      </c>
      <c r="T26" t="s">
        <v>339</v>
      </c>
      <c r="U26" t="s">
        <v>112</v>
      </c>
      <c r="V26" t="s">
        <v>113</v>
      </c>
      <c r="W26" t="s">
        <v>114</v>
      </c>
      <c r="X26" t="s">
        <v>612</v>
      </c>
      <c r="Y26" t="s">
        <v>188</v>
      </c>
    </row>
    <row r="27" spans="1:25" x14ac:dyDescent="0.3">
      <c r="A27">
        <v>6439</v>
      </c>
      <c r="B27">
        <v>91337</v>
      </c>
      <c r="C27" t="s">
        <v>24</v>
      </c>
      <c r="D27">
        <v>114</v>
      </c>
      <c r="F27" t="s">
        <v>640</v>
      </c>
      <c r="G27" t="s">
        <v>610</v>
      </c>
      <c r="H27">
        <v>2</v>
      </c>
      <c r="I27">
        <v>2</v>
      </c>
      <c r="J27">
        <v>2250</v>
      </c>
      <c r="K27" s="20">
        <v>45672</v>
      </c>
      <c r="L27" s="20">
        <v>45671</v>
      </c>
      <c r="M27" s="20">
        <v>45671</v>
      </c>
      <c r="N27">
        <v>4500</v>
      </c>
      <c r="O27">
        <v>4500</v>
      </c>
      <c r="P27" s="20">
        <v>45631</v>
      </c>
      <c r="Q27" t="s">
        <v>118</v>
      </c>
      <c r="R27" t="s">
        <v>129</v>
      </c>
      <c r="S27" t="s">
        <v>109</v>
      </c>
      <c r="T27" t="s">
        <v>339</v>
      </c>
      <c r="U27" t="s">
        <v>112</v>
      </c>
      <c r="V27" t="s">
        <v>113</v>
      </c>
      <c r="W27" t="s">
        <v>114</v>
      </c>
      <c r="X27" t="s">
        <v>612</v>
      </c>
      <c r="Y27" t="s">
        <v>188</v>
      </c>
    </row>
    <row r="28" spans="1:25" x14ac:dyDescent="0.3">
      <c r="A28">
        <v>6441</v>
      </c>
      <c r="B28">
        <v>91341</v>
      </c>
      <c r="C28" t="s">
        <v>24</v>
      </c>
      <c r="D28">
        <v>114</v>
      </c>
      <c r="F28" t="s">
        <v>641</v>
      </c>
      <c r="G28" t="s">
        <v>610</v>
      </c>
      <c r="H28">
        <v>2</v>
      </c>
      <c r="I28">
        <v>2</v>
      </c>
      <c r="J28">
        <v>2100</v>
      </c>
      <c r="K28" s="20">
        <v>45672</v>
      </c>
      <c r="L28" s="20">
        <v>45671</v>
      </c>
      <c r="M28" s="20">
        <v>45671</v>
      </c>
      <c r="N28">
        <v>4200</v>
      </c>
      <c r="O28">
        <v>4200</v>
      </c>
      <c r="P28" s="20">
        <v>45631</v>
      </c>
      <c r="Q28" t="s">
        <v>118</v>
      </c>
      <c r="R28" t="s">
        <v>129</v>
      </c>
      <c r="S28" t="s">
        <v>109</v>
      </c>
      <c r="T28" t="s">
        <v>339</v>
      </c>
      <c r="U28" t="s">
        <v>112</v>
      </c>
      <c r="V28" t="s">
        <v>113</v>
      </c>
      <c r="W28" t="s">
        <v>114</v>
      </c>
      <c r="X28" t="s">
        <v>612</v>
      </c>
      <c r="Y28" t="s">
        <v>188</v>
      </c>
    </row>
    <row r="29" spans="1:25" x14ac:dyDescent="0.3">
      <c r="A29">
        <v>6443</v>
      </c>
      <c r="B29">
        <v>91347</v>
      </c>
      <c r="C29" t="s">
        <v>24</v>
      </c>
      <c r="D29">
        <v>114</v>
      </c>
      <c r="F29" t="s">
        <v>642</v>
      </c>
      <c r="G29" t="s">
        <v>610</v>
      </c>
      <c r="H29">
        <v>2</v>
      </c>
      <c r="I29">
        <v>2</v>
      </c>
      <c r="J29">
        <v>2100</v>
      </c>
      <c r="K29" s="20">
        <v>45672</v>
      </c>
      <c r="L29" s="20">
        <v>45671</v>
      </c>
      <c r="M29" s="20">
        <v>45671</v>
      </c>
      <c r="N29">
        <v>4200</v>
      </c>
      <c r="O29">
        <v>4200</v>
      </c>
      <c r="P29" s="20">
        <v>45631</v>
      </c>
      <c r="Q29" t="s">
        <v>118</v>
      </c>
      <c r="R29" t="s">
        <v>129</v>
      </c>
      <c r="S29" t="s">
        <v>109</v>
      </c>
      <c r="T29" t="s">
        <v>339</v>
      </c>
      <c r="U29" t="s">
        <v>112</v>
      </c>
      <c r="V29" t="s">
        <v>113</v>
      </c>
      <c r="W29" t="s">
        <v>114</v>
      </c>
      <c r="X29" t="s">
        <v>612</v>
      </c>
      <c r="Y29" t="s">
        <v>188</v>
      </c>
    </row>
    <row r="30" spans="1:25" x14ac:dyDescent="0.3">
      <c r="A30">
        <v>6445</v>
      </c>
      <c r="B30">
        <v>91349</v>
      </c>
      <c r="C30" t="s">
        <v>24</v>
      </c>
      <c r="D30">
        <v>114</v>
      </c>
      <c r="F30" t="s">
        <v>643</v>
      </c>
      <c r="G30" t="s">
        <v>610</v>
      </c>
      <c r="H30">
        <v>2</v>
      </c>
      <c r="I30">
        <v>2</v>
      </c>
      <c r="J30">
        <v>2000</v>
      </c>
      <c r="K30" s="20">
        <v>45672</v>
      </c>
      <c r="L30" s="20">
        <v>45671</v>
      </c>
      <c r="M30" s="20">
        <v>45671</v>
      </c>
      <c r="N30">
        <v>4000</v>
      </c>
      <c r="O30">
        <v>4000</v>
      </c>
      <c r="P30" s="20">
        <v>45631</v>
      </c>
      <c r="Q30" t="s">
        <v>118</v>
      </c>
      <c r="R30" t="s">
        <v>129</v>
      </c>
      <c r="S30" t="s">
        <v>109</v>
      </c>
      <c r="T30" t="s">
        <v>339</v>
      </c>
      <c r="U30" t="s">
        <v>112</v>
      </c>
      <c r="V30" t="s">
        <v>113</v>
      </c>
      <c r="W30" t="s">
        <v>114</v>
      </c>
      <c r="X30" t="s">
        <v>612</v>
      </c>
      <c r="Y30" t="s">
        <v>188</v>
      </c>
    </row>
    <row r="31" spans="1:25" x14ac:dyDescent="0.3">
      <c r="A31">
        <v>6447</v>
      </c>
      <c r="B31">
        <v>91350</v>
      </c>
      <c r="C31" t="s">
        <v>24</v>
      </c>
      <c r="D31">
        <v>114</v>
      </c>
      <c r="F31" t="s">
        <v>644</v>
      </c>
      <c r="G31" t="s">
        <v>610</v>
      </c>
      <c r="H31">
        <v>2</v>
      </c>
      <c r="I31">
        <v>2</v>
      </c>
      <c r="J31">
        <v>2000</v>
      </c>
      <c r="K31" s="20">
        <v>45672</v>
      </c>
      <c r="L31" s="20">
        <v>45671</v>
      </c>
      <c r="M31" s="20">
        <v>45671</v>
      </c>
      <c r="N31">
        <v>4000</v>
      </c>
      <c r="O31">
        <v>4000</v>
      </c>
      <c r="P31" s="20">
        <v>45631</v>
      </c>
      <c r="Q31" t="s">
        <v>118</v>
      </c>
      <c r="R31" t="s">
        <v>129</v>
      </c>
      <c r="S31" t="s">
        <v>109</v>
      </c>
      <c r="T31" t="s">
        <v>339</v>
      </c>
      <c r="U31" t="s">
        <v>112</v>
      </c>
      <c r="V31" t="s">
        <v>113</v>
      </c>
      <c r="W31" t="s">
        <v>114</v>
      </c>
      <c r="X31" t="s">
        <v>612</v>
      </c>
      <c r="Y31" t="s">
        <v>188</v>
      </c>
    </row>
    <row r="32" spans="1:25" x14ac:dyDescent="0.3">
      <c r="A32">
        <v>6796</v>
      </c>
      <c r="B32">
        <v>94885</v>
      </c>
      <c r="C32" t="s">
        <v>24</v>
      </c>
      <c r="D32">
        <v>114</v>
      </c>
      <c r="F32" t="s">
        <v>139</v>
      </c>
      <c r="G32" t="s">
        <v>610</v>
      </c>
      <c r="H32">
        <v>4</v>
      </c>
      <c r="I32">
        <v>3</v>
      </c>
      <c r="J32">
        <v>3753.01</v>
      </c>
      <c r="K32" s="20">
        <v>45671</v>
      </c>
      <c r="L32" s="20">
        <v>45671</v>
      </c>
      <c r="M32" s="20">
        <v>45671</v>
      </c>
      <c r="N32">
        <v>15012.03</v>
      </c>
      <c r="O32">
        <v>15012.03</v>
      </c>
      <c r="P32" s="20">
        <v>45638</v>
      </c>
      <c r="Q32" t="s">
        <v>108</v>
      </c>
      <c r="R32" t="s">
        <v>611</v>
      </c>
      <c r="U32" t="s">
        <v>112</v>
      </c>
      <c r="V32" t="s">
        <v>113</v>
      </c>
      <c r="W32" t="s">
        <v>114</v>
      </c>
      <c r="X32" t="s">
        <v>612</v>
      </c>
      <c r="Y32" t="s">
        <v>116</v>
      </c>
    </row>
    <row r="33" spans="1:25" x14ac:dyDescent="0.3">
      <c r="A33">
        <v>7090</v>
      </c>
      <c r="B33">
        <v>98754</v>
      </c>
      <c r="C33" t="s">
        <v>24</v>
      </c>
      <c r="D33">
        <v>114</v>
      </c>
      <c r="F33" t="s">
        <v>139</v>
      </c>
      <c r="G33" t="s">
        <v>610</v>
      </c>
      <c r="H33">
        <v>3</v>
      </c>
      <c r="I33">
        <v>1</v>
      </c>
      <c r="J33">
        <v>3739.34</v>
      </c>
      <c r="K33" s="20">
        <v>45671</v>
      </c>
      <c r="L33" s="20">
        <v>45671</v>
      </c>
      <c r="M33" s="20">
        <v>45671</v>
      </c>
      <c r="N33">
        <v>11218.02</v>
      </c>
      <c r="O33">
        <v>11218.02</v>
      </c>
      <c r="P33" s="20">
        <v>45653</v>
      </c>
      <c r="Q33" t="s">
        <v>108</v>
      </c>
      <c r="R33" t="s">
        <v>613</v>
      </c>
      <c r="U33" t="s">
        <v>112</v>
      </c>
      <c r="V33" t="s">
        <v>113</v>
      </c>
      <c r="W33" t="s">
        <v>114</v>
      </c>
      <c r="X33" t="s">
        <v>612</v>
      </c>
      <c r="Y33" t="s">
        <v>122</v>
      </c>
    </row>
    <row r="34" spans="1:25" x14ac:dyDescent="0.3">
      <c r="A34">
        <v>5721</v>
      </c>
      <c r="B34">
        <v>83977</v>
      </c>
      <c r="C34" t="s">
        <v>24</v>
      </c>
      <c r="D34">
        <v>114</v>
      </c>
      <c r="F34" t="s">
        <v>248</v>
      </c>
      <c r="G34" t="s">
        <v>610</v>
      </c>
      <c r="H34">
        <v>3</v>
      </c>
      <c r="I34">
        <v>3</v>
      </c>
      <c r="J34">
        <v>2000</v>
      </c>
      <c r="K34" s="20">
        <v>45670</v>
      </c>
      <c r="L34" s="20">
        <v>45670</v>
      </c>
      <c r="M34" s="20">
        <v>45670</v>
      </c>
      <c r="N34">
        <v>6000</v>
      </c>
      <c r="O34">
        <v>6000</v>
      </c>
      <c r="P34" s="20">
        <v>45597</v>
      </c>
      <c r="Q34" t="s">
        <v>118</v>
      </c>
      <c r="R34" t="s">
        <v>221</v>
      </c>
      <c r="S34" t="s">
        <v>219</v>
      </c>
      <c r="T34" t="s">
        <v>220</v>
      </c>
      <c r="U34" t="s">
        <v>112</v>
      </c>
      <c r="V34" t="s">
        <v>113</v>
      </c>
      <c r="W34" t="s">
        <v>114</v>
      </c>
      <c r="X34" t="s">
        <v>612</v>
      </c>
      <c r="Y34" t="s">
        <v>222</v>
      </c>
    </row>
    <row r="35" spans="1:25" x14ac:dyDescent="0.3">
      <c r="A35">
        <v>4203</v>
      </c>
      <c r="B35">
        <v>71616</v>
      </c>
      <c r="C35" t="s">
        <v>24</v>
      </c>
      <c r="D35">
        <v>114</v>
      </c>
      <c r="F35" t="s">
        <v>248</v>
      </c>
      <c r="G35" t="s">
        <v>610</v>
      </c>
      <c r="H35">
        <v>14</v>
      </c>
      <c r="I35">
        <v>5</v>
      </c>
      <c r="J35">
        <v>2000</v>
      </c>
      <c r="K35" s="20">
        <v>45670</v>
      </c>
      <c r="L35" s="20">
        <v>45670</v>
      </c>
      <c r="M35" s="20">
        <v>45670</v>
      </c>
      <c r="N35">
        <v>28000</v>
      </c>
      <c r="O35">
        <v>28000</v>
      </c>
      <c r="P35" s="20">
        <v>45526</v>
      </c>
      <c r="Q35" t="s">
        <v>118</v>
      </c>
      <c r="R35" t="s">
        <v>221</v>
      </c>
      <c r="S35" t="s">
        <v>219</v>
      </c>
      <c r="T35" t="s">
        <v>631</v>
      </c>
      <c r="U35" t="s">
        <v>112</v>
      </c>
      <c r="V35" t="s">
        <v>113</v>
      </c>
      <c r="W35" t="s">
        <v>114</v>
      </c>
      <c r="X35" t="s">
        <v>612</v>
      </c>
      <c r="Y35" t="s">
        <v>222</v>
      </c>
    </row>
    <row r="36" spans="1:25" x14ac:dyDescent="0.3">
      <c r="A36">
        <v>7040</v>
      </c>
      <c r="B36">
        <v>98361</v>
      </c>
      <c r="C36" t="s">
        <v>24</v>
      </c>
      <c r="D36">
        <v>114</v>
      </c>
      <c r="F36" t="s">
        <v>645</v>
      </c>
      <c r="G36" t="s">
        <v>610</v>
      </c>
      <c r="H36">
        <v>2</v>
      </c>
      <c r="I36">
        <v>2</v>
      </c>
      <c r="J36">
        <v>1277.9000000000001</v>
      </c>
      <c r="K36" s="20">
        <v>45670</v>
      </c>
      <c r="L36" s="20">
        <v>45670</v>
      </c>
      <c r="M36" s="20">
        <v>45670</v>
      </c>
      <c r="N36">
        <v>2550</v>
      </c>
      <c r="O36">
        <v>2550</v>
      </c>
      <c r="P36" s="20">
        <v>45652</v>
      </c>
      <c r="Q36" t="s">
        <v>118</v>
      </c>
      <c r="R36" t="s">
        <v>646</v>
      </c>
      <c r="S36" t="s">
        <v>142</v>
      </c>
      <c r="T36" t="s">
        <v>647</v>
      </c>
      <c r="U36" t="s">
        <v>112</v>
      </c>
      <c r="V36" t="s">
        <v>113</v>
      </c>
      <c r="W36" t="s">
        <v>114</v>
      </c>
      <c r="X36" t="s">
        <v>612</v>
      </c>
      <c r="Y36" t="s">
        <v>116</v>
      </c>
    </row>
    <row r="37" spans="1:25" x14ac:dyDescent="0.3">
      <c r="A37">
        <v>7089</v>
      </c>
      <c r="B37">
        <v>98752</v>
      </c>
      <c r="C37" t="s">
        <v>24</v>
      </c>
      <c r="D37">
        <v>114</v>
      </c>
      <c r="F37" t="s">
        <v>289</v>
      </c>
      <c r="G37" t="s">
        <v>610</v>
      </c>
      <c r="H37">
        <v>2</v>
      </c>
      <c r="I37">
        <v>2</v>
      </c>
      <c r="J37">
        <v>3411.7</v>
      </c>
      <c r="K37" s="20">
        <v>45670</v>
      </c>
      <c r="L37" s="20">
        <v>45670</v>
      </c>
      <c r="M37" s="20">
        <v>45670</v>
      </c>
      <c r="N37">
        <v>6823.4</v>
      </c>
      <c r="O37">
        <v>6823.4</v>
      </c>
      <c r="P37" s="20">
        <v>45653</v>
      </c>
      <c r="Q37" t="s">
        <v>108</v>
      </c>
      <c r="R37" t="s">
        <v>648</v>
      </c>
      <c r="U37" t="s">
        <v>112</v>
      </c>
      <c r="V37" t="s">
        <v>113</v>
      </c>
      <c r="W37" t="s">
        <v>114</v>
      </c>
      <c r="X37" t="s">
        <v>612</v>
      </c>
      <c r="Y37" t="s">
        <v>116</v>
      </c>
    </row>
    <row r="38" spans="1:25" x14ac:dyDescent="0.3">
      <c r="A38">
        <v>7145</v>
      </c>
      <c r="B38">
        <v>99656</v>
      </c>
      <c r="C38" t="s">
        <v>24</v>
      </c>
      <c r="D38">
        <v>114</v>
      </c>
      <c r="F38" t="s">
        <v>280</v>
      </c>
      <c r="G38" t="s">
        <v>610</v>
      </c>
      <c r="H38">
        <v>3</v>
      </c>
      <c r="I38">
        <v>1</v>
      </c>
      <c r="J38">
        <v>4140.6400000000003</v>
      </c>
      <c r="K38" s="20">
        <v>45670</v>
      </c>
      <c r="L38" s="20">
        <v>45670</v>
      </c>
      <c r="M38" s="20">
        <v>45670</v>
      </c>
      <c r="N38">
        <v>12421.91</v>
      </c>
      <c r="O38">
        <v>12421.91</v>
      </c>
      <c r="P38" s="20">
        <v>45660</v>
      </c>
      <c r="Q38" t="s">
        <v>108</v>
      </c>
      <c r="R38" t="s">
        <v>626</v>
      </c>
      <c r="U38" t="s">
        <v>112</v>
      </c>
      <c r="V38" t="s">
        <v>113</v>
      </c>
      <c r="W38" t="s">
        <v>114</v>
      </c>
      <c r="X38" t="s">
        <v>612</v>
      </c>
      <c r="Y38" t="s">
        <v>116</v>
      </c>
    </row>
    <row r="39" spans="1:25" x14ac:dyDescent="0.3">
      <c r="A39">
        <v>7162</v>
      </c>
      <c r="B39">
        <v>100133</v>
      </c>
      <c r="C39" t="s">
        <v>24</v>
      </c>
      <c r="D39">
        <v>114</v>
      </c>
      <c r="F39" t="s">
        <v>194</v>
      </c>
      <c r="G39" t="s">
        <v>610</v>
      </c>
      <c r="H39">
        <v>3</v>
      </c>
      <c r="I39">
        <v>1</v>
      </c>
      <c r="J39">
        <v>4260.8500000000004</v>
      </c>
      <c r="K39" s="20">
        <v>45670</v>
      </c>
      <c r="L39" s="20">
        <v>45670</v>
      </c>
      <c r="M39" s="20">
        <v>45670</v>
      </c>
      <c r="N39">
        <v>12782.54</v>
      </c>
      <c r="O39">
        <v>12782.54</v>
      </c>
      <c r="P39" s="20">
        <v>45663</v>
      </c>
      <c r="Q39" t="s">
        <v>108</v>
      </c>
      <c r="R39" t="s">
        <v>628</v>
      </c>
      <c r="U39" t="s">
        <v>112</v>
      </c>
      <c r="V39" t="s">
        <v>113</v>
      </c>
      <c r="W39" t="s">
        <v>114</v>
      </c>
      <c r="X39" t="s">
        <v>612</v>
      </c>
      <c r="Y39" t="s">
        <v>116</v>
      </c>
    </row>
    <row r="40" spans="1:25" x14ac:dyDescent="0.3">
      <c r="A40">
        <v>7189</v>
      </c>
      <c r="B40">
        <v>100499</v>
      </c>
      <c r="C40" t="s">
        <v>24</v>
      </c>
      <c r="D40">
        <v>114</v>
      </c>
      <c r="F40" t="s">
        <v>649</v>
      </c>
      <c r="G40" t="s">
        <v>610</v>
      </c>
      <c r="H40">
        <v>2</v>
      </c>
      <c r="I40">
        <v>1</v>
      </c>
      <c r="J40">
        <v>10124</v>
      </c>
      <c r="K40" s="20">
        <v>45670</v>
      </c>
      <c r="L40" s="20">
        <v>45670</v>
      </c>
      <c r="M40" s="20">
        <v>45670</v>
      </c>
      <c r="N40">
        <v>20266</v>
      </c>
      <c r="O40">
        <v>20266</v>
      </c>
      <c r="P40" s="20">
        <v>45665</v>
      </c>
      <c r="Q40" t="s">
        <v>118</v>
      </c>
      <c r="R40" t="s">
        <v>230</v>
      </c>
      <c r="S40" t="s">
        <v>620</v>
      </c>
      <c r="T40" t="s">
        <v>650</v>
      </c>
      <c r="U40" t="s">
        <v>112</v>
      </c>
      <c r="V40" t="s">
        <v>113</v>
      </c>
      <c r="W40" t="s">
        <v>114</v>
      </c>
      <c r="X40" t="s">
        <v>612</v>
      </c>
      <c r="Y40" t="s">
        <v>122</v>
      </c>
    </row>
    <row r="41" spans="1:25" x14ac:dyDescent="0.3">
      <c r="A41">
        <v>7246</v>
      </c>
      <c r="B41">
        <v>101180</v>
      </c>
      <c r="C41" t="s">
        <v>24</v>
      </c>
      <c r="D41">
        <v>114</v>
      </c>
      <c r="F41" t="s">
        <v>651</v>
      </c>
      <c r="G41" t="s">
        <v>610</v>
      </c>
      <c r="H41">
        <v>2</v>
      </c>
      <c r="I41">
        <v>1</v>
      </c>
      <c r="J41">
        <v>7717.5</v>
      </c>
      <c r="K41" s="20">
        <v>45670</v>
      </c>
      <c r="L41" s="20">
        <v>45670</v>
      </c>
      <c r="M41" s="20">
        <v>45670</v>
      </c>
      <c r="N41">
        <v>15435</v>
      </c>
      <c r="O41">
        <v>15435</v>
      </c>
      <c r="P41" s="20">
        <v>45667</v>
      </c>
      <c r="Q41" t="s">
        <v>118</v>
      </c>
      <c r="R41" t="s">
        <v>230</v>
      </c>
      <c r="S41" t="s">
        <v>620</v>
      </c>
      <c r="T41" t="s">
        <v>650</v>
      </c>
      <c r="U41" t="s">
        <v>112</v>
      </c>
      <c r="V41" t="s">
        <v>113</v>
      </c>
      <c r="W41" t="s">
        <v>114</v>
      </c>
      <c r="X41" t="s">
        <v>612</v>
      </c>
      <c r="Y41" t="s">
        <v>122</v>
      </c>
    </row>
    <row r="42" spans="1:25" x14ac:dyDescent="0.3">
      <c r="A42">
        <v>3598</v>
      </c>
      <c r="B42">
        <v>66202</v>
      </c>
      <c r="C42" t="s">
        <v>24</v>
      </c>
      <c r="D42">
        <v>114</v>
      </c>
      <c r="F42" t="s">
        <v>248</v>
      </c>
      <c r="G42" t="s">
        <v>610</v>
      </c>
      <c r="H42">
        <v>10</v>
      </c>
      <c r="I42">
        <v>6</v>
      </c>
      <c r="J42">
        <v>2500</v>
      </c>
      <c r="K42" s="20">
        <v>45670</v>
      </c>
      <c r="L42" s="20">
        <v>45670</v>
      </c>
      <c r="M42" s="20">
        <v>45670</v>
      </c>
      <c r="N42">
        <v>25000</v>
      </c>
      <c r="O42">
        <v>25000</v>
      </c>
      <c r="P42" s="20">
        <v>45495</v>
      </c>
      <c r="Q42" t="s">
        <v>118</v>
      </c>
      <c r="R42" t="s">
        <v>221</v>
      </c>
      <c r="S42" t="s">
        <v>219</v>
      </c>
      <c r="T42" t="s">
        <v>631</v>
      </c>
      <c r="U42" t="s">
        <v>112</v>
      </c>
      <c r="V42" t="s">
        <v>113</v>
      </c>
      <c r="W42" t="s">
        <v>114</v>
      </c>
      <c r="X42" t="s">
        <v>612</v>
      </c>
      <c r="Y42" t="s">
        <v>222</v>
      </c>
    </row>
    <row r="43" spans="1:25" x14ac:dyDescent="0.3">
      <c r="A43">
        <v>7044</v>
      </c>
      <c r="B43">
        <v>98413</v>
      </c>
      <c r="C43" t="s">
        <v>24</v>
      </c>
      <c r="D43">
        <v>114</v>
      </c>
      <c r="F43" t="s">
        <v>139</v>
      </c>
      <c r="G43" t="s">
        <v>610</v>
      </c>
      <c r="H43">
        <v>2</v>
      </c>
      <c r="I43">
        <v>1</v>
      </c>
      <c r="J43">
        <v>3223.49</v>
      </c>
      <c r="K43" s="20">
        <v>45667</v>
      </c>
      <c r="L43" s="20">
        <v>45667</v>
      </c>
      <c r="M43" s="20">
        <v>45667</v>
      </c>
      <c r="N43">
        <v>6446.98</v>
      </c>
      <c r="O43">
        <v>6446.98</v>
      </c>
      <c r="P43" s="20">
        <v>45652</v>
      </c>
      <c r="Q43" t="s">
        <v>108</v>
      </c>
      <c r="R43" t="s">
        <v>622</v>
      </c>
      <c r="U43" t="s">
        <v>112</v>
      </c>
      <c r="V43" t="s">
        <v>113</v>
      </c>
      <c r="W43" t="s">
        <v>114</v>
      </c>
      <c r="X43" t="s">
        <v>612</v>
      </c>
      <c r="Y43" t="s">
        <v>116</v>
      </c>
    </row>
    <row r="44" spans="1:25" x14ac:dyDescent="0.3">
      <c r="A44">
        <v>7096</v>
      </c>
      <c r="B44">
        <v>98892</v>
      </c>
      <c r="C44" t="s">
        <v>24</v>
      </c>
      <c r="D44">
        <v>114</v>
      </c>
      <c r="F44" t="s">
        <v>298</v>
      </c>
      <c r="G44" t="s">
        <v>610</v>
      </c>
      <c r="H44">
        <v>2</v>
      </c>
      <c r="I44">
        <v>2</v>
      </c>
      <c r="J44">
        <v>3969.04</v>
      </c>
      <c r="K44" s="20">
        <v>45667</v>
      </c>
      <c r="L44" s="20">
        <v>45667</v>
      </c>
      <c r="M44" s="20">
        <v>45667</v>
      </c>
      <c r="N44">
        <v>7938.09</v>
      </c>
      <c r="O44">
        <v>7938.09</v>
      </c>
      <c r="P44" s="20">
        <v>45656</v>
      </c>
      <c r="Q44" t="s">
        <v>108</v>
      </c>
      <c r="R44" t="s">
        <v>652</v>
      </c>
      <c r="S44" t="s">
        <v>142</v>
      </c>
      <c r="T44" t="s">
        <v>244</v>
      </c>
      <c r="U44" t="s">
        <v>112</v>
      </c>
      <c r="V44" t="s">
        <v>113</v>
      </c>
      <c r="W44" t="s">
        <v>114</v>
      </c>
      <c r="X44" t="s">
        <v>612</v>
      </c>
      <c r="Y44" t="s">
        <v>116</v>
      </c>
    </row>
    <row r="45" spans="1:25" x14ac:dyDescent="0.3">
      <c r="A45">
        <v>7103</v>
      </c>
      <c r="B45">
        <v>98899</v>
      </c>
      <c r="C45" t="s">
        <v>24</v>
      </c>
      <c r="D45">
        <v>114</v>
      </c>
      <c r="F45" t="s">
        <v>289</v>
      </c>
      <c r="G45" t="s">
        <v>610</v>
      </c>
      <c r="H45">
        <v>2</v>
      </c>
      <c r="I45">
        <v>1</v>
      </c>
      <c r="J45">
        <v>2822.8</v>
      </c>
      <c r="K45" s="20">
        <v>45667</v>
      </c>
      <c r="L45" s="20">
        <v>45667</v>
      </c>
      <c r="M45" s="20">
        <v>45667</v>
      </c>
      <c r="N45">
        <v>5645.6</v>
      </c>
      <c r="O45">
        <v>5645.6</v>
      </c>
      <c r="P45" s="20">
        <v>45656</v>
      </c>
      <c r="Q45" t="s">
        <v>108</v>
      </c>
      <c r="R45" t="s">
        <v>625</v>
      </c>
      <c r="U45" t="s">
        <v>112</v>
      </c>
      <c r="V45" t="s">
        <v>113</v>
      </c>
      <c r="W45" t="s">
        <v>114</v>
      </c>
      <c r="X45" t="s">
        <v>612</v>
      </c>
      <c r="Y45" t="s">
        <v>116</v>
      </c>
    </row>
    <row r="46" spans="1:25" x14ac:dyDescent="0.3">
      <c r="A46">
        <v>7021</v>
      </c>
      <c r="B46">
        <v>98253</v>
      </c>
      <c r="C46" t="s">
        <v>24</v>
      </c>
      <c r="D46">
        <v>114</v>
      </c>
      <c r="F46" t="s">
        <v>653</v>
      </c>
      <c r="G46" t="s">
        <v>610</v>
      </c>
      <c r="H46">
        <v>2</v>
      </c>
      <c r="I46">
        <v>2</v>
      </c>
      <c r="J46">
        <v>2697</v>
      </c>
      <c r="K46" s="20">
        <v>45666</v>
      </c>
      <c r="L46" s="20">
        <v>45666</v>
      </c>
      <c r="M46" s="20">
        <v>45666</v>
      </c>
      <c r="N46">
        <v>5394</v>
      </c>
      <c r="O46">
        <v>5394</v>
      </c>
      <c r="P46" s="20">
        <v>45652</v>
      </c>
      <c r="Q46" t="s">
        <v>108</v>
      </c>
      <c r="R46" t="s">
        <v>654</v>
      </c>
      <c r="S46" t="s">
        <v>148</v>
      </c>
      <c r="T46" t="s">
        <v>267</v>
      </c>
      <c r="U46" t="s">
        <v>112</v>
      </c>
      <c r="V46" t="s">
        <v>113</v>
      </c>
      <c r="W46" t="s">
        <v>114</v>
      </c>
      <c r="X46" t="s">
        <v>612</v>
      </c>
      <c r="Y46" t="s">
        <v>116</v>
      </c>
    </row>
    <row r="47" spans="1:25" x14ac:dyDescent="0.3">
      <c r="A47">
        <v>7046</v>
      </c>
      <c r="B47">
        <v>98416</v>
      </c>
      <c r="C47" t="s">
        <v>24</v>
      </c>
      <c r="D47">
        <v>114</v>
      </c>
      <c r="F47" t="s">
        <v>280</v>
      </c>
      <c r="G47" t="s">
        <v>610</v>
      </c>
      <c r="H47">
        <v>2</v>
      </c>
      <c r="I47">
        <v>1</v>
      </c>
      <c r="J47">
        <v>3452</v>
      </c>
      <c r="K47" s="20">
        <v>45666</v>
      </c>
      <c r="L47" s="20">
        <v>45666</v>
      </c>
      <c r="M47" s="20">
        <v>45666</v>
      </c>
      <c r="N47">
        <v>6904</v>
      </c>
      <c r="O47">
        <v>6904</v>
      </c>
      <c r="P47" s="20">
        <v>45652</v>
      </c>
      <c r="Q47" t="s">
        <v>108</v>
      </c>
      <c r="R47" t="s">
        <v>623</v>
      </c>
      <c r="U47" t="s">
        <v>112</v>
      </c>
      <c r="V47" t="s">
        <v>113</v>
      </c>
      <c r="W47" t="s">
        <v>114</v>
      </c>
      <c r="X47" t="s">
        <v>612</v>
      </c>
      <c r="Y47" t="s">
        <v>116</v>
      </c>
    </row>
    <row r="48" spans="1:25" x14ac:dyDescent="0.3">
      <c r="A48">
        <v>7048</v>
      </c>
      <c r="B48">
        <v>98424</v>
      </c>
      <c r="C48" t="s">
        <v>24</v>
      </c>
      <c r="D48">
        <v>114</v>
      </c>
      <c r="F48" t="s">
        <v>298</v>
      </c>
      <c r="G48" t="s">
        <v>610</v>
      </c>
      <c r="H48">
        <v>3</v>
      </c>
      <c r="I48">
        <v>1</v>
      </c>
      <c r="J48">
        <v>2747.17</v>
      </c>
      <c r="K48" s="20">
        <v>45666</v>
      </c>
      <c r="L48" s="20">
        <v>45666</v>
      </c>
      <c r="M48" s="20">
        <v>45666</v>
      </c>
      <c r="N48">
        <v>8241.5300000000007</v>
      </c>
      <c r="O48">
        <v>8241.5300000000007</v>
      </c>
      <c r="P48" s="20">
        <v>45652</v>
      </c>
      <c r="Q48" t="s">
        <v>108</v>
      </c>
      <c r="R48" t="s">
        <v>624</v>
      </c>
      <c r="U48" t="s">
        <v>112</v>
      </c>
      <c r="V48" t="s">
        <v>113</v>
      </c>
      <c r="W48" t="s">
        <v>114</v>
      </c>
      <c r="X48" t="s">
        <v>612</v>
      </c>
      <c r="Y48" t="s">
        <v>116</v>
      </c>
    </row>
    <row r="49" spans="1:25" x14ac:dyDescent="0.3">
      <c r="A49">
        <v>7099</v>
      </c>
      <c r="B49">
        <v>98898</v>
      </c>
      <c r="C49" t="s">
        <v>24</v>
      </c>
      <c r="D49">
        <v>114</v>
      </c>
      <c r="F49" t="s">
        <v>125</v>
      </c>
      <c r="G49" t="s">
        <v>610</v>
      </c>
      <c r="H49">
        <v>4</v>
      </c>
      <c r="I49">
        <v>1</v>
      </c>
      <c r="J49">
        <v>5107.26</v>
      </c>
      <c r="K49" s="20">
        <v>45666</v>
      </c>
      <c r="L49" s="20">
        <v>45666</v>
      </c>
      <c r="M49" s="20">
        <v>45666</v>
      </c>
      <c r="N49">
        <v>20429.04</v>
      </c>
      <c r="O49">
        <v>20429.04</v>
      </c>
      <c r="P49" s="20">
        <v>45656</v>
      </c>
      <c r="Q49" t="s">
        <v>108</v>
      </c>
      <c r="R49" t="s">
        <v>655</v>
      </c>
      <c r="U49" t="s">
        <v>112</v>
      </c>
      <c r="V49" t="s">
        <v>113</v>
      </c>
      <c r="W49" t="s">
        <v>114</v>
      </c>
      <c r="X49" t="s">
        <v>612</v>
      </c>
      <c r="Y49" t="s">
        <v>116</v>
      </c>
    </row>
    <row r="50" spans="1:25" x14ac:dyDescent="0.3">
      <c r="A50">
        <v>6869</v>
      </c>
      <c r="B50">
        <v>96108</v>
      </c>
      <c r="C50" t="s">
        <v>24</v>
      </c>
      <c r="D50">
        <v>114</v>
      </c>
      <c r="F50" t="s">
        <v>656</v>
      </c>
      <c r="G50" t="s">
        <v>610</v>
      </c>
      <c r="H50">
        <v>2</v>
      </c>
      <c r="I50">
        <v>2</v>
      </c>
      <c r="J50">
        <v>1387.2</v>
      </c>
      <c r="K50" s="20">
        <v>45666</v>
      </c>
      <c r="L50" s="20">
        <v>45666</v>
      </c>
      <c r="M50" s="20">
        <v>45666</v>
      </c>
      <c r="N50">
        <v>2774.4</v>
      </c>
      <c r="O50">
        <v>2774.4</v>
      </c>
      <c r="P50" s="20">
        <v>45643</v>
      </c>
      <c r="Q50" t="s">
        <v>108</v>
      </c>
      <c r="R50" t="s">
        <v>657</v>
      </c>
      <c r="S50" t="s">
        <v>148</v>
      </c>
      <c r="T50" t="s">
        <v>267</v>
      </c>
      <c r="U50" t="s">
        <v>112</v>
      </c>
      <c r="V50" t="s">
        <v>113</v>
      </c>
      <c r="W50" t="s">
        <v>114</v>
      </c>
      <c r="X50" t="s">
        <v>612</v>
      </c>
      <c r="Y50" t="s">
        <v>116</v>
      </c>
    </row>
    <row r="51" spans="1:25" x14ac:dyDescent="0.3">
      <c r="A51">
        <v>6694</v>
      </c>
      <c r="B51">
        <v>94012</v>
      </c>
      <c r="C51" t="s">
        <v>24</v>
      </c>
      <c r="D51">
        <v>114</v>
      </c>
      <c r="F51" t="s">
        <v>194</v>
      </c>
      <c r="G51" t="s">
        <v>610</v>
      </c>
      <c r="H51">
        <v>4</v>
      </c>
      <c r="I51">
        <v>4</v>
      </c>
      <c r="J51">
        <v>4143.07</v>
      </c>
      <c r="K51" s="20">
        <v>45665</v>
      </c>
      <c r="L51" s="20">
        <v>45665</v>
      </c>
      <c r="M51" s="20">
        <v>45665</v>
      </c>
      <c r="N51">
        <v>16572.28</v>
      </c>
      <c r="O51">
        <v>16572.28</v>
      </c>
      <c r="P51" s="20">
        <v>45636</v>
      </c>
      <c r="Q51" t="s">
        <v>108</v>
      </c>
      <c r="R51" t="s">
        <v>658</v>
      </c>
      <c r="U51" t="s">
        <v>112</v>
      </c>
      <c r="V51" t="s">
        <v>113</v>
      </c>
      <c r="W51" t="s">
        <v>114</v>
      </c>
      <c r="X51" t="s">
        <v>612</v>
      </c>
      <c r="Y51" t="s">
        <v>116</v>
      </c>
    </row>
    <row r="52" spans="1:25" x14ac:dyDescent="0.3">
      <c r="A52">
        <v>6804</v>
      </c>
      <c r="B52">
        <v>94898</v>
      </c>
      <c r="C52" t="s">
        <v>24</v>
      </c>
      <c r="D52">
        <v>114</v>
      </c>
      <c r="F52" t="s">
        <v>194</v>
      </c>
      <c r="G52" t="s">
        <v>610</v>
      </c>
      <c r="H52">
        <v>3</v>
      </c>
      <c r="I52">
        <v>3</v>
      </c>
      <c r="J52">
        <v>4584.3</v>
      </c>
      <c r="K52" s="20">
        <v>45665</v>
      </c>
      <c r="L52" s="20">
        <v>45665</v>
      </c>
      <c r="M52" s="20">
        <v>45665</v>
      </c>
      <c r="N52">
        <v>13752.9</v>
      </c>
      <c r="O52">
        <v>13752.9</v>
      </c>
      <c r="P52" s="20">
        <v>45638</v>
      </c>
      <c r="Q52" t="s">
        <v>108</v>
      </c>
      <c r="R52" t="s">
        <v>659</v>
      </c>
      <c r="U52" t="s">
        <v>112</v>
      </c>
      <c r="V52" t="s">
        <v>113</v>
      </c>
      <c r="W52" t="s">
        <v>114</v>
      </c>
      <c r="X52" t="s">
        <v>612</v>
      </c>
      <c r="Y52" t="s">
        <v>116</v>
      </c>
    </row>
    <row r="53" spans="1:25" x14ac:dyDescent="0.3">
      <c r="A53">
        <v>6936</v>
      </c>
      <c r="B53">
        <v>96562</v>
      </c>
      <c r="C53" t="s">
        <v>24</v>
      </c>
      <c r="D53">
        <v>114</v>
      </c>
      <c r="F53" t="s">
        <v>280</v>
      </c>
      <c r="G53" t="s">
        <v>610</v>
      </c>
      <c r="H53">
        <v>4</v>
      </c>
      <c r="I53">
        <v>4</v>
      </c>
      <c r="J53">
        <v>4006.27</v>
      </c>
      <c r="K53" s="20">
        <v>45665</v>
      </c>
      <c r="L53" s="20">
        <v>45665</v>
      </c>
      <c r="M53" s="20">
        <v>45665</v>
      </c>
      <c r="N53">
        <v>16025.08</v>
      </c>
      <c r="O53">
        <v>16025.08</v>
      </c>
      <c r="P53" s="20">
        <v>45645</v>
      </c>
      <c r="Q53" t="s">
        <v>108</v>
      </c>
      <c r="R53" t="s">
        <v>660</v>
      </c>
      <c r="U53" t="s">
        <v>112</v>
      </c>
      <c r="V53" t="s">
        <v>113</v>
      </c>
      <c r="W53" t="s">
        <v>114</v>
      </c>
      <c r="X53" t="s">
        <v>612</v>
      </c>
      <c r="Y53" t="s">
        <v>116</v>
      </c>
    </row>
    <row r="54" spans="1:25" x14ac:dyDescent="0.3">
      <c r="A54">
        <v>6958</v>
      </c>
      <c r="B54">
        <v>97180</v>
      </c>
      <c r="C54" t="s">
        <v>24</v>
      </c>
      <c r="D54">
        <v>114</v>
      </c>
      <c r="F54" t="s">
        <v>194</v>
      </c>
      <c r="G54" t="s">
        <v>610</v>
      </c>
      <c r="H54">
        <v>2</v>
      </c>
      <c r="I54">
        <v>2</v>
      </c>
      <c r="J54">
        <v>4409.03</v>
      </c>
      <c r="K54" s="20">
        <v>45665</v>
      </c>
      <c r="L54" s="20">
        <v>45665</v>
      </c>
      <c r="M54" s="20">
        <v>45665</v>
      </c>
      <c r="N54">
        <v>8818.06</v>
      </c>
      <c r="O54">
        <v>8818.06</v>
      </c>
      <c r="P54" s="20">
        <v>45646</v>
      </c>
      <c r="Q54" t="s">
        <v>108</v>
      </c>
      <c r="R54" t="s">
        <v>661</v>
      </c>
      <c r="U54" t="s">
        <v>112</v>
      </c>
      <c r="V54" t="s">
        <v>113</v>
      </c>
      <c r="W54" t="s">
        <v>114</v>
      </c>
      <c r="X54" t="s">
        <v>612</v>
      </c>
      <c r="Y54" t="s">
        <v>116</v>
      </c>
    </row>
    <row r="55" spans="1:25" x14ac:dyDescent="0.3">
      <c r="A55">
        <v>6960</v>
      </c>
      <c r="B55">
        <v>97195</v>
      </c>
      <c r="C55" t="s">
        <v>24</v>
      </c>
      <c r="D55">
        <v>114</v>
      </c>
      <c r="F55" t="s">
        <v>289</v>
      </c>
      <c r="G55" t="s">
        <v>610</v>
      </c>
      <c r="H55">
        <v>2</v>
      </c>
      <c r="I55">
        <v>2</v>
      </c>
      <c r="J55">
        <v>3248.5</v>
      </c>
      <c r="K55" s="20">
        <v>45665</v>
      </c>
      <c r="L55" s="20">
        <v>45665</v>
      </c>
      <c r="M55" s="20">
        <v>45665</v>
      </c>
      <c r="N55">
        <v>6497</v>
      </c>
      <c r="O55">
        <v>6497</v>
      </c>
      <c r="P55" s="20">
        <v>45646</v>
      </c>
      <c r="Q55" t="s">
        <v>108</v>
      </c>
      <c r="R55" t="s">
        <v>662</v>
      </c>
      <c r="S55" t="s">
        <v>142</v>
      </c>
      <c r="T55" t="s">
        <v>143</v>
      </c>
      <c r="U55" t="s">
        <v>112</v>
      </c>
      <c r="V55" t="s">
        <v>113</v>
      </c>
      <c r="W55" t="s">
        <v>114</v>
      </c>
      <c r="X55" t="s">
        <v>612</v>
      </c>
      <c r="Y55" t="s">
        <v>116</v>
      </c>
    </row>
    <row r="56" spans="1:25" x14ac:dyDescent="0.3">
      <c r="A56">
        <v>7128</v>
      </c>
      <c r="B56">
        <v>99141</v>
      </c>
      <c r="C56" t="s">
        <v>24</v>
      </c>
      <c r="D56">
        <v>114</v>
      </c>
      <c r="F56" t="s">
        <v>520</v>
      </c>
      <c r="G56" t="s">
        <v>610</v>
      </c>
      <c r="H56">
        <v>3</v>
      </c>
      <c r="I56">
        <v>2</v>
      </c>
      <c r="J56">
        <v>4600</v>
      </c>
      <c r="K56" s="20">
        <v>45665</v>
      </c>
      <c r="L56" s="20">
        <v>45665</v>
      </c>
      <c r="M56" s="20">
        <v>45665</v>
      </c>
      <c r="N56">
        <v>13800</v>
      </c>
      <c r="O56">
        <v>13800</v>
      </c>
      <c r="P56" s="20">
        <v>45659</v>
      </c>
      <c r="Q56" t="s">
        <v>118</v>
      </c>
      <c r="R56" t="s">
        <v>230</v>
      </c>
      <c r="S56" t="s">
        <v>109</v>
      </c>
      <c r="T56" t="s">
        <v>520</v>
      </c>
      <c r="U56" t="s">
        <v>112</v>
      </c>
      <c r="V56" t="s">
        <v>113</v>
      </c>
      <c r="W56" t="s">
        <v>114</v>
      </c>
      <c r="X56" t="s">
        <v>612</v>
      </c>
      <c r="Y56" t="s">
        <v>632</v>
      </c>
    </row>
    <row r="57" spans="1:25" x14ac:dyDescent="0.3">
      <c r="A57">
        <v>2865</v>
      </c>
      <c r="B57">
        <v>59352</v>
      </c>
      <c r="C57" t="s">
        <v>24</v>
      </c>
      <c r="D57">
        <v>114</v>
      </c>
      <c r="F57" t="s">
        <v>248</v>
      </c>
      <c r="G57" t="s">
        <v>610</v>
      </c>
      <c r="H57">
        <v>22</v>
      </c>
      <c r="I57">
        <v>7</v>
      </c>
      <c r="J57">
        <v>2500</v>
      </c>
      <c r="K57" s="20">
        <v>45665</v>
      </c>
      <c r="L57" s="20">
        <v>45665</v>
      </c>
      <c r="M57" s="20">
        <v>45665</v>
      </c>
      <c r="N57">
        <v>55000</v>
      </c>
      <c r="O57">
        <v>55000</v>
      </c>
      <c r="P57" s="20">
        <v>45461</v>
      </c>
      <c r="Q57" t="s">
        <v>118</v>
      </c>
      <c r="R57" t="s">
        <v>221</v>
      </c>
      <c r="S57" t="s">
        <v>219</v>
      </c>
      <c r="T57" t="s">
        <v>631</v>
      </c>
      <c r="U57" t="s">
        <v>112</v>
      </c>
      <c r="V57" t="s">
        <v>113</v>
      </c>
      <c r="W57" t="s">
        <v>114</v>
      </c>
      <c r="X57" t="s">
        <v>612</v>
      </c>
      <c r="Y57" t="s">
        <v>222</v>
      </c>
    </row>
    <row r="58" spans="1:25" x14ac:dyDescent="0.3">
      <c r="A58">
        <v>984</v>
      </c>
      <c r="B58">
        <v>45928</v>
      </c>
      <c r="C58" t="s">
        <v>24</v>
      </c>
      <c r="D58">
        <v>114</v>
      </c>
      <c r="F58" t="s">
        <v>218</v>
      </c>
      <c r="G58" t="s">
        <v>610</v>
      </c>
      <c r="H58">
        <v>10</v>
      </c>
      <c r="I58">
        <v>10</v>
      </c>
      <c r="J58">
        <v>2000</v>
      </c>
      <c r="K58" s="20">
        <v>45665</v>
      </c>
      <c r="L58" s="20">
        <v>45665</v>
      </c>
      <c r="M58" s="20">
        <v>45665</v>
      </c>
      <c r="N58">
        <v>20000</v>
      </c>
      <c r="O58">
        <v>20000</v>
      </c>
      <c r="P58" s="20">
        <v>45372</v>
      </c>
      <c r="Q58" t="s">
        <v>118</v>
      </c>
      <c r="R58" t="s">
        <v>221</v>
      </c>
      <c r="S58" t="s">
        <v>219</v>
      </c>
      <c r="T58" t="s">
        <v>631</v>
      </c>
      <c r="U58" t="s">
        <v>112</v>
      </c>
      <c r="V58" t="s">
        <v>113</v>
      </c>
      <c r="W58" t="s">
        <v>114</v>
      </c>
      <c r="X58" t="s">
        <v>612</v>
      </c>
      <c r="Y58" t="s">
        <v>222</v>
      </c>
    </row>
    <row r="59" spans="1:25" x14ac:dyDescent="0.3">
      <c r="A59">
        <v>5896</v>
      </c>
      <c r="B59">
        <v>85805</v>
      </c>
      <c r="C59" t="s">
        <v>24</v>
      </c>
      <c r="D59">
        <v>114</v>
      </c>
      <c r="F59" t="s">
        <v>663</v>
      </c>
      <c r="G59" t="s">
        <v>610</v>
      </c>
      <c r="H59">
        <v>4</v>
      </c>
      <c r="I59">
        <v>4</v>
      </c>
      <c r="J59">
        <v>3000</v>
      </c>
      <c r="K59" s="20">
        <v>45664</v>
      </c>
      <c r="L59" s="20">
        <v>45664</v>
      </c>
      <c r="M59" s="20">
        <v>45664</v>
      </c>
      <c r="N59">
        <v>12000</v>
      </c>
      <c r="O59">
        <v>12000</v>
      </c>
      <c r="P59" s="20">
        <v>45607</v>
      </c>
      <c r="Q59" t="s">
        <v>118</v>
      </c>
      <c r="R59" t="s">
        <v>664</v>
      </c>
      <c r="S59" t="s">
        <v>620</v>
      </c>
      <c r="T59" t="s">
        <v>650</v>
      </c>
      <c r="U59" t="s">
        <v>112</v>
      </c>
      <c r="V59" t="s">
        <v>113</v>
      </c>
      <c r="W59" t="s">
        <v>114</v>
      </c>
      <c r="X59" t="s">
        <v>612</v>
      </c>
      <c r="Y59" t="s">
        <v>122</v>
      </c>
    </row>
    <row r="60" spans="1:25" x14ac:dyDescent="0.3">
      <c r="A60">
        <v>5964</v>
      </c>
      <c r="B60">
        <v>86464</v>
      </c>
      <c r="C60" t="s">
        <v>24</v>
      </c>
      <c r="D60">
        <v>114</v>
      </c>
      <c r="F60" t="s">
        <v>194</v>
      </c>
      <c r="G60" t="s">
        <v>610</v>
      </c>
      <c r="H60">
        <v>7</v>
      </c>
      <c r="I60">
        <v>7</v>
      </c>
      <c r="J60">
        <v>4846.41</v>
      </c>
      <c r="K60" s="20">
        <v>45664</v>
      </c>
      <c r="L60" s="20">
        <v>45664</v>
      </c>
      <c r="M60" s="20">
        <v>45664</v>
      </c>
      <c r="N60">
        <v>33924.93</v>
      </c>
      <c r="O60">
        <v>33924.93</v>
      </c>
      <c r="P60" s="20">
        <v>45610</v>
      </c>
      <c r="Q60" t="s">
        <v>108</v>
      </c>
      <c r="R60" t="s">
        <v>665</v>
      </c>
      <c r="U60" t="s">
        <v>112</v>
      </c>
      <c r="V60" t="s">
        <v>113</v>
      </c>
      <c r="W60" t="s">
        <v>114</v>
      </c>
      <c r="X60" t="s">
        <v>612</v>
      </c>
      <c r="Y60" t="s">
        <v>116</v>
      </c>
    </row>
    <row r="61" spans="1:25" x14ac:dyDescent="0.3">
      <c r="A61">
        <v>6247</v>
      </c>
      <c r="B61">
        <v>88135</v>
      </c>
      <c r="C61" t="s">
        <v>24</v>
      </c>
      <c r="D61">
        <v>114</v>
      </c>
      <c r="F61" t="s">
        <v>194</v>
      </c>
      <c r="G61" t="s">
        <v>610</v>
      </c>
      <c r="H61">
        <v>7</v>
      </c>
      <c r="I61">
        <v>6</v>
      </c>
      <c r="J61">
        <v>5035.04</v>
      </c>
      <c r="K61" s="20">
        <v>45664</v>
      </c>
      <c r="L61" s="20">
        <v>45664</v>
      </c>
      <c r="M61" s="20">
        <v>45664</v>
      </c>
      <c r="N61">
        <v>35245.279999999999</v>
      </c>
      <c r="O61">
        <v>35245.279999999999</v>
      </c>
      <c r="P61" s="20">
        <v>45620</v>
      </c>
      <c r="Q61" t="s">
        <v>108</v>
      </c>
      <c r="R61" t="s">
        <v>633</v>
      </c>
      <c r="U61" t="s">
        <v>112</v>
      </c>
      <c r="V61" t="s">
        <v>113</v>
      </c>
      <c r="W61" t="s">
        <v>114</v>
      </c>
      <c r="X61" t="s">
        <v>612</v>
      </c>
      <c r="Y61" t="s">
        <v>116</v>
      </c>
    </row>
    <row r="62" spans="1:25" x14ac:dyDescent="0.3">
      <c r="A62">
        <v>6617</v>
      </c>
      <c r="B62">
        <v>93612</v>
      </c>
      <c r="C62" t="s">
        <v>24</v>
      </c>
      <c r="D62">
        <v>114</v>
      </c>
      <c r="F62" t="s">
        <v>139</v>
      </c>
      <c r="G62" t="s">
        <v>610</v>
      </c>
      <c r="H62">
        <v>3</v>
      </c>
      <c r="I62">
        <v>3</v>
      </c>
      <c r="J62">
        <v>3429.99</v>
      </c>
      <c r="K62" s="20">
        <v>45664</v>
      </c>
      <c r="L62" s="20">
        <v>45664</v>
      </c>
      <c r="M62" s="20">
        <v>45664</v>
      </c>
      <c r="N62">
        <v>10289.879999999999</v>
      </c>
      <c r="O62">
        <v>10289.879999999999</v>
      </c>
      <c r="P62" s="20">
        <v>45632</v>
      </c>
      <c r="Q62" t="s">
        <v>108</v>
      </c>
      <c r="R62" t="s">
        <v>666</v>
      </c>
      <c r="U62" t="s">
        <v>112</v>
      </c>
      <c r="V62" t="s">
        <v>113</v>
      </c>
      <c r="W62" t="s">
        <v>114</v>
      </c>
      <c r="X62" t="s">
        <v>612</v>
      </c>
      <c r="Y62" t="s">
        <v>116</v>
      </c>
    </row>
    <row r="63" spans="1:25" x14ac:dyDescent="0.3">
      <c r="A63">
        <v>6795</v>
      </c>
      <c r="B63">
        <v>94885</v>
      </c>
      <c r="C63" t="s">
        <v>24</v>
      </c>
      <c r="D63">
        <v>114</v>
      </c>
      <c r="F63" t="s">
        <v>139</v>
      </c>
      <c r="G63" t="s">
        <v>610</v>
      </c>
      <c r="H63">
        <v>4</v>
      </c>
      <c r="I63">
        <v>2</v>
      </c>
      <c r="J63">
        <v>3753.01</v>
      </c>
      <c r="K63" s="20">
        <v>45664</v>
      </c>
      <c r="L63" s="20">
        <v>45664</v>
      </c>
      <c r="M63" s="20">
        <v>45664</v>
      </c>
      <c r="N63">
        <v>15012.03</v>
      </c>
      <c r="O63">
        <v>15012.03</v>
      </c>
      <c r="P63" s="20">
        <v>45638</v>
      </c>
      <c r="Q63" t="s">
        <v>108</v>
      </c>
      <c r="R63" t="s">
        <v>611</v>
      </c>
      <c r="U63" t="s">
        <v>112</v>
      </c>
      <c r="V63" t="s">
        <v>113</v>
      </c>
      <c r="W63" t="s">
        <v>114</v>
      </c>
      <c r="X63" t="s">
        <v>612</v>
      </c>
      <c r="Y63" t="s">
        <v>116</v>
      </c>
    </row>
    <row r="64" spans="1:25" x14ac:dyDescent="0.3">
      <c r="A64">
        <v>6799</v>
      </c>
      <c r="B64">
        <v>94888</v>
      </c>
      <c r="C64" t="s">
        <v>24</v>
      </c>
      <c r="D64">
        <v>114</v>
      </c>
      <c r="F64" t="s">
        <v>139</v>
      </c>
      <c r="G64" t="s">
        <v>610</v>
      </c>
      <c r="H64">
        <v>2</v>
      </c>
      <c r="I64">
        <v>2</v>
      </c>
      <c r="J64">
        <v>1952.92</v>
      </c>
      <c r="K64" s="20">
        <v>45664</v>
      </c>
      <c r="L64" s="20">
        <v>45664</v>
      </c>
      <c r="M64" s="20">
        <v>45664</v>
      </c>
      <c r="N64">
        <v>3905.84</v>
      </c>
      <c r="O64">
        <v>3905.84</v>
      </c>
      <c r="P64" s="20">
        <v>45638</v>
      </c>
      <c r="Q64" t="s">
        <v>108</v>
      </c>
      <c r="R64" t="s">
        <v>667</v>
      </c>
      <c r="U64" t="s">
        <v>112</v>
      </c>
      <c r="V64" t="s">
        <v>113</v>
      </c>
      <c r="W64" t="s">
        <v>114</v>
      </c>
      <c r="X64" t="s">
        <v>612</v>
      </c>
      <c r="Y64" t="s">
        <v>116</v>
      </c>
    </row>
    <row r="65" spans="1:25" x14ac:dyDescent="0.3">
      <c r="A65">
        <v>7095</v>
      </c>
      <c r="B65">
        <v>98892</v>
      </c>
      <c r="C65" t="s">
        <v>24</v>
      </c>
      <c r="D65">
        <v>114</v>
      </c>
      <c r="F65" t="s">
        <v>298</v>
      </c>
      <c r="G65" t="s">
        <v>610</v>
      </c>
      <c r="H65">
        <v>2</v>
      </c>
      <c r="I65">
        <v>1</v>
      </c>
      <c r="J65">
        <v>3969.05</v>
      </c>
      <c r="K65" s="20">
        <v>45664</v>
      </c>
      <c r="L65" s="20">
        <v>45664</v>
      </c>
      <c r="M65" s="20">
        <v>45664</v>
      </c>
      <c r="N65">
        <v>7938.09</v>
      </c>
      <c r="O65">
        <v>7938.09</v>
      </c>
      <c r="P65" s="20">
        <v>45656</v>
      </c>
      <c r="Q65" t="s">
        <v>108</v>
      </c>
      <c r="R65" t="s">
        <v>652</v>
      </c>
      <c r="S65" t="s">
        <v>142</v>
      </c>
      <c r="T65" t="s">
        <v>244</v>
      </c>
      <c r="U65" t="s">
        <v>112</v>
      </c>
      <c r="V65" t="s">
        <v>113</v>
      </c>
      <c r="W65" t="s">
        <v>114</v>
      </c>
      <c r="X65" t="s">
        <v>612</v>
      </c>
      <c r="Y65" t="s">
        <v>116</v>
      </c>
    </row>
    <row r="66" spans="1:25" x14ac:dyDescent="0.3">
      <c r="A66">
        <v>7088</v>
      </c>
      <c r="B66">
        <v>98752</v>
      </c>
      <c r="C66" t="s">
        <v>24</v>
      </c>
      <c r="D66">
        <v>114</v>
      </c>
      <c r="F66" t="s">
        <v>289</v>
      </c>
      <c r="G66" t="s">
        <v>610</v>
      </c>
      <c r="H66">
        <v>2</v>
      </c>
      <c r="I66">
        <v>1</v>
      </c>
      <c r="J66">
        <v>3411.7</v>
      </c>
      <c r="K66" s="20">
        <v>45663</v>
      </c>
      <c r="L66" s="20">
        <v>45663</v>
      </c>
      <c r="M66" s="20">
        <v>45663</v>
      </c>
      <c r="N66">
        <v>6823.4</v>
      </c>
      <c r="O66">
        <v>6823.4</v>
      </c>
      <c r="P66" s="20">
        <v>45653</v>
      </c>
      <c r="Q66" t="s">
        <v>108</v>
      </c>
      <c r="R66" t="s">
        <v>648</v>
      </c>
      <c r="U66" t="s">
        <v>112</v>
      </c>
      <c r="V66" t="s">
        <v>113</v>
      </c>
      <c r="W66" t="s">
        <v>114</v>
      </c>
      <c r="X66" t="s">
        <v>612</v>
      </c>
      <c r="Y66" t="s">
        <v>116</v>
      </c>
    </row>
    <row r="67" spans="1:25" x14ac:dyDescent="0.3">
      <c r="A67">
        <v>6862</v>
      </c>
      <c r="B67">
        <v>96017</v>
      </c>
      <c r="C67" t="s">
        <v>24</v>
      </c>
      <c r="D67">
        <v>114</v>
      </c>
      <c r="F67" t="s">
        <v>125</v>
      </c>
      <c r="G67" t="s">
        <v>610</v>
      </c>
      <c r="H67">
        <v>2</v>
      </c>
      <c r="I67">
        <v>2</v>
      </c>
      <c r="J67">
        <v>3510.95</v>
      </c>
      <c r="K67" s="20">
        <v>45663</v>
      </c>
      <c r="L67" s="20">
        <v>45663</v>
      </c>
      <c r="M67" s="20">
        <v>45663</v>
      </c>
      <c r="N67">
        <v>7021.9</v>
      </c>
      <c r="O67">
        <v>7021.9</v>
      </c>
      <c r="P67" s="20">
        <v>45643</v>
      </c>
      <c r="Q67" t="s">
        <v>108</v>
      </c>
      <c r="R67" t="s">
        <v>668</v>
      </c>
      <c r="U67" t="s">
        <v>112</v>
      </c>
      <c r="V67" t="s">
        <v>113</v>
      </c>
      <c r="W67" t="s">
        <v>114</v>
      </c>
      <c r="X67" t="s">
        <v>612</v>
      </c>
      <c r="Y67" t="s">
        <v>116</v>
      </c>
    </row>
    <row r="68" spans="1:25" x14ac:dyDescent="0.3">
      <c r="A68">
        <v>6864</v>
      </c>
      <c r="B68">
        <v>96018</v>
      </c>
      <c r="C68" t="s">
        <v>24</v>
      </c>
      <c r="D68">
        <v>114</v>
      </c>
      <c r="F68" t="s">
        <v>280</v>
      </c>
      <c r="G68" t="s">
        <v>610</v>
      </c>
      <c r="H68">
        <v>2</v>
      </c>
      <c r="I68">
        <v>2</v>
      </c>
      <c r="J68">
        <v>770.13</v>
      </c>
      <c r="K68" s="20">
        <v>45663</v>
      </c>
      <c r="L68" s="20">
        <v>45663</v>
      </c>
      <c r="M68" s="20">
        <v>45663</v>
      </c>
      <c r="N68">
        <v>1540.27</v>
      </c>
      <c r="O68">
        <v>1540.27</v>
      </c>
      <c r="P68" s="20">
        <v>45643</v>
      </c>
      <c r="Q68" t="s">
        <v>108</v>
      </c>
      <c r="R68" t="s">
        <v>669</v>
      </c>
      <c r="U68" t="s">
        <v>112</v>
      </c>
      <c r="V68" t="s">
        <v>113</v>
      </c>
      <c r="W68" t="s">
        <v>114</v>
      </c>
      <c r="X68" t="s">
        <v>612</v>
      </c>
      <c r="Y68" t="s">
        <v>116</v>
      </c>
    </row>
    <row r="69" spans="1:25" x14ac:dyDescent="0.3">
      <c r="A69">
        <v>6935</v>
      </c>
      <c r="B69">
        <v>96562</v>
      </c>
      <c r="C69" t="s">
        <v>24</v>
      </c>
      <c r="D69">
        <v>114</v>
      </c>
      <c r="F69" t="s">
        <v>280</v>
      </c>
      <c r="G69" t="s">
        <v>610</v>
      </c>
      <c r="H69">
        <v>4</v>
      </c>
      <c r="I69">
        <v>3</v>
      </c>
      <c r="J69">
        <v>4006.27</v>
      </c>
      <c r="K69" s="20">
        <v>45662</v>
      </c>
      <c r="L69" s="20">
        <v>45663</v>
      </c>
      <c r="M69" s="20">
        <v>45663</v>
      </c>
      <c r="N69">
        <v>16025.08</v>
      </c>
      <c r="O69">
        <v>16025.08</v>
      </c>
      <c r="P69" s="20">
        <v>45645</v>
      </c>
      <c r="Q69" t="s">
        <v>108</v>
      </c>
      <c r="R69" t="s">
        <v>660</v>
      </c>
      <c r="U69" t="s">
        <v>112</v>
      </c>
      <c r="V69" t="s">
        <v>113</v>
      </c>
      <c r="W69" t="s">
        <v>114</v>
      </c>
      <c r="X69" t="s">
        <v>612</v>
      </c>
      <c r="Y69" t="s">
        <v>116</v>
      </c>
    </row>
    <row r="70" spans="1:25" x14ac:dyDescent="0.3">
      <c r="A70">
        <v>4989</v>
      </c>
      <c r="B70">
        <v>78483</v>
      </c>
      <c r="C70" t="s">
        <v>24</v>
      </c>
      <c r="D70">
        <v>114</v>
      </c>
      <c r="F70" t="s">
        <v>248</v>
      </c>
      <c r="G70" t="s">
        <v>610</v>
      </c>
      <c r="H70">
        <v>15</v>
      </c>
      <c r="I70">
        <v>4</v>
      </c>
      <c r="J70">
        <v>15000</v>
      </c>
      <c r="K70" s="20">
        <v>45663</v>
      </c>
      <c r="L70" s="20">
        <v>45663</v>
      </c>
      <c r="M70" s="20">
        <v>45663</v>
      </c>
      <c r="N70">
        <v>225000</v>
      </c>
      <c r="O70">
        <v>225000</v>
      </c>
      <c r="P70" s="20">
        <v>45566</v>
      </c>
      <c r="Q70" t="s">
        <v>118</v>
      </c>
      <c r="R70" t="s">
        <v>221</v>
      </c>
      <c r="S70" t="s">
        <v>219</v>
      </c>
      <c r="T70" t="s">
        <v>220</v>
      </c>
      <c r="U70" t="s">
        <v>112</v>
      </c>
      <c r="V70" t="s">
        <v>113</v>
      </c>
      <c r="W70" t="s">
        <v>114</v>
      </c>
      <c r="X70" t="s">
        <v>612</v>
      </c>
      <c r="Y70" t="s">
        <v>222</v>
      </c>
    </row>
    <row r="71" spans="1:25" x14ac:dyDescent="0.3">
      <c r="A71">
        <v>6844</v>
      </c>
      <c r="B71">
        <v>95519</v>
      </c>
      <c r="C71" t="s">
        <v>24</v>
      </c>
      <c r="D71">
        <v>114</v>
      </c>
      <c r="F71" t="s">
        <v>280</v>
      </c>
      <c r="G71" t="s">
        <v>610</v>
      </c>
      <c r="H71">
        <v>2</v>
      </c>
      <c r="I71">
        <v>2</v>
      </c>
      <c r="J71">
        <v>5346.53</v>
      </c>
      <c r="K71" s="20">
        <v>45660</v>
      </c>
      <c r="L71" s="20">
        <v>45660</v>
      </c>
      <c r="M71" s="20">
        <v>45660</v>
      </c>
      <c r="N71">
        <v>10693.06</v>
      </c>
      <c r="O71">
        <v>10693.06</v>
      </c>
      <c r="P71" s="20">
        <v>45642</v>
      </c>
      <c r="Q71" t="s">
        <v>108</v>
      </c>
      <c r="R71" t="s">
        <v>670</v>
      </c>
      <c r="U71" t="s">
        <v>112</v>
      </c>
      <c r="V71" t="s">
        <v>113</v>
      </c>
      <c r="W71" t="s">
        <v>114</v>
      </c>
      <c r="X71" t="s">
        <v>612</v>
      </c>
      <c r="Y71" t="s">
        <v>116</v>
      </c>
    </row>
    <row r="72" spans="1:25" x14ac:dyDescent="0.3">
      <c r="A72">
        <v>6934</v>
      </c>
      <c r="B72">
        <v>96562</v>
      </c>
      <c r="C72" t="s">
        <v>24</v>
      </c>
      <c r="D72">
        <v>114</v>
      </c>
      <c r="F72" t="s">
        <v>280</v>
      </c>
      <c r="G72" t="s">
        <v>610</v>
      </c>
      <c r="H72">
        <v>4</v>
      </c>
      <c r="I72">
        <v>2</v>
      </c>
      <c r="J72">
        <v>4006.27</v>
      </c>
      <c r="K72" s="20">
        <v>45660</v>
      </c>
      <c r="L72" s="20">
        <v>45660</v>
      </c>
      <c r="M72" s="20">
        <v>45660</v>
      </c>
      <c r="N72">
        <v>16025.08</v>
      </c>
      <c r="O72">
        <v>16025.08</v>
      </c>
      <c r="P72" s="20">
        <v>45645</v>
      </c>
      <c r="Q72" t="s">
        <v>108</v>
      </c>
      <c r="R72" t="s">
        <v>660</v>
      </c>
      <c r="U72" t="s">
        <v>112</v>
      </c>
      <c r="V72" t="s">
        <v>113</v>
      </c>
      <c r="W72" t="s">
        <v>114</v>
      </c>
      <c r="X72" t="s">
        <v>612</v>
      </c>
      <c r="Y72" t="s">
        <v>116</v>
      </c>
    </row>
    <row r="73" spans="1:25" x14ac:dyDescent="0.3">
      <c r="A73">
        <v>5963</v>
      </c>
      <c r="B73">
        <v>86464</v>
      </c>
      <c r="C73" t="s">
        <v>24</v>
      </c>
      <c r="D73">
        <v>114</v>
      </c>
      <c r="F73" t="s">
        <v>194</v>
      </c>
      <c r="G73" t="s">
        <v>610</v>
      </c>
      <c r="H73">
        <v>7</v>
      </c>
      <c r="I73">
        <v>6</v>
      </c>
      <c r="J73">
        <v>4846.42</v>
      </c>
      <c r="K73" s="20">
        <v>45657</v>
      </c>
      <c r="L73" s="20">
        <v>45659</v>
      </c>
      <c r="M73" s="20">
        <v>45659</v>
      </c>
      <c r="N73">
        <v>33924.93</v>
      </c>
      <c r="O73">
        <v>33924.93</v>
      </c>
      <c r="P73" s="20">
        <v>45610</v>
      </c>
      <c r="Q73" t="s">
        <v>108</v>
      </c>
      <c r="R73" t="s">
        <v>665</v>
      </c>
      <c r="U73" t="s">
        <v>112</v>
      </c>
      <c r="V73" t="s">
        <v>113</v>
      </c>
      <c r="W73" t="s">
        <v>114</v>
      </c>
      <c r="X73" t="s">
        <v>612</v>
      </c>
      <c r="Y73" t="s">
        <v>116</v>
      </c>
    </row>
    <row r="74" spans="1:25" x14ac:dyDescent="0.3">
      <c r="A74">
        <v>6237</v>
      </c>
      <c r="B74">
        <v>88100</v>
      </c>
      <c r="C74" t="s">
        <v>24</v>
      </c>
      <c r="D74">
        <v>114</v>
      </c>
      <c r="F74" t="s">
        <v>139</v>
      </c>
      <c r="G74" t="s">
        <v>610</v>
      </c>
      <c r="H74">
        <v>4</v>
      </c>
      <c r="I74">
        <v>4</v>
      </c>
      <c r="J74">
        <v>4145.0600000000004</v>
      </c>
      <c r="K74" s="20">
        <v>45657</v>
      </c>
      <c r="L74" s="20">
        <v>45659</v>
      </c>
      <c r="M74" s="20">
        <v>45659</v>
      </c>
      <c r="N74">
        <v>16580.25</v>
      </c>
      <c r="O74">
        <v>16580.25</v>
      </c>
      <c r="P74" s="20">
        <v>45620</v>
      </c>
      <c r="Q74" t="s">
        <v>108</v>
      </c>
      <c r="R74" t="s">
        <v>671</v>
      </c>
      <c r="U74" t="s">
        <v>112</v>
      </c>
      <c r="V74" t="s">
        <v>113</v>
      </c>
      <c r="W74" t="s">
        <v>114</v>
      </c>
      <c r="X74" t="s">
        <v>612</v>
      </c>
      <c r="Y74" t="s">
        <v>116</v>
      </c>
    </row>
    <row r="75" spans="1:25" x14ac:dyDescent="0.3">
      <c r="A75">
        <v>6246</v>
      </c>
      <c r="B75">
        <v>88135</v>
      </c>
      <c r="C75" t="s">
        <v>24</v>
      </c>
      <c r="D75">
        <v>114</v>
      </c>
      <c r="F75" t="s">
        <v>194</v>
      </c>
      <c r="G75" t="s">
        <v>610</v>
      </c>
      <c r="H75">
        <v>7</v>
      </c>
      <c r="I75">
        <v>5</v>
      </c>
      <c r="J75">
        <v>5035.04</v>
      </c>
      <c r="K75" s="20">
        <v>45657</v>
      </c>
      <c r="L75" s="20">
        <v>45659</v>
      </c>
      <c r="M75" s="20">
        <v>45659</v>
      </c>
      <c r="N75">
        <v>35245.279999999999</v>
      </c>
      <c r="O75">
        <v>35245.279999999999</v>
      </c>
      <c r="P75" s="20">
        <v>45620</v>
      </c>
      <c r="Q75" t="s">
        <v>108</v>
      </c>
      <c r="R75" t="s">
        <v>633</v>
      </c>
      <c r="U75" t="s">
        <v>112</v>
      </c>
      <c r="V75" t="s">
        <v>113</v>
      </c>
      <c r="W75" t="s">
        <v>114</v>
      </c>
      <c r="X75" t="s">
        <v>612</v>
      </c>
      <c r="Y75" t="s">
        <v>488</v>
      </c>
    </row>
    <row r="76" spans="1:25" x14ac:dyDescent="0.3">
      <c r="A76">
        <v>6426</v>
      </c>
      <c r="B76">
        <v>91325</v>
      </c>
      <c r="C76" t="s">
        <v>24</v>
      </c>
      <c r="D76">
        <v>114</v>
      </c>
      <c r="F76" t="s">
        <v>634</v>
      </c>
      <c r="G76" t="s">
        <v>610</v>
      </c>
      <c r="H76">
        <v>2</v>
      </c>
      <c r="I76">
        <v>1</v>
      </c>
      <c r="J76">
        <v>3300</v>
      </c>
      <c r="K76" s="20">
        <v>45658</v>
      </c>
      <c r="L76" s="20">
        <v>45659</v>
      </c>
      <c r="M76" s="20">
        <v>45659</v>
      </c>
      <c r="N76">
        <v>6600</v>
      </c>
      <c r="O76">
        <v>6600</v>
      </c>
      <c r="P76" s="20">
        <v>45631</v>
      </c>
      <c r="Q76" t="s">
        <v>118</v>
      </c>
      <c r="R76" t="s">
        <v>129</v>
      </c>
      <c r="S76" t="s">
        <v>109</v>
      </c>
      <c r="T76" t="s">
        <v>339</v>
      </c>
      <c r="U76" t="s">
        <v>112</v>
      </c>
      <c r="V76" t="s">
        <v>113</v>
      </c>
      <c r="W76" t="s">
        <v>114</v>
      </c>
      <c r="X76" t="s">
        <v>612</v>
      </c>
      <c r="Y76" t="s">
        <v>188</v>
      </c>
    </row>
    <row r="77" spans="1:25" x14ac:dyDescent="0.3">
      <c r="A77">
        <v>6428</v>
      </c>
      <c r="B77">
        <v>91327</v>
      </c>
      <c r="C77" t="s">
        <v>24</v>
      </c>
      <c r="D77">
        <v>114</v>
      </c>
      <c r="F77" t="s">
        <v>635</v>
      </c>
      <c r="G77" t="s">
        <v>610</v>
      </c>
      <c r="H77">
        <v>2</v>
      </c>
      <c r="I77">
        <v>1</v>
      </c>
      <c r="J77">
        <v>2100</v>
      </c>
      <c r="K77" s="20">
        <v>45658</v>
      </c>
      <c r="L77" s="20">
        <v>45659</v>
      </c>
      <c r="M77" s="20">
        <v>45659</v>
      </c>
      <c r="N77">
        <v>4200</v>
      </c>
      <c r="O77">
        <v>4200</v>
      </c>
      <c r="P77" s="20">
        <v>45631</v>
      </c>
      <c r="Q77" t="s">
        <v>118</v>
      </c>
      <c r="R77" t="s">
        <v>129</v>
      </c>
      <c r="S77" t="s">
        <v>109</v>
      </c>
      <c r="T77" t="s">
        <v>339</v>
      </c>
      <c r="U77" t="s">
        <v>112</v>
      </c>
      <c r="V77" t="s">
        <v>113</v>
      </c>
      <c r="W77" t="s">
        <v>114</v>
      </c>
      <c r="X77" t="s">
        <v>612</v>
      </c>
      <c r="Y77" t="s">
        <v>188</v>
      </c>
    </row>
    <row r="78" spans="1:25" x14ac:dyDescent="0.3">
      <c r="A78">
        <v>6430</v>
      </c>
      <c r="B78">
        <v>91330</v>
      </c>
      <c r="C78" t="s">
        <v>24</v>
      </c>
      <c r="D78">
        <v>114</v>
      </c>
      <c r="F78" t="s">
        <v>636</v>
      </c>
      <c r="G78" t="s">
        <v>610</v>
      </c>
      <c r="H78">
        <v>2</v>
      </c>
      <c r="I78">
        <v>1</v>
      </c>
      <c r="J78">
        <v>3250</v>
      </c>
      <c r="K78" s="20">
        <v>45658</v>
      </c>
      <c r="L78" s="20">
        <v>45659</v>
      </c>
      <c r="M78" s="20">
        <v>45659</v>
      </c>
      <c r="N78">
        <v>6500</v>
      </c>
      <c r="O78">
        <v>6500</v>
      </c>
      <c r="P78" s="20">
        <v>45631</v>
      </c>
      <c r="Q78" t="s">
        <v>118</v>
      </c>
      <c r="R78" t="s">
        <v>129</v>
      </c>
      <c r="S78" t="s">
        <v>109</v>
      </c>
      <c r="T78" t="s">
        <v>339</v>
      </c>
      <c r="U78" t="s">
        <v>112</v>
      </c>
      <c r="V78" t="s">
        <v>113</v>
      </c>
      <c r="W78" t="s">
        <v>114</v>
      </c>
      <c r="X78" t="s">
        <v>612</v>
      </c>
      <c r="Y78" t="s">
        <v>188</v>
      </c>
    </row>
    <row r="79" spans="1:25" x14ac:dyDescent="0.3">
      <c r="A79">
        <v>6432</v>
      </c>
      <c r="B79">
        <v>91331</v>
      </c>
      <c r="C79" t="s">
        <v>24</v>
      </c>
      <c r="D79">
        <v>114</v>
      </c>
      <c r="F79" t="s">
        <v>637</v>
      </c>
      <c r="G79" t="s">
        <v>610</v>
      </c>
      <c r="H79">
        <v>2</v>
      </c>
      <c r="I79">
        <v>1</v>
      </c>
      <c r="J79">
        <v>2000</v>
      </c>
      <c r="K79" s="20">
        <v>45658</v>
      </c>
      <c r="L79" s="20">
        <v>45659</v>
      </c>
      <c r="M79" s="20">
        <v>45659</v>
      </c>
      <c r="N79">
        <v>4000</v>
      </c>
      <c r="O79">
        <v>4000</v>
      </c>
      <c r="P79" s="20">
        <v>45631</v>
      </c>
      <c r="Q79" t="s">
        <v>118</v>
      </c>
      <c r="R79" t="s">
        <v>129</v>
      </c>
      <c r="S79" t="s">
        <v>109</v>
      </c>
      <c r="T79" t="s">
        <v>339</v>
      </c>
      <c r="U79" t="s">
        <v>112</v>
      </c>
      <c r="V79" t="s">
        <v>113</v>
      </c>
      <c r="W79" t="s">
        <v>114</v>
      </c>
      <c r="X79" t="s">
        <v>612</v>
      </c>
      <c r="Y79" t="s">
        <v>188</v>
      </c>
    </row>
    <row r="80" spans="1:25" x14ac:dyDescent="0.3">
      <c r="A80">
        <v>6434</v>
      </c>
      <c r="B80">
        <v>91332</v>
      </c>
      <c r="C80" t="s">
        <v>24</v>
      </c>
      <c r="D80">
        <v>114</v>
      </c>
      <c r="F80" t="s">
        <v>638</v>
      </c>
      <c r="G80" t="s">
        <v>610</v>
      </c>
      <c r="H80">
        <v>2</v>
      </c>
      <c r="I80">
        <v>1</v>
      </c>
      <c r="J80">
        <v>3300</v>
      </c>
      <c r="K80" s="20">
        <v>45658</v>
      </c>
      <c r="L80" s="20">
        <v>45659</v>
      </c>
      <c r="M80" s="20">
        <v>45659</v>
      </c>
      <c r="N80">
        <v>6600</v>
      </c>
      <c r="O80">
        <v>6600</v>
      </c>
      <c r="P80" s="20">
        <v>45631</v>
      </c>
      <c r="Q80" t="s">
        <v>118</v>
      </c>
      <c r="R80" t="s">
        <v>129</v>
      </c>
      <c r="S80" t="s">
        <v>109</v>
      </c>
      <c r="T80" t="s">
        <v>339</v>
      </c>
      <c r="U80" t="s">
        <v>112</v>
      </c>
      <c r="V80" t="s">
        <v>113</v>
      </c>
      <c r="W80" t="s">
        <v>114</v>
      </c>
      <c r="X80" t="s">
        <v>612</v>
      </c>
      <c r="Y80" t="s">
        <v>188</v>
      </c>
    </row>
    <row r="81" spans="1:25" x14ac:dyDescent="0.3">
      <c r="A81">
        <v>6436</v>
      </c>
      <c r="B81">
        <v>91333</v>
      </c>
      <c r="C81" t="s">
        <v>24</v>
      </c>
      <c r="D81">
        <v>114</v>
      </c>
      <c r="F81" t="s">
        <v>639</v>
      </c>
      <c r="G81" t="s">
        <v>610</v>
      </c>
      <c r="H81">
        <v>2</v>
      </c>
      <c r="I81">
        <v>1</v>
      </c>
      <c r="J81">
        <v>2100</v>
      </c>
      <c r="K81" s="20">
        <v>45658</v>
      </c>
      <c r="L81" s="20">
        <v>45659</v>
      </c>
      <c r="M81" s="20">
        <v>45659</v>
      </c>
      <c r="N81">
        <v>4200</v>
      </c>
      <c r="O81">
        <v>4200</v>
      </c>
      <c r="P81" s="20">
        <v>45631</v>
      </c>
      <c r="Q81" t="s">
        <v>118</v>
      </c>
      <c r="R81" t="s">
        <v>129</v>
      </c>
      <c r="S81" t="s">
        <v>109</v>
      </c>
      <c r="T81" t="s">
        <v>339</v>
      </c>
      <c r="U81" t="s">
        <v>112</v>
      </c>
      <c r="V81" t="s">
        <v>113</v>
      </c>
      <c r="W81" t="s">
        <v>114</v>
      </c>
      <c r="X81" t="s">
        <v>612</v>
      </c>
      <c r="Y81" t="s">
        <v>188</v>
      </c>
    </row>
    <row r="82" spans="1:25" x14ac:dyDescent="0.3">
      <c r="A82">
        <v>6438</v>
      </c>
      <c r="B82">
        <v>91337</v>
      </c>
      <c r="C82" t="s">
        <v>24</v>
      </c>
      <c r="D82">
        <v>114</v>
      </c>
      <c r="F82" t="s">
        <v>640</v>
      </c>
      <c r="G82" t="s">
        <v>610</v>
      </c>
      <c r="H82">
        <v>2</v>
      </c>
      <c r="I82">
        <v>1</v>
      </c>
      <c r="J82">
        <v>2250</v>
      </c>
      <c r="K82" s="20">
        <v>45658</v>
      </c>
      <c r="L82" s="20">
        <v>45659</v>
      </c>
      <c r="M82" s="20">
        <v>45659</v>
      </c>
      <c r="N82">
        <v>4500</v>
      </c>
      <c r="O82">
        <v>4500</v>
      </c>
      <c r="P82" s="20">
        <v>45631</v>
      </c>
      <c r="Q82" t="s">
        <v>118</v>
      </c>
      <c r="R82" t="s">
        <v>129</v>
      </c>
      <c r="S82" t="s">
        <v>109</v>
      </c>
      <c r="T82" t="s">
        <v>339</v>
      </c>
      <c r="U82" t="s">
        <v>112</v>
      </c>
      <c r="V82" t="s">
        <v>113</v>
      </c>
      <c r="W82" t="s">
        <v>114</v>
      </c>
      <c r="X82" t="s">
        <v>612</v>
      </c>
      <c r="Y82" t="s">
        <v>188</v>
      </c>
    </row>
    <row r="83" spans="1:25" x14ac:dyDescent="0.3">
      <c r="A83">
        <v>6440</v>
      </c>
      <c r="B83">
        <v>91341</v>
      </c>
      <c r="C83" t="s">
        <v>24</v>
      </c>
      <c r="D83">
        <v>114</v>
      </c>
      <c r="F83" t="s">
        <v>641</v>
      </c>
      <c r="G83" t="s">
        <v>610</v>
      </c>
      <c r="H83">
        <v>2</v>
      </c>
      <c r="I83">
        <v>1</v>
      </c>
      <c r="J83">
        <v>2100</v>
      </c>
      <c r="K83" s="20">
        <v>45658</v>
      </c>
      <c r="L83" s="20">
        <v>45659</v>
      </c>
      <c r="M83" s="20">
        <v>45659</v>
      </c>
      <c r="N83">
        <v>4200</v>
      </c>
      <c r="O83">
        <v>4200</v>
      </c>
      <c r="P83" s="20">
        <v>45631</v>
      </c>
      <c r="Q83" t="s">
        <v>118</v>
      </c>
      <c r="R83" t="s">
        <v>129</v>
      </c>
      <c r="S83" t="s">
        <v>109</v>
      </c>
      <c r="T83" t="s">
        <v>339</v>
      </c>
      <c r="U83" t="s">
        <v>112</v>
      </c>
      <c r="V83" t="s">
        <v>113</v>
      </c>
      <c r="W83" t="s">
        <v>114</v>
      </c>
      <c r="X83" t="s">
        <v>612</v>
      </c>
      <c r="Y83" t="s">
        <v>188</v>
      </c>
    </row>
    <row r="84" spans="1:25" x14ac:dyDescent="0.3">
      <c r="A84">
        <v>6442</v>
      </c>
      <c r="B84">
        <v>91347</v>
      </c>
      <c r="C84" t="s">
        <v>24</v>
      </c>
      <c r="D84">
        <v>114</v>
      </c>
      <c r="F84" t="s">
        <v>642</v>
      </c>
      <c r="G84" t="s">
        <v>610</v>
      </c>
      <c r="H84">
        <v>2</v>
      </c>
      <c r="I84">
        <v>1</v>
      </c>
      <c r="J84">
        <v>2100</v>
      </c>
      <c r="K84" s="20">
        <v>45658</v>
      </c>
      <c r="L84" s="20">
        <v>45659</v>
      </c>
      <c r="M84" s="20">
        <v>45659</v>
      </c>
      <c r="N84">
        <v>4200</v>
      </c>
      <c r="O84">
        <v>4200</v>
      </c>
      <c r="P84" s="20">
        <v>45631</v>
      </c>
      <c r="Q84" t="s">
        <v>118</v>
      </c>
      <c r="R84" t="s">
        <v>129</v>
      </c>
      <c r="S84" t="s">
        <v>109</v>
      </c>
      <c r="T84" t="s">
        <v>339</v>
      </c>
      <c r="U84" t="s">
        <v>112</v>
      </c>
      <c r="V84" t="s">
        <v>113</v>
      </c>
      <c r="W84" t="s">
        <v>114</v>
      </c>
      <c r="X84" t="s">
        <v>612</v>
      </c>
      <c r="Y84" t="s">
        <v>188</v>
      </c>
    </row>
    <row r="85" spans="1:25" x14ac:dyDescent="0.3">
      <c r="A85">
        <v>6444</v>
      </c>
      <c r="B85">
        <v>91349</v>
      </c>
      <c r="C85" t="s">
        <v>24</v>
      </c>
      <c r="D85">
        <v>114</v>
      </c>
      <c r="F85" t="s">
        <v>643</v>
      </c>
      <c r="G85" t="s">
        <v>610</v>
      </c>
      <c r="H85">
        <v>2</v>
      </c>
      <c r="I85">
        <v>1</v>
      </c>
      <c r="J85">
        <v>2000</v>
      </c>
      <c r="K85" s="20">
        <v>45658</v>
      </c>
      <c r="L85" s="20">
        <v>45659</v>
      </c>
      <c r="M85" s="20">
        <v>45659</v>
      </c>
      <c r="N85">
        <v>4000</v>
      </c>
      <c r="O85">
        <v>4000</v>
      </c>
      <c r="P85" s="20">
        <v>45631</v>
      </c>
      <c r="Q85" t="s">
        <v>118</v>
      </c>
      <c r="R85" t="s">
        <v>129</v>
      </c>
      <c r="S85" t="s">
        <v>109</v>
      </c>
      <c r="T85" t="s">
        <v>339</v>
      </c>
      <c r="U85" t="s">
        <v>112</v>
      </c>
      <c r="V85" t="s">
        <v>113</v>
      </c>
      <c r="W85" t="s">
        <v>114</v>
      </c>
      <c r="X85" t="s">
        <v>612</v>
      </c>
      <c r="Y85" t="s">
        <v>188</v>
      </c>
    </row>
    <row r="86" spans="1:25" x14ac:dyDescent="0.3">
      <c r="A86">
        <v>6446</v>
      </c>
      <c r="B86">
        <v>91350</v>
      </c>
      <c r="C86" t="s">
        <v>24</v>
      </c>
      <c r="D86">
        <v>114</v>
      </c>
      <c r="F86" t="s">
        <v>644</v>
      </c>
      <c r="G86" t="s">
        <v>610</v>
      </c>
      <c r="H86">
        <v>2</v>
      </c>
      <c r="I86">
        <v>1</v>
      </c>
      <c r="J86">
        <v>2000</v>
      </c>
      <c r="K86" s="20">
        <v>45658</v>
      </c>
      <c r="L86" s="20">
        <v>45659</v>
      </c>
      <c r="M86" s="20">
        <v>45659</v>
      </c>
      <c r="N86">
        <v>4000</v>
      </c>
      <c r="O86">
        <v>4000</v>
      </c>
      <c r="P86" s="20">
        <v>45631</v>
      </c>
      <c r="Q86" t="s">
        <v>118</v>
      </c>
      <c r="R86" t="s">
        <v>129</v>
      </c>
      <c r="S86" t="s">
        <v>109</v>
      </c>
      <c r="T86" t="s">
        <v>339</v>
      </c>
      <c r="U86" t="s">
        <v>112</v>
      </c>
      <c r="V86" t="s">
        <v>113</v>
      </c>
      <c r="W86" t="s">
        <v>114</v>
      </c>
      <c r="X86" t="s">
        <v>612</v>
      </c>
      <c r="Y86" t="s">
        <v>188</v>
      </c>
    </row>
    <row r="87" spans="1:25" x14ac:dyDescent="0.3">
      <c r="A87">
        <v>6616</v>
      </c>
      <c r="B87">
        <v>93612</v>
      </c>
      <c r="C87" t="s">
        <v>24</v>
      </c>
      <c r="D87">
        <v>114</v>
      </c>
      <c r="F87" t="s">
        <v>139</v>
      </c>
      <c r="G87" t="s">
        <v>610</v>
      </c>
      <c r="H87">
        <v>3</v>
      </c>
      <c r="I87">
        <v>2</v>
      </c>
      <c r="J87">
        <v>3429.99</v>
      </c>
      <c r="K87" s="20">
        <v>45657</v>
      </c>
      <c r="L87" s="20">
        <v>45659</v>
      </c>
      <c r="M87" s="20">
        <v>45659</v>
      </c>
      <c r="N87">
        <v>10289.879999999999</v>
      </c>
      <c r="O87">
        <v>10289.879999999999</v>
      </c>
      <c r="P87" s="20">
        <v>45632</v>
      </c>
      <c r="Q87" t="s">
        <v>108</v>
      </c>
      <c r="R87" t="s">
        <v>666</v>
      </c>
      <c r="U87" t="s">
        <v>112</v>
      </c>
      <c r="V87" t="s">
        <v>113</v>
      </c>
      <c r="W87" t="s">
        <v>114</v>
      </c>
      <c r="X87" t="s">
        <v>612</v>
      </c>
      <c r="Y87" t="s">
        <v>116</v>
      </c>
    </row>
    <row r="88" spans="1:25" x14ac:dyDescent="0.3">
      <c r="A88">
        <v>6618</v>
      </c>
      <c r="B88">
        <v>93628</v>
      </c>
      <c r="C88" t="s">
        <v>24</v>
      </c>
      <c r="D88">
        <v>114</v>
      </c>
      <c r="F88" t="s">
        <v>672</v>
      </c>
      <c r="G88" t="s">
        <v>610</v>
      </c>
      <c r="H88">
        <v>3</v>
      </c>
      <c r="I88">
        <v>1</v>
      </c>
      <c r="J88">
        <v>933.33</v>
      </c>
      <c r="K88" s="20">
        <v>45656</v>
      </c>
      <c r="L88" s="20">
        <v>45659</v>
      </c>
      <c r="M88" s="20">
        <v>45659</v>
      </c>
      <c r="N88">
        <v>2800</v>
      </c>
      <c r="O88">
        <v>2800</v>
      </c>
      <c r="P88" s="20">
        <v>45632</v>
      </c>
      <c r="Q88" t="s">
        <v>108</v>
      </c>
      <c r="R88" t="s">
        <v>673</v>
      </c>
      <c r="S88" t="s">
        <v>148</v>
      </c>
      <c r="T88" t="s">
        <v>267</v>
      </c>
      <c r="U88" t="s">
        <v>112</v>
      </c>
      <c r="V88" t="s">
        <v>113</v>
      </c>
      <c r="W88" t="s">
        <v>114</v>
      </c>
      <c r="X88" t="s">
        <v>612</v>
      </c>
      <c r="Y88" t="s">
        <v>116</v>
      </c>
    </row>
    <row r="89" spans="1:25" x14ac:dyDescent="0.3">
      <c r="A89">
        <v>6693</v>
      </c>
      <c r="B89">
        <v>94012</v>
      </c>
      <c r="C89" t="s">
        <v>24</v>
      </c>
      <c r="D89">
        <v>114</v>
      </c>
      <c r="F89" t="s">
        <v>194</v>
      </c>
      <c r="G89" t="s">
        <v>610</v>
      </c>
      <c r="H89">
        <v>4</v>
      </c>
      <c r="I89">
        <v>3</v>
      </c>
      <c r="J89">
        <v>4143.07</v>
      </c>
      <c r="K89" s="20">
        <v>45658</v>
      </c>
      <c r="L89" s="20">
        <v>45659</v>
      </c>
      <c r="M89" s="20">
        <v>45659</v>
      </c>
      <c r="N89">
        <v>16572.28</v>
      </c>
      <c r="O89">
        <v>16572.28</v>
      </c>
      <c r="P89" s="20">
        <v>45636</v>
      </c>
      <c r="Q89" t="s">
        <v>108</v>
      </c>
      <c r="R89" t="s">
        <v>658</v>
      </c>
      <c r="U89" t="s">
        <v>112</v>
      </c>
      <c r="V89" t="s">
        <v>113</v>
      </c>
      <c r="W89" t="s">
        <v>114</v>
      </c>
      <c r="X89" t="s">
        <v>612</v>
      </c>
      <c r="Y89" t="s">
        <v>116</v>
      </c>
    </row>
    <row r="90" spans="1:25" x14ac:dyDescent="0.3">
      <c r="A90">
        <v>6794</v>
      </c>
      <c r="B90">
        <v>94885</v>
      </c>
      <c r="C90" t="s">
        <v>24</v>
      </c>
      <c r="D90">
        <v>114</v>
      </c>
      <c r="F90" t="s">
        <v>139</v>
      </c>
      <c r="G90" t="s">
        <v>610</v>
      </c>
      <c r="H90">
        <v>4</v>
      </c>
      <c r="I90">
        <v>1</v>
      </c>
      <c r="J90">
        <v>3753</v>
      </c>
      <c r="K90" s="20">
        <v>45657</v>
      </c>
      <c r="L90" s="20">
        <v>45659</v>
      </c>
      <c r="M90" s="20">
        <v>45659</v>
      </c>
      <c r="N90">
        <v>15012.03</v>
      </c>
      <c r="O90">
        <v>15012.03</v>
      </c>
      <c r="P90" s="20">
        <v>45638</v>
      </c>
      <c r="Q90" t="s">
        <v>108</v>
      </c>
      <c r="R90" t="s">
        <v>611</v>
      </c>
      <c r="U90" t="s">
        <v>112</v>
      </c>
      <c r="V90" t="s">
        <v>113</v>
      </c>
      <c r="W90" t="s">
        <v>114</v>
      </c>
      <c r="X90" t="s">
        <v>612</v>
      </c>
      <c r="Y90" t="s">
        <v>116</v>
      </c>
    </row>
    <row r="91" spans="1:25" x14ac:dyDescent="0.3">
      <c r="A91">
        <v>6798</v>
      </c>
      <c r="B91">
        <v>94888</v>
      </c>
      <c r="C91" t="s">
        <v>24</v>
      </c>
      <c r="D91">
        <v>114</v>
      </c>
      <c r="F91" t="s">
        <v>139</v>
      </c>
      <c r="G91" t="s">
        <v>610</v>
      </c>
      <c r="H91">
        <v>2</v>
      </c>
      <c r="I91">
        <v>1</v>
      </c>
      <c r="J91">
        <v>1952.92</v>
      </c>
      <c r="K91" s="20">
        <v>45657</v>
      </c>
      <c r="L91" s="20">
        <v>45659</v>
      </c>
      <c r="M91" s="20">
        <v>45659</v>
      </c>
      <c r="N91">
        <v>3905.84</v>
      </c>
      <c r="O91">
        <v>3905.84</v>
      </c>
      <c r="P91" s="20">
        <v>45638</v>
      </c>
      <c r="Q91" t="s">
        <v>108</v>
      </c>
      <c r="R91" t="s">
        <v>667</v>
      </c>
      <c r="U91" t="s">
        <v>112</v>
      </c>
      <c r="V91" t="s">
        <v>113</v>
      </c>
      <c r="W91" t="s">
        <v>114</v>
      </c>
      <c r="X91" t="s">
        <v>612</v>
      </c>
      <c r="Y91" t="s">
        <v>116</v>
      </c>
    </row>
    <row r="92" spans="1:25" x14ac:dyDescent="0.3">
      <c r="A92">
        <v>6801</v>
      </c>
      <c r="B92">
        <v>94890</v>
      </c>
      <c r="C92" t="s">
        <v>24</v>
      </c>
      <c r="D92">
        <v>114</v>
      </c>
      <c r="F92" t="s">
        <v>125</v>
      </c>
      <c r="G92" t="s">
        <v>610</v>
      </c>
      <c r="H92">
        <v>2</v>
      </c>
      <c r="I92">
        <v>2</v>
      </c>
      <c r="J92">
        <v>2874.63</v>
      </c>
      <c r="K92" s="20">
        <v>45657</v>
      </c>
      <c r="L92" s="20">
        <v>45659</v>
      </c>
      <c r="M92" s="20">
        <v>45659</v>
      </c>
      <c r="N92">
        <v>5749.26</v>
      </c>
      <c r="O92">
        <v>5749.26</v>
      </c>
      <c r="P92" s="20">
        <v>45638</v>
      </c>
      <c r="Q92" t="s">
        <v>108</v>
      </c>
      <c r="R92" t="s">
        <v>674</v>
      </c>
      <c r="U92" t="s">
        <v>112</v>
      </c>
      <c r="V92" t="s">
        <v>113</v>
      </c>
      <c r="W92" t="s">
        <v>114</v>
      </c>
      <c r="X92" t="s">
        <v>612</v>
      </c>
      <c r="Y92" t="s">
        <v>116</v>
      </c>
    </row>
    <row r="93" spans="1:25" x14ac:dyDescent="0.3">
      <c r="A93">
        <v>6803</v>
      </c>
      <c r="B93">
        <v>94898</v>
      </c>
      <c r="C93" t="s">
        <v>24</v>
      </c>
      <c r="D93">
        <v>114</v>
      </c>
      <c r="F93" t="s">
        <v>194</v>
      </c>
      <c r="G93" t="s">
        <v>610</v>
      </c>
      <c r="H93">
        <v>3</v>
      </c>
      <c r="I93">
        <v>2</v>
      </c>
      <c r="J93">
        <v>4584.3</v>
      </c>
      <c r="K93" s="20">
        <v>45658</v>
      </c>
      <c r="L93" s="20">
        <v>45659</v>
      </c>
      <c r="M93" s="20">
        <v>45659</v>
      </c>
      <c r="N93">
        <v>13752.9</v>
      </c>
      <c r="O93">
        <v>13752.9</v>
      </c>
      <c r="P93" s="20">
        <v>45638</v>
      </c>
      <c r="Q93" t="s">
        <v>108</v>
      </c>
      <c r="R93" t="s">
        <v>659</v>
      </c>
      <c r="U93" t="s">
        <v>112</v>
      </c>
      <c r="V93" t="s">
        <v>113</v>
      </c>
      <c r="W93" t="s">
        <v>114</v>
      </c>
      <c r="X93" t="s">
        <v>612</v>
      </c>
      <c r="Y93" t="s">
        <v>116</v>
      </c>
    </row>
    <row r="94" spans="1:25" x14ac:dyDescent="0.3">
      <c r="A94">
        <v>6823</v>
      </c>
      <c r="B94">
        <v>95085</v>
      </c>
      <c r="C94" t="s">
        <v>24</v>
      </c>
      <c r="D94">
        <v>114</v>
      </c>
      <c r="F94" t="s">
        <v>289</v>
      </c>
      <c r="G94" t="s">
        <v>610</v>
      </c>
      <c r="H94">
        <v>2</v>
      </c>
      <c r="I94">
        <v>2</v>
      </c>
      <c r="J94">
        <v>4983.7</v>
      </c>
      <c r="K94" s="20">
        <v>45658</v>
      </c>
      <c r="L94" s="20">
        <v>45659</v>
      </c>
      <c r="M94" s="20">
        <v>45659</v>
      </c>
      <c r="N94">
        <v>9967.4</v>
      </c>
      <c r="O94">
        <v>9967.4</v>
      </c>
      <c r="P94" s="20">
        <v>45639</v>
      </c>
      <c r="Q94" t="s">
        <v>108</v>
      </c>
      <c r="R94" t="s">
        <v>675</v>
      </c>
      <c r="U94" t="s">
        <v>112</v>
      </c>
      <c r="V94" t="s">
        <v>113</v>
      </c>
      <c r="W94" t="s">
        <v>114</v>
      </c>
      <c r="X94" t="s">
        <v>612</v>
      </c>
      <c r="Y94" t="s">
        <v>116</v>
      </c>
    </row>
    <row r="95" spans="1:25" x14ac:dyDescent="0.3">
      <c r="A95">
        <v>6891</v>
      </c>
      <c r="B95">
        <v>96232</v>
      </c>
      <c r="C95" t="s">
        <v>24</v>
      </c>
      <c r="D95">
        <v>114</v>
      </c>
      <c r="F95" t="s">
        <v>676</v>
      </c>
      <c r="G95" t="s">
        <v>610</v>
      </c>
      <c r="H95">
        <v>2</v>
      </c>
      <c r="I95">
        <v>1</v>
      </c>
      <c r="J95">
        <v>900</v>
      </c>
      <c r="K95" s="20">
        <v>45657</v>
      </c>
      <c r="L95" s="20">
        <v>45659</v>
      </c>
      <c r="M95" s="20">
        <v>45659</v>
      </c>
      <c r="N95">
        <v>1800</v>
      </c>
      <c r="O95">
        <v>1800</v>
      </c>
      <c r="P95" s="20">
        <v>45644</v>
      </c>
      <c r="Q95" t="s">
        <v>118</v>
      </c>
      <c r="R95" t="s">
        <v>221</v>
      </c>
      <c r="S95" t="s">
        <v>160</v>
      </c>
      <c r="T95" t="s">
        <v>238</v>
      </c>
      <c r="U95" t="s">
        <v>112</v>
      </c>
      <c r="V95" t="s">
        <v>113</v>
      </c>
      <c r="W95" t="s">
        <v>114</v>
      </c>
      <c r="X95" t="s">
        <v>612</v>
      </c>
      <c r="Y95" t="s">
        <v>122</v>
      </c>
    </row>
    <row r="96" spans="1:25" x14ac:dyDescent="0.3">
      <c r="A96">
        <v>6915</v>
      </c>
      <c r="B96">
        <v>96345</v>
      </c>
      <c r="C96" t="s">
        <v>24</v>
      </c>
      <c r="D96">
        <v>114</v>
      </c>
      <c r="F96" t="s">
        <v>618</v>
      </c>
      <c r="G96" t="s">
        <v>610</v>
      </c>
      <c r="H96">
        <v>2</v>
      </c>
      <c r="I96">
        <v>1</v>
      </c>
      <c r="J96">
        <v>5115.24</v>
      </c>
      <c r="K96" s="20">
        <v>45659</v>
      </c>
      <c r="L96" s="20">
        <v>45659</v>
      </c>
      <c r="M96" s="20">
        <v>45659</v>
      </c>
      <c r="N96">
        <v>10230.49</v>
      </c>
      <c r="O96">
        <v>10230.49</v>
      </c>
      <c r="P96" s="20">
        <v>45644</v>
      </c>
      <c r="Q96" t="s">
        <v>108</v>
      </c>
      <c r="R96" t="s">
        <v>619</v>
      </c>
      <c r="S96" t="s">
        <v>620</v>
      </c>
      <c r="T96" t="s">
        <v>621</v>
      </c>
      <c r="U96" t="s">
        <v>112</v>
      </c>
      <c r="V96" t="s">
        <v>113</v>
      </c>
      <c r="W96" t="s">
        <v>114</v>
      </c>
      <c r="X96" t="s">
        <v>612</v>
      </c>
      <c r="Y96" t="s">
        <v>116</v>
      </c>
    </row>
    <row r="97" spans="1:25" x14ac:dyDescent="0.3">
      <c r="A97">
        <v>6933</v>
      </c>
      <c r="B97">
        <v>96562</v>
      </c>
      <c r="C97" t="s">
        <v>24</v>
      </c>
      <c r="D97">
        <v>114</v>
      </c>
      <c r="F97" t="s">
        <v>280</v>
      </c>
      <c r="G97" t="s">
        <v>610</v>
      </c>
      <c r="H97">
        <v>4</v>
      </c>
      <c r="I97">
        <v>1</v>
      </c>
      <c r="J97">
        <v>4006.27</v>
      </c>
      <c r="K97" s="20">
        <v>45658</v>
      </c>
      <c r="L97" s="20">
        <v>45659</v>
      </c>
      <c r="M97" s="20">
        <v>45659</v>
      </c>
      <c r="N97">
        <v>16025.08</v>
      </c>
      <c r="O97">
        <v>16025.08</v>
      </c>
      <c r="P97" s="20">
        <v>45645</v>
      </c>
      <c r="Q97" t="s">
        <v>108</v>
      </c>
      <c r="R97" t="s">
        <v>660</v>
      </c>
      <c r="U97" t="s">
        <v>112</v>
      </c>
      <c r="V97" t="s">
        <v>113</v>
      </c>
      <c r="W97" t="s">
        <v>114</v>
      </c>
      <c r="X97" t="s">
        <v>612</v>
      </c>
      <c r="Y97" t="s">
        <v>116</v>
      </c>
    </row>
    <row r="98" spans="1:25" x14ac:dyDescent="0.3">
      <c r="A98">
        <v>6957</v>
      </c>
      <c r="B98">
        <v>97180</v>
      </c>
      <c r="C98" t="s">
        <v>24</v>
      </c>
      <c r="D98">
        <v>114</v>
      </c>
      <c r="F98" t="s">
        <v>194</v>
      </c>
      <c r="G98" t="s">
        <v>610</v>
      </c>
      <c r="H98">
        <v>2</v>
      </c>
      <c r="I98">
        <v>1</v>
      </c>
      <c r="J98">
        <v>4409.03</v>
      </c>
      <c r="K98" s="20">
        <v>45658</v>
      </c>
      <c r="L98" s="20">
        <v>45659</v>
      </c>
      <c r="M98" s="20">
        <v>45659</v>
      </c>
      <c r="N98">
        <v>8818.06</v>
      </c>
      <c r="O98">
        <v>8818.06</v>
      </c>
      <c r="P98" s="20">
        <v>45646</v>
      </c>
      <c r="Q98" t="s">
        <v>108</v>
      </c>
      <c r="R98" t="s">
        <v>661</v>
      </c>
      <c r="U98" t="s">
        <v>112</v>
      </c>
      <c r="V98" t="s">
        <v>113</v>
      </c>
      <c r="W98" t="s">
        <v>114</v>
      </c>
      <c r="X98" t="s">
        <v>612</v>
      </c>
      <c r="Y98" t="s">
        <v>116</v>
      </c>
    </row>
    <row r="99" spans="1:25" x14ac:dyDescent="0.3">
      <c r="A99">
        <v>6959</v>
      </c>
      <c r="B99">
        <v>97195</v>
      </c>
      <c r="C99" t="s">
        <v>24</v>
      </c>
      <c r="D99">
        <v>114</v>
      </c>
      <c r="F99" t="s">
        <v>289</v>
      </c>
      <c r="G99" t="s">
        <v>610</v>
      </c>
      <c r="H99">
        <v>2</v>
      </c>
      <c r="I99">
        <v>1</v>
      </c>
      <c r="J99">
        <v>3248.5</v>
      </c>
      <c r="K99" s="20">
        <v>45658</v>
      </c>
      <c r="L99" s="20">
        <v>45659</v>
      </c>
      <c r="M99" s="20">
        <v>45659</v>
      </c>
      <c r="N99">
        <v>6497</v>
      </c>
      <c r="O99">
        <v>6497</v>
      </c>
      <c r="P99" s="20">
        <v>45646</v>
      </c>
      <c r="Q99" t="s">
        <v>108</v>
      </c>
      <c r="R99" t="s">
        <v>662</v>
      </c>
      <c r="S99" t="s">
        <v>142</v>
      </c>
      <c r="T99" t="s">
        <v>143</v>
      </c>
      <c r="U99" t="s">
        <v>112</v>
      </c>
      <c r="V99" t="s">
        <v>113</v>
      </c>
      <c r="W99" t="s">
        <v>114</v>
      </c>
      <c r="X99" t="s">
        <v>612</v>
      </c>
      <c r="Y99" t="s">
        <v>116</v>
      </c>
    </row>
    <row r="100" spans="1:25" x14ac:dyDescent="0.3">
      <c r="A100">
        <v>7020</v>
      </c>
      <c r="B100">
        <v>98253</v>
      </c>
      <c r="C100" t="s">
        <v>24</v>
      </c>
      <c r="D100">
        <v>114</v>
      </c>
      <c r="F100" t="s">
        <v>653</v>
      </c>
      <c r="G100" t="s">
        <v>610</v>
      </c>
      <c r="H100">
        <v>2</v>
      </c>
      <c r="I100">
        <v>1</v>
      </c>
      <c r="J100">
        <v>2697</v>
      </c>
      <c r="K100" s="20">
        <v>45659</v>
      </c>
      <c r="L100" s="20">
        <v>45659</v>
      </c>
      <c r="M100" s="20">
        <v>45659</v>
      </c>
      <c r="N100">
        <v>5394</v>
      </c>
      <c r="O100">
        <v>5394</v>
      </c>
      <c r="P100" s="20">
        <v>45652</v>
      </c>
      <c r="Q100" t="s">
        <v>108</v>
      </c>
      <c r="R100" t="s">
        <v>654</v>
      </c>
      <c r="S100" t="s">
        <v>148</v>
      </c>
      <c r="T100" t="s">
        <v>267</v>
      </c>
      <c r="U100" t="s">
        <v>112</v>
      </c>
      <c r="V100" t="s">
        <v>113</v>
      </c>
      <c r="W100" t="s">
        <v>114</v>
      </c>
      <c r="X100" t="s">
        <v>612</v>
      </c>
      <c r="Y100" t="s">
        <v>116</v>
      </c>
    </row>
    <row r="101" spans="1:25" x14ac:dyDescent="0.3">
      <c r="A101">
        <v>7127</v>
      </c>
      <c r="B101">
        <v>99141</v>
      </c>
      <c r="C101" t="s">
        <v>24</v>
      </c>
      <c r="D101">
        <v>114</v>
      </c>
      <c r="F101" t="s">
        <v>520</v>
      </c>
      <c r="G101" t="s">
        <v>610</v>
      </c>
      <c r="H101">
        <v>3</v>
      </c>
      <c r="I101">
        <v>1</v>
      </c>
      <c r="J101">
        <v>4600</v>
      </c>
      <c r="K101" s="20">
        <v>45658</v>
      </c>
      <c r="L101" s="20">
        <v>45659</v>
      </c>
      <c r="M101" s="20">
        <v>45659</v>
      </c>
      <c r="N101">
        <v>13800</v>
      </c>
      <c r="O101">
        <v>13800</v>
      </c>
      <c r="P101" s="20">
        <v>45659</v>
      </c>
      <c r="Q101" t="s">
        <v>118</v>
      </c>
      <c r="R101" t="s">
        <v>230</v>
      </c>
      <c r="S101" t="s">
        <v>109</v>
      </c>
      <c r="T101" t="s">
        <v>520</v>
      </c>
      <c r="U101" t="s">
        <v>112</v>
      </c>
      <c r="V101" t="s">
        <v>113</v>
      </c>
      <c r="W101" t="s">
        <v>114</v>
      </c>
      <c r="X101" t="s">
        <v>612</v>
      </c>
      <c r="Y101" t="s">
        <v>632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84"/>
  <sheetViews>
    <sheetView workbookViewId="0"/>
  </sheetViews>
  <sheetFormatPr defaultRowHeight="14.4" x14ac:dyDescent="0.3"/>
  <sheetData>
    <row r="1" spans="1:9" x14ac:dyDescent="0.3">
      <c r="A1" t="s">
        <v>677</v>
      </c>
      <c r="B1" t="s">
        <v>678</v>
      </c>
      <c r="C1" t="s">
        <v>679</v>
      </c>
      <c r="D1" t="s">
        <v>18</v>
      </c>
      <c r="E1" t="s">
        <v>19</v>
      </c>
      <c r="F1" t="s">
        <v>22</v>
      </c>
      <c r="G1" t="s">
        <v>680</v>
      </c>
      <c r="H1" t="s">
        <v>681</v>
      </c>
      <c r="I1" t="s">
        <v>23</v>
      </c>
    </row>
    <row r="2" spans="1:9" x14ac:dyDescent="0.3">
      <c r="A2">
        <v>55743</v>
      </c>
      <c r="B2">
        <v>103</v>
      </c>
      <c r="C2" t="s">
        <v>116</v>
      </c>
      <c r="D2">
        <v>114</v>
      </c>
      <c r="E2" t="s">
        <v>24</v>
      </c>
      <c r="F2" s="20">
        <v>45673.5</v>
      </c>
      <c r="G2" t="s">
        <v>682</v>
      </c>
      <c r="H2" t="s">
        <v>683</v>
      </c>
      <c r="I2">
        <v>1037.51</v>
      </c>
    </row>
    <row r="3" spans="1:9" x14ac:dyDescent="0.3">
      <c r="A3">
        <v>55744</v>
      </c>
      <c r="B3">
        <v>103</v>
      </c>
      <c r="C3" t="s">
        <v>116</v>
      </c>
      <c r="D3">
        <v>114</v>
      </c>
      <c r="E3" t="s">
        <v>24</v>
      </c>
      <c r="F3" s="20">
        <v>45673.5</v>
      </c>
      <c r="G3" t="s">
        <v>682</v>
      </c>
      <c r="H3" t="s">
        <v>683</v>
      </c>
      <c r="I3">
        <v>121.3</v>
      </c>
    </row>
    <row r="4" spans="1:9" x14ac:dyDescent="0.3">
      <c r="A4">
        <v>55745</v>
      </c>
      <c r="B4">
        <v>103</v>
      </c>
      <c r="C4" t="s">
        <v>116</v>
      </c>
      <c r="D4">
        <v>114</v>
      </c>
      <c r="E4" t="s">
        <v>24</v>
      </c>
      <c r="F4" s="20">
        <v>45673.5</v>
      </c>
      <c r="G4" t="s">
        <v>682</v>
      </c>
      <c r="H4" t="s">
        <v>684</v>
      </c>
      <c r="I4">
        <v>14173.56</v>
      </c>
    </row>
    <row r="5" spans="1:9" x14ac:dyDescent="0.3">
      <c r="A5">
        <v>55746</v>
      </c>
      <c r="B5">
        <v>103</v>
      </c>
      <c r="C5" t="s">
        <v>116</v>
      </c>
      <c r="D5">
        <v>114</v>
      </c>
      <c r="E5" t="s">
        <v>24</v>
      </c>
      <c r="F5" s="20">
        <v>45673.5</v>
      </c>
      <c r="G5" t="s">
        <v>682</v>
      </c>
      <c r="H5" t="s">
        <v>685</v>
      </c>
      <c r="I5">
        <v>5000</v>
      </c>
    </row>
    <row r="6" spans="1:9" x14ac:dyDescent="0.3">
      <c r="A6">
        <v>55747</v>
      </c>
      <c r="B6">
        <v>103</v>
      </c>
      <c r="C6" t="s">
        <v>116</v>
      </c>
      <c r="D6">
        <v>114</v>
      </c>
      <c r="E6" t="s">
        <v>24</v>
      </c>
      <c r="F6" s="20">
        <v>45673.5</v>
      </c>
      <c r="G6" t="s">
        <v>682</v>
      </c>
      <c r="H6" t="s">
        <v>685</v>
      </c>
      <c r="I6">
        <v>70000</v>
      </c>
    </row>
    <row r="7" spans="1:9" x14ac:dyDescent="0.3">
      <c r="A7">
        <v>55748</v>
      </c>
      <c r="B7">
        <v>103</v>
      </c>
      <c r="C7" t="s">
        <v>116</v>
      </c>
      <c r="D7">
        <v>114</v>
      </c>
      <c r="E7" t="s">
        <v>24</v>
      </c>
      <c r="F7" s="20">
        <v>45673.5</v>
      </c>
      <c r="G7" t="s">
        <v>682</v>
      </c>
      <c r="H7" t="s">
        <v>685</v>
      </c>
      <c r="I7">
        <v>33000</v>
      </c>
    </row>
    <row r="8" spans="1:9" x14ac:dyDescent="0.3">
      <c r="A8">
        <v>55749</v>
      </c>
      <c r="B8">
        <v>103</v>
      </c>
      <c r="C8" t="s">
        <v>116</v>
      </c>
      <c r="D8">
        <v>114</v>
      </c>
      <c r="E8" t="s">
        <v>24</v>
      </c>
      <c r="F8" s="20">
        <v>45673.5</v>
      </c>
      <c r="G8" t="s">
        <v>686</v>
      </c>
      <c r="H8" t="s">
        <v>687</v>
      </c>
      <c r="I8">
        <v>-183</v>
      </c>
    </row>
    <row r="9" spans="1:9" x14ac:dyDescent="0.3">
      <c r="A9">
        <v>55750</v>
      </c>
      <c r="B9">
        <v>103</v>
      </c>
      <c r="C9" t="s">
        <v>116</v>
      </c>
      <c r="D9">
        <v>114</v>
      </c>
      <c r="E9" t="s">
        <v>24</v>
      </c>
      <c r="F9" s="20">
        <v>45673.5</v>
      </c>
      <c r="G9" t="s">
        <v>686</v>
      </c>
      <c r="H9" t="s">
        <v>688</v>
      </c>
      <c r="I9">
        <v>-216</v>
      </c>
    </row>
    <row r="10" spans="1:9" x14ac:dyDescent="0.3">
      <c r="A10">
        <v>55751</v>
      </c>
      <c r="B10">
        <v>103</v>
      </c>
      <c r="C10" t="s">
        <v>116</v>
      </c>
      <c r="D10">
        <v>114</v>
      </c>
      <c r="E10" t="s">
        <v>24</v>
      </c>
      <c r="F10" s="20">
        <v>45673.5</v>
      </c>
      <c r="G10" t="s">
        <v>686</v>
      </c>
      <c r="H10" t="s">
        <v>689</v>
      </c>
      <c r="I10">
        <v>-277.7</v>
      </c>
    </row>
    <row r="11" spans="1:9" x14ac:dyDescent="0.3">
      <c r="A11">
        <v>55752</v>
      </c>
      <c r="B11">
        <v>103</v>
      </c>
      <c r="C11" t="s">
        <v>116</v>
      </c>
      <c r="D11">
        <v>114</v>
      </c>
      <c r="E11" t="s">
        <v>24</v>
      </c>
      <c r="F11" s="20">
        <v>45673.5</v>
      </c>
      <c r="G11" t="s">
        <v>686</v>
      </c>
      <c r="H11" t="s">
        <v>690</v>
      </c>
      <c r="I11">
        <v>-313</v>
      </c>
    </row>
    <row r="12" spans="1:9" x14ac:dyDescent="0.3">
      <c r="A12">
        <v>55753</v>
      </c>
      <c r="B12">
        <v>103</v>
      </c>
      <c r="C12" t="s">
        <v>116</v>
      </c>
      <c r="D12">
        <v>114</v>
      </c>
      <c r="E12" t="s">
        <v>24</v>
      </c>
      <c r="F12" s="20">
        <v>45673.5</v>
      </c>
      <c r="G12" t="s">
        <v>686</v>
      </c>
      <c r="H12" t="s">
        <v>691</v>
      </c>
      <c r="I12">
        <v>-350.76</v>
      </c>
    </row>
    <row r="13" spans="1:9" x14ac:dyDescent="0.3">
      <c r="A13">
        <v>55754</v>
      </c>
      <c r="B13">
        <v>103</v>
      </c>
      <c r="C13" t="s">
        <v>116</v>
      </c>
      <c r="D13">
        <v>114</v>
      </c>
      <c r="E13" t="s">
        <v>24</v>
      </c>
      <c r="F13" s="20">
        <v>45673.5</v>
      </c>
      <c r="G13" t="s">
        <v>686</v>
      </c>
      <c r="H13" t="s">
        <v>692</v>
      </c>
      <c r="I13">
        <v>-422.8</v>
      </c>
    </row>
    <row r="14" spans="1:9" x14ac:dyDescent="0.3">
      <c r="A14">
        <v>55755</v>
      </c>
      <c r="B14">
        <v>103</v>
      </c>
      <c r="C14" t="s">
        <v>116</v>
      </c>
      <c r="D14">
        <v>114</v>
      </c>
      <c r="E14" t="s">
        <v>24</v>
      </c>
      <c r="F14" s="20">
        <v>45673.5</v>
      </c>
      <c r="G14" t="s">
        <v>686</v>
      </c>
      <c r="H14" t="s">
        <v>693</v>
      </c>
      <c r="I14">
        <v>-452</v>
      </c>
    </row>
    <row r="15" spans="1:9" x14ac:dyDescent="0.3">
      <c r="A15">
        <v>55756</v>
      </c>
      <c r="B15">
        <v>103</v>
      </c>
      <c r="C15" t="s">
        <v>116</v>
      </c>
      <c r="D15">
        <v>114</v>
      </c>
      <c r="E15" t="s">
        <v>24</v>
      </c>
      <c r="F15" s="20">
        <v>45673.5</v>
      </c>
      <c r="G15" t="s">
        <v>686</v>
      </c>
      <c r="H15" t="s">
        <v>694</v>
      </c>
      <c r="I15">
        <v>-500</v>
      </c>
    </row>
    <row r="16" spans="1:9" x14ac:dyDescent="0.3">
      <c r="A16">
        <v>55757</v>
      </c>
      <c r="B16">
        <v>103</v>
      </c>
      <c r="C16" t="s">
        <v>116</v>
      </c>
      <c r="D16">
        <v>114</v>
      </c>
      <c r="E16" t="s">
        <v>24</v>
      </c>
      <c r="F16" s="20">
        <v>45673.5</v>
      </c>
      <c r="G16" t="s">
        <v>686</v>
      </c>
      <c r="H16" t="s">
        <v>695</v>
      </c>
      <c r="I16">
        <v>-522.79999999999995</v>
      </c>
    </row>
    <row r="17" spans="1:9" x14ac:dyDescent="0.3">
      <c r="A17">
        <v>55758</v>
      </c>
      <c r="B17">
        <v>103</v>
      </c>
      <c r="C17" t="s">
        <v>116</v>
      </c>
      <c r="D17">
        <v>114</v>
      </c>
      <c r="E17" t="s">
        <v>24</v>
      </c>
      <c r="F17" s="20">
        <v>45673.5</v>
      </c>
      <c r="G17" t="s">
        <v>686</v>
      </c>
      <c r="H17" t="s">
        <v>696</v>
      </c>
      <c r="I17">
        <v>-529.20000000000005</v>
      </c>
    </row>
    <row r="18" spans="1:9" x14ac:dyDescent="0.3">
      <c r="A18">
        <v>55759</v>
      </c>
      <c r="B18">
        <v>103</v>
      </c>
      <c r="C18" t="s">
        <v>116</v>
      </c>
      <c r="D18">
        <v>114</v>
      </c>
      <c r="E18" t="s">
        <v>24</v>
      </c>
      <c r="F18" s="20">
        <v>45673.5</v>
      </c>
      <c r="G18" t="s">
        <v>686</v>
      </c>
      <c r="H18" t="s">
        <v>697</v>
      </c>
      <c r="I18">
        <v>-585.9</v>
      </c>
    </row>
    <row r="19" spans="1:9" x14ac:dyDescent="0.3">
      <c r="A19">
        <v>55760</v>
      </c>
      <c r="B19">
        <v>103</v>
      </c>
      <c r="C19" t="s">
        <v>116</v>
      </c>
      <c r="D19">
        <v>114</v>
      </c>
      <c r="E19" t="s">
        <v>24</v>
      </c>
      <c r="F19" s="20">
        <v>45673.5</v>
      </c>
      <c r="G19" t="s">
        <v>686</v>
      </c>
      <c r="H19" t="s">
        <v>698</v>
      </c>
      <c r="I19">
        <v>-746.7</v>
      </c>
    </row>
    <row r="20" spans="1:9" x14ac:dyDescent="0.3">
      <c r="A20">
        <v>55761</v>
      </c>
      <c r="B20">
        <v>103</v>
      </c>
      <c r="C20" t="s">
        <v>116</v>
      </c>
      <c r="D20">
        <v>114</v>
      </c>
      <c r="E20" t="s">
        <v>24</v>
      </c>
      <c r="F20" s="20">
        <v>45673.5</v>
      </c>
      <c r="G20" t="s">
        <v>686</v>
      </c>
      <c r="H20" t="s">
        <v>699</v>
      </c>
      <c r="I20">
        <v>-876</v>
      </c>
    </row>
    <row r="21" spans="1:9" x14ac:dyDescent="0.3">
      <c r="A21">
        <v>55762</v>
      </c>
      <c r="B21">
        <v>103</v>
      </c>
      <c r="C21" t="s">
        <v>116</v>
      </c>
      <c r="D21">
        <v>114</v>
      </c>
      <c r="E21" t="s">
        <v>24</v>
      </c>
      <c r="F21" s="20">
        <v>45673.5</v>
      </c>
      <c r="G21" t="s">
        <v>686</v>
      </c>
      <c r="H21" t="s">
        <v>700</v>
      </c>
      <c r="I21">
        <v>-927.5</v>
      </c>
    </row>
    <row r="22" spans="1:9" x14ac:dyDescent="0.3">
      <c r="A22">
        <v>55763</v>
      </c>
      <c r="B22">
        <v>103</v>
      </c>
      <c r="C22" t="s">
        <v>116</v>
      </c>
      <c r="D22">
        <v>114</v>
      </c>
      <c r="E22" t="s">
        <v>24</v>
      </c>
      <c r="F22" s="20">
        <v>45673.5</v>
      </c>
      <c r="G22" t="s">
        <v>686</v>
      </c>
      <c r="H22" t="s">
        <v>701</v>
      </c>
      <c r="I22">
        <v>-989.8</v>
      </c>
    </row>
    <row r="23" spans="1:9" x14ac:dyDescent="0.3">
      <c r="A23">
        <v>55764</v>
      </c>
      <c r="B23">
        <v>103</v>
      </c>
      <c r="C23" t="s">
        <v>116</v>
      </c>
      <c r="D23">
        <v>114</v>
      </c>
      <c r="E23" t="s">
        <v>24</v>
      </c>
      <c r="F23" s="20">
        <v>45673.5</v>
      </c>
      <c r="G23" t="s">
        <v>686</v>
      </c>
      <c r="H23" t="s">
        <v>702</v>
      </c>
      <c r="I23">
        <v>-1065.5999999999999</v>
      </c>
    </row>
    <row r="24" spans="1:9" x14ac:dyDescent="0.3">
      <c r="A24">
        <v>55765</v>
      </c>
      <c r="B24">
        <v>103</v>
      </c>
      <c r="C24" t="s">
        <v>116</v>
      </c>
      <c r="D24">
        <v>114</v>
      </c>
      <c r="E24" t="s">
        <v>24</v>
      </c>
      <c r="F24" s="20">
        <v>45673.5</v>
      </c>
      <c r="G24" t="s">
        <v>686</v>
      </c>
      <c r="H24" t="s">
        <v>703</v>
      </c>
      <c r="I24">
        <v>-1234.23</v>
      </c>
    </row>
    <row r="25" spans="1:9" x14ac:dyDescent="0.3">
      <c r="A25">
        <v>55766</v>
      </c>
      <c r="B25">
        <v>103</v>
      </c>
      <c r="C25" t="s">
        <v>116</v>
      </c>
      <c r="D25">
        <v>114</v>
      </c>
      <c r="E25" t="s">
        <v>24</v>
      </c>
      <c r="F25" s="20">
        <v>45673.5</v>
      </c>
      <c r="G25" t="s">
        <v>686</v>
      </c>
      <c r="H25" t="s">
        <v>704</v>
      </c>
      <c r="I25">
        <v>-1357.29</v>
      </c>
    </row>
    <row r="26" spans="1:9" x14ac:dyDescent="0.3">
      <c r="A26">
        <v>55767</v>
      </c>
      <c r="B26">
        <v>103</v>
      </c>
      <c r="C26" t="s">
        <v>116</v>
      </c>
      <c r="D26">
        <v>114</v>
      </c>
      <c r="E26" t="s">
        <v>24</v>
      </c>
      <c r="F26" s="20">
        <v>45673.5</v>
      </c>
      <c r="G26" t="s">
        <v>686</v>
      </c>
      <c r="H26" t="s">
        <v>705</v>
      </c>
      <c r="I26">
        <v>-1372.2</v>
      </c>
    </row>
    <row r="27" spans="1:9" x14ac:dyDescent="0.3">
      <c r="A27">
        <v>55768</v>
      </c>
      <c r="B27">
        <v>103</v>
      </c>
      <c r="C27" t="s">
        <v>116</v>
      </c>
      <c r="D27">
        <v>114</v>
      </c>
      <c r="E27" t="s">
        <v>24</v>
      </c>
      <c r="F27" s="20">
        <v>45673.5</v>
      </c>
      <c r="G27" t="s">
        <v>686</v>
      </c>
      <c r="H27" t="s">
        <v>706</v>
      </c>
      <c r="I27">
        <v>-1399.5</v>
      </c>
    </row>
    <row r="28" spans="1:9" x14ac:dyDescent="0.3">
      <c r="A28">
        <v>55769</v>
      </c>
      <c r="B28">
        <v>103</v>
      </c>
      <c r="C28" t="s">
        <v>116</v>
      </c>
      <c r="D28">
        <v>114</v>
      </c>
      <c r="E28" t="s">
        <v>24</v>
      </c>
      <c r="F28" s="20">
        <v>45673.5</v>
      </c>
      <c r="G28" t="s">
        <v>686</v>
      </c>
      <c r="H28" t="s">
        <v>707</v>
      </c>
      <c r="I28">
        <v>-1603.2</v>
      </c>
    </row>
    <row r="29" spans="1:9" x14ac:dyDescent="0.3">
      <c r="A29">
        <v>55770</v>
      </c>
      <c r="B29">
        <v>103</v>
      </c>
      <c r="C29" t="s">
        <v>116</v>
      </c>
      <c r="D29">
        <v>114</v>
      </c>
      <c r="E29" t="s">
        <v>24</v>
      </c>
      <c r="F29" s="20">
        <v>45673.5</v>
      </c>
      <c r="G29" t="s">
        <v>686</v>
      </c>
      <c r="H29" t="s">
        <v>708</v>
      </c>
      <c r="I29">
        <v>-1617.12</v>
      </c>
    </row>
    <row r="30" spans="1:9" x14ac:dyDescent="0.3">
      <c r="A30">
        <v>55771</v>
      </c>
      <c r="B30">
        <v>103</v>
      </c>
      <c r="C30" t="s">
        <v>116</v>
      </c>
      <c r="D30">
        <v>114</v>
      </c>
      <c r="E30" t="s">
        <v>24</v>
      </c>
      <c r="F30" s="20">
        <v>45673.5</v>
      </c>
      <c r="G30" t="s">
        <v>686</v>
      </c>
      <c r="H30" t="s">
        <v>709</v>
      </c>
      <c r="I30">
        <v>-1659.76</v>
      </c>
    </row>
    <row r="31" spans="1:9" x14ac:dyDescent="0.3">
      <c r="A31">
        <v>55772</v>
      </c>
      <c r="B31">
        <v>103</v>
      </c>
      <c r="C31" t="s">
        <v>116</v>
      </c>
      <c r="D31">
        <v>114</v>
      </c>
      <c r="E31" t="s">
        <v>24</v>
      </c>
      <c r="F31" s="20">
        <v>45673.5</v>
      </c>
      <c r="G31" t="s">
        <v>686</v>
      </c>
      <c r="H31" t="s">
        <v>710</v>
      </c>
      <c r="I31">
        <v>-1676.49</v>
      </c>
    </row>
    <row r="32" spans="1:9" x14ac:dyDescent="0.3">
      <c r="A32">
        <v>55773</v>
      </c>
      <c r="B32">
        <v>103</v>
      </c>
      <c r="C32" t="s">
        <v>116</v>
      </c>
      <c r="D32">
        <v>114</v>
      </c>
      <c r="E32" t="s">
        <v>24</v>
      </c>
      <c r="F32" s="20">
        <v>45673.5</v>
      </c>
      <c r="G32" t="s">
        <v>686</v>
      </c>
      <c r="H32" t="s">
        <v>711</v>
      </c>
      <c r="I32">
        <v>-1972.5</v>
      </c>
    </row>
    <row r="33" spans="1:9" x14ac:dyDescent="0.3">
      <c r="A33">
        <v>55774</v>
      </c>
      <c r="B33">
        <v>103</v>
      </c>
      <c r="C33" t="s">
        <v>116</v>
      </c>
      <c r="D33">
        <v>114</v>
      </c>
      <c r="E33" t="s">
        <v>24</v>
      </c>
      <c r="F33" s="20">
        <v>45673.5</v>
      </c>
      <c r="G33" t="s">
        <v>686</v>
      </c>
      <c r="H33" t="s">
        <v>712</v>
      </c>
      <c r="I33">
        <v>-3134.76</v>
      </c>
    </row>
    <row r="34" spans="1:9" x14ac:dyDescent="0.3">
      <c r="A34">
        <v>55775</v>
      </c>
      <c r="B34">
        <v>103</v>
      </c>
      <c r="C34" t="s">
        <v>116</v>
      </c>
      <c r="D34">
        <v>114</v>
      </c>
      <c r="E34" t="s">
        <v>24</v>
      </c>
      <c r="F34" s="20">
        <v>45673.5</v>
      </c>
      <c r="G34" t="s">
        <v>686</v>
      </c>
      <c r="H34" t="s">
        <v>713</v>
      </c>
      <c r="I34">
        <v>-3419.76</v>
      </c>
    </row>
    <row r="35" spans="1:9" x14ac:dyDescent="0.3">
      <c r="A35">
        <v>55776</v>
      </c>
      <c r="B35">
        <v>103</v>
      </c>
      <c r="C35" t="s">
        <v>116</v>
      </c>
      <c r="D35">
        <v>114</v>
      </c>
      <c r="E35" t="s">
        <v>24</v>
      </c>
      <c r="F35" s="20">
        <v>45673.5</v>
      </c>
      <c r="G35" t="s">
        <v>686</v>
      </c>
      <c r="H35" t="s">
        <v>714</v>
      </c>
      <c r="I35">
        <v>-3850.5</v>
      </c>
    </row>
    <row r="36" spans="1:9" x14ac:dyDescent="0.3">
      <c r="A36">
        <v>55777</v>
      </c>
      <c r="B36">
        <v>103</v>
      </c>
      <c r="C36" t="s">
        <v>116</v>
      </c>
      <c r="D36">
        <v>114</v>
      </c>
      <c r="E36" t="s">
        <v>24</v>
      </c>
      <c r="F36" s="20">
        <v>45673.5</v>
      </c>
      <c r="G36" t="s">
        <v>686</v>
      </c>
      <c r="H36" t="s">
        <v>715</v>
      </c>
      <c r="I36">
        <v>-4507.6099999999997</v>
      </c>
    </row>
    <row r="37" spans="1:9" x14ac:dyDescent="0.3">
      <c r="A37">
        <v>55778</v>
      </c>
      <c r="B37">
        <v>103</v>
      </c>
      <c r="C37" t="s">
        <v>116</v>
      </c>
      <c r="D37">
        <v>114</v>
      </c>
      <c r="E37" t="s">
        <v>24</v>
      </c>
      <c r="F37" s="20">
        <v>45673.5</v>
      </c>
      <c r="G37" t="s">
        <v>686</v>
      </c>
      <c r="H37" t="s">
        <v>716</v>
      </c>
      <c r="I37">
        <v>-5424</v>
      </c>
    </row>
    <row r="38" spans="1:9" x14ac:dyDescent="0.3">
      <c r="A38">
        <v>55779</v>
      </c>
      <c r="B38">
        <v>103</v>
      </c>
      <c r="C38" t="s">
        <v>116</v>
      </c>
      <c r="D38">
        <v>114</v>
      </c>
      <c r="E38" t="s">
        <v>24</v>
      </c>
      <c r="F38" s="20">
        <v>45673.5</v>
      </c>
      <c r="G38" t="s">
        <v>686</v>
      </c>
      <c r="H38" t="s">
        <v>717</v>
      </c>
      <c r="I38">
        <v>-5424</v>
      </c>
    </row>
    <row r="39" spans="1:9" x14ac:dyDescent="0.3">
      <c r="A39">
        <v>55780</v>
      </c>
      <c r="B39">
        <v>103</v>
      </c>
      <c r="C39" t="s">
        <v>116</v>
      </c>
      <c r="D39">
        <v>114</v>
      </c>
      <c r="E39" t="s">
        <v>24</v>
      </c>
      <c r="F39" s="20">
        <v>45673.5</v>
      </c>
      <c r="G39" t="s">
        <v>686</v>
      </c>
      <c r="H39" t="s">
        <v>718</v>
      </c>
      <c r="I39">
        <v>-5424</v>
      </c>
    </row>
    <row r="40" spans="1:9" x14ac:dyDescent="0.3">
      <c r="A40">
        <v>55781</v>
      </c>
      <c r="B40">
        <v>103</v>
      </c>
      <c r="C40" t="s">
        <v>116</v>
      </c>
      <c r="D40">
        <v>114</v>
      </c>
      <c r="E40" t="s">
        <v>24</v>
      </c>
      <c r="F40" s="20">
        <v>45673.5</v>
      </c>
      <c r="G40" t="s">
        <v>686</v>
      </c>
      <c r="H40" t="s">
        <v>719</v>
      </c>
      <c r="I40">
        <v>-5424</v>
      </c>
    </row>
    <row r="41" spans="1:9" x14ac:dyDescent="0.3">
      <c r="A41">
        <v>55782</v>
      </c>
      <c r="B41">
        <v>103</v>
      </c>
      <c r="C41" t="s">
        <v>116</v>
      </c>
      <c r="D41">
        <v>114</v>
      </c>
      <c r="E41" t="s">
        <v>24</v>
      </c>
      <c r="F41" s="20">
        <v>45673.5</v>
      </c>
      <c r="G41" t="s">
        <v>686</v>
      </c>
      <c r="H41" t="s">
        <v>720</v>
      </c>
      <c r="I41">
        <v>-5424</v>
      </c>
    </row>
    <row r="42" spans="1:9" x14ac:dyDescent="0.3">
      <c r="A42">
        <v>55783</v>
      </c>
      <c r="B42">
        <v>103</v>
      </c>
      <c r="C42" t="s">
        <v>116</v>
      </c>
      <c r="D42">
        <v>114</v>
      </c>
      <c r="E42" t="s">
        <v>24</v>
      </c>
      <c r="F42" s="20">
        <v>45673.5</v>
      </c>
      <c r="G42" t="s">
        <v>686</v>
      </c>
      <c r="H42" t="s">
        <v>721</v>
      </c>
      <c r="I42">
        <v>-5652.4</v>
      </c>
    </row>
    <row r="43" spans="1:9" x14ac:dyDescent="0.3">
      <c r="A43">
        <v>55784</v>
      </c>
      <c r="B43">
        <v>103</v>
      </c>
      <c r="C43" t="s">
        <v>116</v>
      </c>
      <c r="D43">
        <v>114</v>
      </c>
      <c r="E43" t="s">
        <v>24</v>
      </c>
      <c r="F43" s="20">
        <v>45673.5</v>
      </c>
      <c r="G43" t="s">
        <v>686</v>
      </c>
      <c r="H43" t="s">
        <v>722</v>
      </c>
      <c r="I43">
        <v>-5424</v>
      </c>
    </row>
    <row r="44" spans="1:9" x14ac:dyDescent="0.3">
      <c r="A44">
        <v>55785</v>
      </c>
      <c r="B44">
        <v>103</v>
      </c>
      <c r="C44" t="s">
        <v>116</v>
      </c>
      <c r="D44">
        <v>114</v>
      </c>
      <c r="E44" t="s">
        <v>24</v>
      </c>
      <c r="F44" s="20">
        <v>45673.5</v>
      </c>
      <c r="G44" t="s">
        <v>686</v>
      </c>
      <c r="H44" t="s">
        <v>723</v>
      </c>
      <c r="I44">
        <v>-1075.69</v>
      </c>
    </row>
    <row r="45" spans="1:9" x14ac:dyDescent="0.3">
      <c r="A45">
        <v>55786</v>
      </c>
      <c r="B45">
        <v>103</v>
      </c>
      <c r="C45" t="s">
        <v>116</v>
      </c>
      <c r="D45">
        <v>114</v>
      </c>
      <c r="E45" t="s">
        <v>24</v>
      </c>
      <c r="F45" s="20">
        <v>45673.5</v>
      </c>
      <c r="G45" t="s">
        <v>686</v>
      </c>
      <c r="H45" t="s">
        <v>724</v>
      </c>
      <c r="I45">
        <v>-2747.18</v>
      </c>
    </row>
    <row r="46" spans="1:9" x14ac:dyDescent="0.3">
      <c r="A46">
        <v>55787</v>
      </c>
      <c r="B46">
        <v>103</v>
      </c>
      <c r="C46" t="s">
        <v>116</v>
      </c>
      <c r="D46">
        <v>114</v>
      </c>
      <c r="E46" t="s">
        <v>24</v>
      </c>
      <c r="F46" s="20">
        <v>45673.5</v>
      </c>
      <c r="G46" t="s">
        <v>686</v>
      </c>
      <c r="H46" t="s">
        <v>725</v>
      </c>
      <c r="I46">
        <v>-2822.8</v>
      </c>
    </row>
    <row r="47" spans="1:9" x14ac:dyDescent="0.3">
      <c r="A47">
        <v>55788</v>
      </c>
      <c r="B47">
        <v>103</v>
      </c>
      <c r="C47" t="s">
        <v>116</v>
      </c>
      <c r="D47">
        <v>114</v>
      </c>
      <c r="E47" t="s">
        <v>24</v>
      </c>
      <c r="F47" s="20">
        <v>45673.5</v>
      </c>
      <c r="G47" t="s">
        <v>686</v>
      </c>
      <c r="H47" t="s">
        <v>726</v>
      </c>
      <c r="I47">
        <v>-3223.49</v>
      </c>
    </row>
    <row r="48" spans="1:9" x14ac:dyDescent="0.3">
      <c r="A48">
        <v>55789</v>
      </c>
      <c r="B48">
        <v>103</v>
      </c>
      <c r="C48" t="s">
        <v>116</v>
      </c>
      <c r="D48">
        <v>114</v>
      </c>
      <c r="E48" t="s">
        <v>24</v>
      </c>
      <c r="F48" s="20">
        <v>45673.5</v>
      </c>
      <c r="G48" t="s">
        <v>686</v>
      </c>
      <c r="H48" t="s">
        <v>727</v>
      </c>
      <c r="I48">
        <v>-3452</v>
      </c>
    </row>
    <row r="49" spans="1:9" x14ac:dyDescent="0.3">
      <c r="A49">
        <v>55790</v>
      </c>
      <c r="B49">
        <v>103</v>
      </c>
      <c r="C49" t="s">
        <v>116</v>
      </c>
      <c r="D49">
        <v>114</v>
      </c>
      <c r="E49" t="s">
        <v>24</v>
      </c>
      <c r="F49" s="20">
        <v>45673.5</v>
      </c>
      <c r="G49" t="s">
        <v>686</v>
      </c>
      <c r="H49" t="s">
        <v>728</v>
      </c>
      <c r="I49">
        <v>-3561.1</v>
      </c>
    </row>
    <row r="50" spans="1:9" x14ac:dyDescent="0.3">
      <c r="A50">
        <v>55791</v>
      </c>
      <c r="B50">
        <v>103</v>
      </c>
      <c r="C50" t="s">
        <v>116</v>
      </c>
      <c r="D50">
        <v>114</v>
      </c>
      <c r="E50" t="s">
        <v>24</v>
      </c>
      <c r="F50" s="20">
        <v>45673.5</v>
      </c>
      <c r="G50" t="s">
        <v>686</v>
      </c>
      <c r="H50" t="s">
        <v>729</v>
      </c>
      <c r="I50">
        <v>-4140.6400000000003</v>
      </c>
    </row>
    <row r="51" spans="1:9" x14ac:dyDescent="0.3">
      <c r="A51">
        <v>55792</v>
      </c>
      <c r="B51">
        <v>103</v>
      </c>
      <c r="C51" t="s">
        <v>116</v>
      </c>
      <c r="D51">
        <v>114</v>
      </c>
      <c r="E51" t="s">
        <v>24</v>
      </c>
      <c r="F51" s="20">
        <v>45673.5</v>
      </c>
      <c r="G51" t="s">
        <v>686</v>
      </c>
      <c r="H51" t="s">
        <v>730</v>
      </c>
      <c r="I51">
        <v>-4260.8500000000004</v>
      </c>
    </row>
    <row r="52" spans="1:9" x14ac:dyDescent="0.3">
      <c r="A52">
        <v>55793</v>
      </c>
      <c r="B52">
        <v>103</v>
      </c>
      <c r="C52" t="s">
        <v>116</v>
      </c>
      <c r="D52">
        <v>114</v>
      </c>
      <c r="E52" t="s">
        <v>24</v>
      </c>
      <c r="F52" s="20">
        <v>45673.5</v>
      </c>
      <c r="G52" t="s">
        <v>686</v>
      </c>
      <c r="H52" t="s">
        <v>731</v>
      </c>
      <c r="I52">
        <v>-5115.25</v>
      </c>
    </row>
    <row r="53" spans="1:9" x14ac:dyDescent="0.3">
      <c r="A53">
        <v>55794</v>
      </c>
      <c r="B53">
        <v>103</v>
      </c>
      <c r="C53" t="s">
        <v>116</v>
      </c>
      <c r="D53">
        <v>114</v>
      </c>
      <c r="E53" t="s">
        <v>24</v>
      </c>
      <c r="F53" s="20">
        <v>45673.5</v>
      </c>
      <c r="G53" t="s">
        <v>686</v>
      </c>
      <c r="H53" t="s">
        <v>732</v>
      </c>
      <c r="I53">
        <v>-2749.75</v>
      </c>
    </row>
    <row r="54" spans="1:9" x14ac:dyDescent="0.3">
      <c r="A54">
        <v>55795</v>
      </c>
      <c r="B54">
        <v>103</v>
      </c>
      <c r="C54" t="s">
        <v>116</v>
      </c>
      <c r="D54">
        <v>114</v>
      </c>
      <c r="E54" t="s">
        <v>24</v>
      </c>
      <c r="F54" s="20">
        <v>45673.5</v>
      </c>
      <c r="G54" t="s">
        <v>686</v>
      </c>
      <c r="H54" t="s">
        <v>733</v>
      </c>
      <c r="I54">
        <v>-14173.56</v>
      </c>
    </row>
    <row r="55" spans="1:9" x14ac:dyDescent="0.3">
      <c r="A55">
        <v>55729</v>
      </c>
      <c r="B55">
        <v>103</v>
      </c>
      <c r="C55" t="s">
        <v>116</v>
      </c>
      <c r="D55">
        <v>114</v>
      </c>
      <c r="E55" t="s">
        <v>24</v>
      </c>
      <c r="F55" s="20">
        <v>45672.5</v>
      </c>
      <c r="G55" t="s">
        <v>682</v>
      </c>
      <c r="H55" t="s">
        <v>684</v>
      </c>
      <c r="I55">
        <v>200</v>
      </c>
    </row>
    <row r="56" spans="1:9" x14ac:dyDescent="0.3">
      <c r="A56">
        <v>55730</v>
      </c>
      <c r="B56">
        <v>103</v>
      </c>
      <c r="C56" t="s">
        <v>116</v>
      </c>
      <c r="D56">
        <v>114</v>
      </c>
      <c r="E56" t="s">
        <v>24</v>
      </c>
      <c r="F56" s="20">
        <v>45672.5</v>
      </c>
      <c r="G56" t="s">
        <v>682</v>
      </c>
      <c r="H56" t="s">
        <v>684</v>
      </c>
      <c r="I56">
        <v>3500</v>
      </c>
    </row>
    <row r="57" spans="1:9" x14ac:dyDescent="0.3">
      <c r="A57">
        <v>55731</v>
      </c>
      <c r="B57">
        <v>103</v>
      </c>
      <c r="C57" t="s">
        <v>116</v>
      </c>
      <c r="D57">
        <v>114</v>
      </c>
      <c r="E57" t="s">
        <v>24</v>
      </c>
      <c r="F57" s="20">
        <v>45672.5</v>
      </c>
      <c r="G57" t="s">
        <v>682</v>
      </c>
      <c r="H57" t="s">
        <v>734</v>
      </c>
      <c r="I57">
        <v>700.24</v>
      </c>
    </row>
    <row r="58" spans="1:9" x14ac:dyDescent="0.3">
      <c r="A58">
        <v>55732</v>
      </c>
      <c r="B58">
        <v>103</v>
      </c>
      <c r="C58" t="s">
        <v>116</v>
      </c>
      <c r="D58">
        <v>114</v>
      </c>
      <c r="E58" t="s">
        <v>24</v>
      </c>
      <c r="F58" s="20">
        <v>45672.5</v>
      </c>
      <c r="G58" t="s">
        <v>682</v>
      </c>
      <c r="H58" t="s">
        <v>735</v>
      </c>
      <c r="I58">
        <v>347.53</v>
      </c>
    </row>
    <row r="59" spans="1:9" x14ac:dyDescent="0.3">
      <c r="A59">
        <v>55734</v>
      </c>
      <c r="B59">
        <v>103</v>
      </c>
      <c r="C59" t="s">
        <v>116</v>
      </c>
      <c r="D59">
        <v>114</v>
      </c>
      <c r="E59" t="s">
        <v>24</v>
      </c>
      <c r="F59" s="20">
        <v>45672.5</v>
      </c>
      <c r="G59" t="s">
        <v>686</v>
      </c>
      <c r="H59" t="s">
        <v>736</v>
      </c>
      <c r="I59">
        <v>-296.5</v>
      </c>
    </row>
    <row r="60" spans="1:9" x14ac:dyDescent="0.3">
      <c r="A60">
        <v>55735</v>
      </c>
      <c r="B60">
        <v>103</v>
      </c>
      <c r="C60" t="s">
        <v>116</v>
      </c>
      <c r="D60">
        <v>114</v>
      </c>
      <c r="E60" t="s">
        <v>24</v>
      </c>
      <c r="F60" s="20">
        <v>45672.5</v>
      </c>
      <c r="G60" t="s">
        <v>686</v>
      </c>
      <c r="H60" t="s">
        <v>737</v>
      </c>
      <c r="I60">
        <v>-301</v>
      </c>
    </row>
    <row r="61" spans="1:9" x14ac:dyDescent="0.3">
      <c r="A61">
        <v>55736</v>
      </c>
      <c r="B61">
        <v>103</v>
      </c>
      <c r="C61" t="s">
        <v>116</v>
      </c>
      <c r="D61">
        <v>114</v>
      </c>
      <c r="E61" t="s">
        <v>24</v>
      </c>
      <c r="F61" s="20">
        <v>45672.5</v>
      </c>
      <c r="G61" t="s">
        <v>686</v>
      </c>
      <c r="H61" t="s">
        <v>738</v>
      </c>
      <c r="I61">
        <v>-430</v>
      </c>
    </row>
    <row r="62" spans="1:9" x14ac:dyDescent="0.3">
      <c r="A62">
        <v>55737</v>
      </c>
      <c r="B62">
        <v>103</v>
      </c>
      <c r="C62" t="s">
        <v>116</v>
      </c>
      <c r="D62">
        <v>114</v>
      </c>
      <c r="E62" t="s">
        <v>24</v>
      </c>
      <c r="F62" s="20">
        <v>45672.5</v>
      </c>
      <c r="G62" t="s">
        <v>686</v>
      </c>
      <c r="H62" t="s">
        <v>739</v>
      </c>
      <c r="I62">
        <v>-750</v>
      </c>
    </row>
    <row r="63" spans="1:9" x14ac:dyDescent="0.3">
      <c r="A63">
        <v>55738</v>
      </c>
      <c r="B63">
        <v>103</v>
      </c>
      <c r="C63" t="s">
        <v>116</v>
      </c>
      <c r="D63">
        <v>114</v>
      </c>
      <c r="E63" t="s">
        <v>24</v>
      </c>
      <c r="F63" s="20">
        <v>45672.5</v>
      </c>
      <c r="G63" t="s">
        <v>686</v>
      </c>
      <c r="H63" t="s">
        <v>740</v>
      </c>
      <c r="I63">
        <v>-2815.5</v>
      </c>
    </row>
    <row r="64" spans="1:9" x14ac:dyDescent="0.3">
      <c r="A64">
        <v>55739</v>
      </c>
      <c r="B64">
        <v>103</v>
      </c>
      <c r="C64" t="s">
        <v>116</v>
      </c>
      <c r="D64">
        <v>114</v>
      </c>
      <c r="E64" t="s">
        <v>24</v>
      </c>
      <c r="F64" s="20">
        <v>45672.5</v>
      </c>
      <c r="G64" t="s">
        <v>686</v>
      </c>
      <c r="H64" t="s">
        <v>741</v>
      </c>
      <c r="I64">
        <v>-219</v>
      </c>
    </row>
    <row r="65" spans="1:9" x14ac:dyDescent="0.3">
      <c r="A65">
        <v>55740</v>
      </c>
      <c r="B65">
        <v>103</v>
      </c>
      <c r="C65" t="s">
        <v>116</v>
      </c>
      <c r="D65">
        <v>114</v>
      </c>
      <c r="E65" t="s">
        <v>24</v>
      </c>
      <c r="F65" s="20">
        <v>45672.5</v>
      </c>
      <c r="G65" t="s">
        <v>686</v>
      </c>
      <c r="H65" t="s">
        <v>742</v>
      </c>
      <c r="I65">
        <v>-171.7</v>
      </c>
    </row>
    <row r="66" spans="1:9" x14ac:dyDescent="0.3">
      <c r="A66">
        <v>55741</v>
      </c>
      <c r="B66">
        <v>103</v>
      </c>
      <c r="C66" t="s">
        <v>116</v>
      </c>
      <c r="D66">
        <v>114</v>
      </c>
      <c r="E66" t="s">
        <v>24</v>
      </c>
      <c r="F66" s="20">
        <v>45672.5</v>
      </c>
      <c r="G66" t="s">
        <v>686</v>
      </c>
      <c r="H66" t="s">
        <v>743</v>
      </c>
      <c r="I66">
        <v>-109.99</v>
      </c>
    </row>
    <row r="67" spans="1:9" x14ac:dyDescent="0.3">
      <c r="A67">
        <v>55715</v>
      </c>
      <c r="B67">
        <v>103</v>
      </c>
      <c r="C67" t="s">
        <v>116</v>
      </c>
      <c r="D67">
        <v>114</v>
      </c>
      <c r="E67" t="s">
        <v>24</v>
      </c>
      <c r="F67" s="20">
        <v>45671.5</v>
      </c>
      <c r="G67" t="s">
        <v>682</v>
      </c>
      <c r="H67" t="s">
        <v>684</v>
      </c>
      <c r="I67">
        <v>200</v>
      </c>
    </row>
    <row r="68" spans="1:9" x14ac:dyDescent="0.3">
      <c r="A68">
        <v>55716</v>
      </c>
      <c r="B68">
        <v>103</v>
      </c>
      <c r="C68" t="s">
        <v>116</v>
      </c>
      <c r="D68">
        <v>114</v>
      </c>
      <c r="E68" t="s">
        <v>24</v>
      </c>
      <c r="F68" s="20">
        <v>45671.5</v>
      </c>
      <c r="G68" t="s">
        <v>682</v>
      </c>
      <c r="H68" t="s">
        <v>684</v>
      </c>
      <c r="I68">
        <v>122200</v>
      </c>
    </row>
    <row r="69" spans="1:9" x14ac:dyDescent="0.3">
      <c r="A69">
        <v>55717</v>
      </c>
      <c r="B69">
        <v>103</v>
      </c>
      <c r="C69" t="s">
        <v>116</v>
      </c>
      <c r="D69">
        <v>114</v>
      </c>
      <c r="E69" t="s">
        <v>24</v>
      </c>
      <c r="F69" s="20">
        <v>45671.5</v>
      </c>
      <c r="G69" t="s">
        <v>682</v>
      </c>
      <c r="H69" t="s">
        <v>744</v>
      </c>
      <c r="I69">
        <v>417.26</v>
      </c>
    </row>
    <row r="70" spans="1:9" x14ac:dyDescent="0.3">
      <c r="A70">
        <v>55718</v>
      </c>
      <c r="B70">
        <v>103</v>
      </c>
      <c r="C70" t="s">
        <v>116</v>
      </c>
      <c r="D70">
        <v>114</v>
      </c>
      <c r="E70" t="s">
        <v>24</v>
      </c>
      <c r="F70" s="20">
        <v>45671.5</v>
      </c>
      <c r="G70" t="s">
        <v>686</v>
      </c>
      <c r="H70" t="s">
        <v>745</v>
      </c>
      <c r="I70">
        <v>-796.32</v>
      </c>
    </row>
    <row r="71" spans="1:9" x14ac:dyDescent="0.3">
      <c r="A71">
        <v>55719</v>
      </c>
      <c r="B71">
        <v>103</v>
      </c>
      <c r="C71" t="s">
        <v>116</v>
      </c>
      <c r="D71">
        <v>114</v>
      </c>
      <c r="E71" t="s">
        <v>24</v>
      </c>
      <c r="F71" s="20">
        <v>45671.5</v>
      </c>
      <c r="G71" t="s">
        <v>686</v>
      </c>
      <c r="H71" t="s">
        <v>746</v>
      </c>
      <c r="I71">
        <v>-2393.4</v>
      </c>
    </row>
    <row r="72" spans="1:9" x14ac:dyDescent="0.3">
      <c r="A72">
        <v>55720</v>
      </c>
      <c r="B72">
        <v>103</v>
      </c>
      <c r="C72" t="s">
        <v>116</v>
      </c>
      <c r="D72">
        <v>114</v>
      </c>
      <c r="E72" t="s">
        <v>24</v>
      </c>
      <c r="F72" s="20">
        <v>45671.5</v>
      </c>
      <c r="G72" t="s">
        <v>686</v>
      </c>
      <c r="H72" t="s">
        <v>747</v>
      </c>
      <c r="I72">
        <v>-2467.92</v>
      </c>
    </row>
    <row r="73" spans="1:9" x14ac:dyDescent="0.3">
      <c r="A73">
        <v>55721</v>
      </c>
      <c r="B73">
        <v>103</v>
      </c>
      <c r="C73" t="s">
        <v>116</v>
      </c>
      <c r="D73">
        <v>114</v>
      </c>
      <c r="E73" t="s">
        <v>24</v>
      </c>
      <c r="F73" s="20">
        <v>45671.5</v>
      </c>
      <c r="G73" t="s">
        <v>686</v>
      </c>
      <c r="H73" t="s">
        <v>748</v>
      </c>
      <c r="I73">
        <v>-4783.8</v>
      </c>
    </row>
    <row r="74" spans="1:9" x14ac:dyDescent="0.3">
      <c r="A74">
        <v>55722</v>
      </c>
      <c r="B74">
        <v>103</v>
      </c>
      <c r="C74" t="s">
        <v>116</v>
      </c>
      <c r="D74">
        <v>114</v>
      </c>
      <c r="E74" t="s">
        <v>24</v>
      </c>
      <c r="F74" s="20">
        <v>45671.5</v>
      </c>
      <c r="G74" t="s">
        <v>686</v>
      </c>
      <c r="H74" t="s">
        <v>749</v>
      </c>
      <c r="I74">
        <v>-5156</v>
      </c>
    </row>
    <row r="75" spans="1:9" x14ac:dyDescent="0.3">
      <c r="A75">
        <v>55723</v>
      </c>
      <c r="B75">
        <v>103</v>
      </c>
      <c r="C75" t="s">
        <v>116</v>
      </c>
      <c r="D75">
        <v>114</v>
      </c>
      <c r="E75" t="s">
        <v>24</v>
      </c>
      <c r="F75" s="20">
        <v>45671.5</v>
      </c>
      <c r="G75" t="s">
        <v>686</v>
      </c>
      <c r="H75" t="s">
        <v>750</v>
      </c>
      <c r="I75">
        <v>-12521.69</v>
      </c>
    </row>
    <row r="76" spans="1:9" x14ac:dyDescent="0.3">
      <c r="A76">
        <v>55724</v>
      </c>
      <c r="B76">
        <v>103</v>
      </c>
      <c r="C76" t="s">
        <v>116</v>
      </c>
      <c r="D76">
        <v>114</v>
      </c>
      <c r="E76" t="s">
        <v>24</v>
      </c>
      <c r="F76" s="20">
        <v>45671.5</v>
      </c>
      <c r="G76" t="s">
        <v>686</v>
      </c>
      <c r="H76" t="s">
        <v>751</v>
      </c>
      <c r="I76">
        <v>-16928.419999999998</v>
      </c>
    </row>
    <row r="77" spans="1:9" x14ac:dyDescent="0.3">
      <c r="A77">
        <v>55725</v>
      </c>
      <c r="B77">
        <v>103</v>
      </c>
      <c r="C77" t="s">
        <v>116</v>
      </c>
      <c r="D77">
        <v>114</v>
      </c>
      <c r="E77" t="s">
        <v>24</v>
      </c>
      <c r="F77" s="20">
        <v>45671.5</v>
      </c>
      <c r="G77" t="s">
        <v>686</v>
      </c>
      <c r="H77" t="s">
        <v>752</v>
      </c>
      <c r="I77">
        <v>-68480</v>
      </c>
    </row>
    <row r="78" spans="1:9" x14ac:dyDescent="0.3">
      <c r="A78">
        <v>55726</v>
      </c>
      <c r="B78">
        <v>103</v>
      </c>
      <c r="C78" t="s">
        <v>116</v>
      </c>
      <c r="D78">
        <v>114</v>
      </c>
      <c r="E78" t="s">
        <v>24</v>
      </c>
      <c r="F78" s="20">
        <v>45671.5</v>
      </c>
      <c r="G78" t="s">
        <v>686</v>
      </c>
      <c r="H78" t="s">
        <v>753</v>
      </c>
      <c r="I78">
        <v>-3753.01</v>
      </c>
    </row>
    <row r="79" spans="1:9" x14ac:dyDescent="0.3">
      <c r="A79">
        <v>55727</v>
      </c>
      <c r="B79">
        <v>103</v>
      </c>
      <c r="C79" t="s">
        <v>116</v>
      </c>
      <c r="D79">
        <v>114</v>
      </c>
      <c r="E79" t="s">
        <v>24</v>
      </c>
      <c r="F79" s="20">
        <v>45671.5</v>
      </c>
      <c r="G79" t="s">
        <v>686</v>
      </c>
      <c r="H79" t="s">
        <v>754</v>
      </c>
      <c r="I79">
        <v>-5035.04</v>
      </c>
    </row>
    <row r="80" spans="1:9" x14ac:dyDescent="0.3">
      <c r="A80">
        <v>55728</v>
      </c>
      <c r="B80">
        <v>103</v>
      </c>
      <c r="C80" t="s">
        <v>116</v>
      </c>
      <c r="D80">
        <v>114</v>
      </c>
      <c r="E80" t="s">
        <v>24</v>
      </c>
      <c r="F80" s="20">
        <v>45671.5</v>
      </c>
      <c r="G80" t="s">
        <v>686</v>
      </c>
      <c r="H80" t="s">
        <v>755</v>
      </c>
      <c r="I80">
        <v>-253.22</v>
      </c>
    </row>
    <row r="81" spans="1:9" x14ac:dyDescent="0.3">
      <c r="A81">
        <v>55819</v>
      </c>
      <c r="B81">
        <v>137</v>
      </c>
      <c r="C81" t="s">
        <v>122</v>
      </c>
      <c r="D81">
        <v>114</v>
      </c>
      <c r="E81" t="s">
        <v>24</v>
      </c>
      <c r="F81" s="20">
        <v>45671</v>
      </c>
      <c r="G81" t="s">
        <v>682</v>
      </c>
      <c r="H81" t="s">
        <v>756</v>
      </c>
      <c r="I81">
        <v>12725</v>
      </c>
    </row>
    <row r="82" spans="1:9" x14ac:dyDescent="0.3">
      <c r="A82">
        <v>55820</v>
      </c>
      <c r="B82">
        <v>137</v>
      </c>
      <c r="C82" t="s">
        <v>122</v>
      </c>
      <c r="D82">
        <v>114</v>
      </c>
      <c r="E82" t="s">
        <v>24</v>
      </c>
      <c r="F82" s="20">
        <v>45671</v>
      </c>
      <c r="G82" t="s">
        <v>686</v>
      </c>
      <c r="H82" t="s">
        <v>757</v>
      </c>
      <c r="I82">
        <v>-625</v>
      </c>
    </row>
    <row r="83" spans="1:9" x14ac:dyDescent="0.3">
      <c r="A83">
        <v>55821</v>
      </c>
      <c r="B83">
        <v>137</v>
      </c>
      <c r="C83" t="s">
        <v>122</v>
      </c>
      <c r="D83">
        <v>114</v>
      </c>
      <c r="E83" t="s">
        <v>24</v>
      </c>
      <c r="F83" s="20">
        <v>45671</v>
      </c>
      <c r="G83" t="s">
        <v>686</v>
      </c>
      <c r="H83" t="s">
        <v>758</v>
      </c>
      <c r="I83">
        <v>-2350</v>
      </c>
    </row>
    <row r="84" spans="1:9" x14ac:dyDescent="0.3">
      <c r="A84">
        <v>55822</v>
      </c>
      <c r="B84">
        <v>137</v>
      </c>
      <c r="C84" t="s">
        <v>122</v>
      </c>
      <c r="D84">
        <v>114</v>
      </c>
      <c r="E84" t="s">
        <v>24</v>
      </c>
      <c r="F84" s="20">
        <v>45671</v>
      </c>
      <c r="G84" t="s">
        <v>686</v>
      </c>
      <c r="H84" t="s">
        <v>759</v>
      </c>
      <c r="I84">
        <v>-9750</v>
      </c>
    </row>
    <row r="85" spans="1:9" x14ac:dyDescent="0.3">
      <c r="A85">
        <v>55823</v>
      </c>
      <c r="B85">
        <v>137</v>
      </c>
      <c r="C85" t="s">
        <v>122</v>
      </c>
      <c r="D85">
        <v>114</v>
      </c>
      <c r="E85" t="s">
        <v>24</v>
      </c>
      <c r="F85" s="20">
        <v>45671</v>
      </c>
      <c r="G85" t="s">
        <v>682</v>
      </c>
      <c r="H85" t="s">
        <v>756</v>
      </c>
      <c r="I85">
        <v>3740</v>
      </c>
    </row>
    <row r="86" spans="1:9" x14ac:dyDescent="0.3">
      <c r="A86">
        <v>55824</v>
      </c>
      <c r="B86">
        <v>137</v>
      </c>
      <c r="C86" t="s">
        <v>122</v>
      </c>
      <c r="D86">
        <v>114</v>
      </c>
      <c r="E86" t="s">
        <v>24</v>
      </c>
      <c r="F86" s="20">
        <v>45671</v>
      </c>
      <c r="G86" t="s">
        <v>686</v>
      </c>
      <c r="H86" t="s">
        <v>760</v>
      </c>
      <c r="I86">
        <v>-3739.34</v>
      </c>
    </row>
    <row r="87" spans="1:9" x14ac:dyDescent="0.3">
      <c r="A87">
        <v>55830</v>
      </c>
      <c r="B87">
        <v>130</v>
      </c>
      <c r="C87" t="s">
        <v>188</v>
      </c>
      <c r="D87">
        <v>114</v>
      </c>
      <c r="E87" t="s">
        <v>24</v>
      </c>
      <c r="F87" s="20">
        <v>45671</v>
      </c>
      <c r="G87" t="s">
        <v>682</v>
      </c>
      <c r="H87" t="s">
        <v>756</v>
      </c>
      <c r="I87">
        <v>30750</v>
      </c>
    </row>
    <row r="88" spans="1:9" x14ac:dyDescent="0.3">
      <c r="A88">
        <v>55831</v>
      </c>
      <c r="B88">
        <v>130</v>
      </c>
      <c r="C88" t="s">
        <v>188</v>
      </c>
      <c r="D88">
        <v>114</v>
      </c>
      <c r="E88" t="s">
        <v>24</v>
      </c>
      <c r="F88" s="20">
        <v>45671</v>
      </c>
      <c r="G88" t="s">
        <v>686</v>
      </c>
      <c r="H88" t="s">
        <v>761</v>
      </c>
      <c r="I88">
        <v>-2250</v>
      </c>
    </row>
    <row r="89" spans="1:9" x14ac:dyDescent="0.3">
      <c r="A89">
        <v>55832</v>
      </c>
      <c r="B89">
        <v>130</v>
      </c>
      <c r="C89" t="s">
        <v>188</v>
      </c>
      <c r="D89">
        <v>114</v>
      </c>
      <c r="E89" t="s">
        <v>24</v>
      </c>
      <c r="F89" s="20">
        <v>45671</v>
      </c>
      <c r="G89" t="s">
        <v>686</v>
      </c>
      <c r="H89" t="s">
        <v>762</v>
      </c>
      <c r="I89">
        <v>-2100</v>
      </c>
    </row>
    <row r="90" spans="1:9" x14ac:dyDescent="0.3">
      <c r="A90">
        <v>55833</v>
      </c>
      <c r="B90">
        <v>130</v>
      </c>
      <c r="C90" t="s">
        <v>188</v>
      </c>
      <c r="D90">
        <v>114</v>
      </c>
      <c r="E90" t="s">
        <v>24</v>
      </c>
      <c r="F90" s="20">
        <v>45671</v>
      </c>
      <c r="G90" t="s">
        <v>686</v>
      </c>
      <c r="H90" t="s">
        <v>763</v>
      </c>
      <c r="I90">
        <v>-2000</v>
      </c>
    </row>
    <row r="91" spans="1:9" x14ac:dyDescent="0.3">
      <c r="A91">
        <v>55834</v>
      </c>
      <c r="B91">
        <v>130</v>
      </c>
      <c r="C91" t="s">
        <v>188</v>
      </c>
      <c r="D91">
        <v>114</v>
      </c>
      <c r="E91" t="s">
        <v>24</v>
      </c>
      <c r="F91" s="20">
        <v>45671</v>
      </c>
      <c r="G91" t="s">
        <v>686</v>
      </c>
      <c r="H91" t="s">
        <v>764</v>
      </c>
      <c r="I91">
        <v>-2000</v>
      </c>
    </row>
    <row r="92" spans="1:9" x14ac:dyDescent="0.3">
      <c r="A92">
        <v>55835</v>
      </c>
      <c r="B92">
        <v>130</v>
      </c>
      <c r="C92" t="s">
        <v>188</v>
      </c>
      <c r="D92">
        <v>114</v>
      </c>
      <c r="E92" t="s">
        <v>24</v>
      </c>
      <c r="F92" s="20">
        <v>45671</v>
      </c>
      <c r="G92" t="s">
        <v>686</v>
      </c>
      <c r="H92" t="s">
        <v>765</v>
      </c>
      <c r="I92">
        <v>-3250</v>
      </c>
    </row>
    <row r="93" spans="1:9" x14ac:dyDescent="0.3">
      <c r="A93">
        <v>55836</v>
      </c>
      <c r="B93">
        <v>130</v>
      </c>
      <c r="C93" t="s">
        <v>188</v>
      </c>
      <c r="D93">
        <v>114</v>
      </c>
      <c r="E93" t="s">
        <v>24</v>
      </c>
      <c r="F93" s="20">
        <v>45671</v>
      </c>
      <c r="G93" t="s">
        <v>686</v>
      </c>
      <c r="H93" t="s">
        <v>766</v>
      </c>
      <c r="I93">
        <v>-2000</v>
      </c>
    </row>
    <row r="94" spans="1:9" x14ac:dyDescent="0.3">
      <c r="A94">
        <v>55837</v>
      </c>
      <c r="B94">
        <v>130</v>
      </c>
      <c r="C94" t="s">
        <v>188</v>
      </c>
      <c r="D94">
        <v>114</v>
      </c>
      <c r="E94" t="s">
        <v>24</v>
      </c>
      <c r="F94" s="20">
        <v>45671</v>
      </c>
      <c r="G94" t="s">
        <v>686</v>
      </c>
      <c r="H94" t="s">
        <v>767</v>
      </c>
      <c r="I94">
        <v>-2100</v>
      </c>
    </row>
    <row r="95" spans="1:9" x14ac:dyDescent="0.3">
      <c r="A95">
        <v>55838</v>
      </c>
      <c r="B95">
        <v>130</v>
      </c>
      <c r="C95" t="s">
        <v>188</v>
      </c>
      <c r="D95">
        <v>114</v>
      </c>
      <c r="E95" t="s">
        <v>24</v>
      </c>
      <c r="F95" s="20">
        <v>45671</v>
      </c>
      <c r="G95" t="s">
        <v>686</v>
      </c>
      <c r="H95" t="s">
        <v>768</v>
      </c>
      <c r="I95">
        <v>-2000</v>
      </c>
    </row>
    <row r="96" spans="1:9" x14ac:dyDescent="0.3">
      <c r="A96">
        <v>55839</v>
      </c>
      <c r="B96">
        <v>130</v>
      </c>
      <c r="C96" t="s">
        <v>188</v>
      </c>
      <c r="D96">
        <v>114</v>
      </c>
      <c r="E96" t="s">
        <v>24</v>
      </c>
      <c r="F96" s="20">
        <v>45671</v>
      </c>
      <c r="G96" t="s">
        <v>686</v>
      </c>
      <c r="H96" t="s">
        <v>769</v>
      </c>
      <c r="I96">
        <v>-3300</v>
      </c>
    </row>
    <row r="97" spans="1:9" x14ac:dyDescent="0.3">
      <c r="A97">
        <v>55840</v>
      </c>
      <c r="B97">
        <v>130</v>
      </c>
      <c r="C97" t="s">
        <v>188</v>
      </c>
      <c r="D97">
        <v>114</v>
      </c>
      <c r="E97" t="s">
        <v>24</v>
      </c>
      <c r="F97" s="20">
        <v>45671</v>
      </c>
      <c r="G97" t="s">
        <v>686</v>
      </c>
      <c r="H97" t="s">
        <v>770</v>
      </c>
      <c r="I97">
        <v>-2100</v>
      </c>
    </row>
    <row r="98" spans="1:9" x14ac:dyDescent="0.3">
      <c r="A98">
        <v>55841</v>
      </c>
      <c r="B98">
        <v>130</v>
      </c>
      <c r="C98" t="s">
        <v>188</v>
      </c>
      <c r="D98">
        <v>114</v>
      </c>
      <c r="E98" t="s">
        <v>24</v>
      </c>
      <c r="F98" s="20">
        <v>45671</v>
      </c>
      <c r="G98" t="s">
        <v>686</v>
      </c>
      <c r="H98" t="s">
        <v>771</v>
      </c>
      <c r="I98">
        <v>-3300</v>
      </c>
    </row>
    <row r="99" spans="1:9" x14ac:dyDescent="0.3">
      <c r="A99">
        <v>55842</v>
      </c>
      <c r="B99">
        <v>130</v>
      </c>
      <c r="C99" t="s">
        <v>188</v>
      </c>
      <c r="D99">
        <v>114</v>
      </c>
      <c r="E99" t="s">
        <v>24</v>
      </c>
      <c r="F99" s="20">
        <v>45671</v>
      </c>
      <c r="G99" t="s">
        <v>686</v>
      </c>
      <c r="H99" t="s">
        <v>772</v>
      </c>
      <c r="I99">
        <v>-2100</v>
      </c>
    </row>
    <row r="100" spans="1:9" x14ac:dyDescent="0.3">
      <c r="A100">
        <v>55843</v>
      </c>
      <c r="B100">
        <v>130</v>
      </c>
      <c r="C100" t="s">
        <v>188</v>
      </c>
      <c r="D100">
        <v>114</v>
      </c>
      <c r="E100" t="s">
        <v>24</v>
      </c>
      <c r="F100" s="20">
        <v>45671</v>
      </c>
      <c r="G100" t="s">
        <v>686</v>
      </c>
      <c r="H100" t="s">
        <v>773</v>
      </c>
      <c r="I100">
        <v>-2250</v>
      </c>
    </row>
    <row r="101" spans="1:9" x14ac:dyDescent="0.3">
      <c r="A101">
        <v>55683</v>
      </c>
      <c r="B101">
        <v>103</v>
      </c>
      <c r="C101" t="s">
        <v>116</v>
      </c>
      <c r="D101">
        <v>114</v>
      </c>
      <c r="E101" t="s">
        <v>24</v>
      </c>
      <c r="F101" s="20">
        <v>45670.5</v>
      </c>
      <c r="G101" t="s">
        <v>682</v>
      </c>
      <c r="H101" t="s">
        <v>774</v>
      </c>
      <c r="I101">
        <v>135</v>
      </c>
    </row>
    <row r="102" spans="1:9" x14ac:dyDescent="0.3">
      <c r="A102">
        <v>55684</v>
      </c>
      <c r="B102">
        <v>103</v>
      </c>
      <c r="C102" t="s">
        <v>116</v>
      </c>
      <c r="D102">
        <v>114</v>
      </c>
      <c r="E102" t="s">
        <v>24</v>
      </c>
      <c r="F102" s="20">
        <v>45670.5</v>
      </c>
      <c r="G102" t="s">
        <v>682</v>
      </c>
      <c r="H102" t="s">
        <v>684</v>
      </c>
      <c r="I102">
        <v>8600</v>
      </c>
    </row>
    <row r="103" spans="1:9" x14ac:dyDescent="0.3">
      <c r="A103">
        <v>55685</v>
      </c>
      <c r="B103">
        <v>103</v>
      </c>
      <c r="C103" t="s">
        <v>116</v>
      </c>
      <c r="D103">
        <v>114</v>
      </c>
      <c r="E103" t="s">
        <v>24</v>
      </c>
      <c r="F103" s="20">
        <v>45670.5</v>
      </c>
      <c r="G103" t="s">
        <v>682</v>
      </c>
      <c r="H103" t="s">
        <v>684</v>
      </c>
      <c r="I103">
        <v>200</v>
      </c>
    </row>
    <row r="104" spans="1:9" x14ac:dyDescent="0.3">
      <c r="A104">
        <v>55686</v>
      </c>
      <c r="B104">
        <v>103</v>
      </c>
      <c r="C104" t="s">
        <v>116</v>
      </c>
      <c r="D104">
        <v>114</v>
      </c>
      <c r="E104" t="s">
        <v>24</v>
      </c>
      <c r="F104" s="20">
        <v>45670.5</v>
      </c>
      <c r="G104" t="s">
        <v>682</v>
      </c>
      <c r="H104" t="s">
        <v>684</v>
      </c>
      <c r="I104">
        <v>37000</v>
      </c>
    </row>
    <row r="105" spans="1:9" x14ac:dyDescent="0.3">
      <c r="A105">
        <v>55687</v>
      </c>
      <c r="B105">
        <v>103</v>
      </c>
      <c r="C105" t="s">
        <v>116</v>
      </c>
      <c r="D105">
        <v>114</v>
      </c>
      <c r="E105" t="s">
        <v>24</v>
      </c>
      <c r="F105" s="20">
        <v>45670.5</v>
      </c>
      <c r="G105" t="s">
        <v>682</v>
      </c>
      <c r="H105" t="s">
        <v>684</v>
      </c>
      <c r="I105">
        <v>8000</v>
      </c>
    </row>
    <row r="106" spans="1:9" x14ac:dyDescent="0.3">
      <c r="A106">
        <v>55688</v>
      </c>
      <c r="B106">
        <v>103</v>
      </c>
      <c r="C106" t="s">
        <v>116</v>
      </c>
      <c r="D106">
        <v>114</v>
      </c>
      <c r="E106" t="s">
        <v>24</v>
      </c>
      <c r="F106" s="20">
        <v>45670.5</v>
      </c>
      <c r="G106" t="s">
        <v>682</v>
      </c>
      <c r="H106" t="s">
        <v>744</v>
      </c>
      <c r="I106">
        <v>959.24</v>
      </c>
    </row>
    <row r="107" spans="1:9" x14ac:dyDescent="0.3">
      <c r="A107">
        <v>55690</v>
      </c>
      <c r="B107">
        <v>103</v>
      </c>
      <c r="C107" t="s">
        <v>116</v>
      </c>
      <c r="D107">
        <v>114</v>
      </c>
      <c r="E107" t="s">
        <v>24</v>
      </c>
      <c r="F107" s="20">
        <v>45670.5</v>
      </c>
      <c r="G107" t="s">
        <v>686</v>
      </c>
      <c r="H107" t="s">
        <v>775</v>
      </c>
      <c r="I107">
        <v>-280.94</v>
      </c>
    </row>
    <row r="108" spans="1:9" x14ac:dyDescent="0.3">
      <c r="A108">
        <v>55691</v>
      </c>
      <c r="B108">
        <v>103</v>
      </c>
      <c r="C108" t="s">
        <v>116</v>
      </c>
      <c r="D108">
        <v>114</v>
      </c>
      <c r="E108" t="s">
        <v>24</v>
      </c>
      <c r="F108" s="20">
        <v>45670.5</v>
      </c>
      <c r="G108" t="s">
        <v>686</v>
      </c>
      <c r="H108" t="s">
        <v>776</v>
      </c>
      <c r="I108">
        <v>-295.8</v>
      </c>
    </row>
    <row r="109" spans="1:9" x14ac:dyDescent="0.3">
      <c r="A109">
        <v>55692</v>
      </c>
      <c r="B109">
        <v>103</v>
      </c>
      <c r="C109" t="s">
        <v>116</v>
      </c>
      <c r="D109">
        <v>114</v>
      </c>
      <c r="E109" t="s">
        <v>24</v>
      </c>
      <c r="F109" s="20">
        <v>45670.5</v>
      </c>
      <c r="G109" t="s">
        <v>686</v>
      </c>
      <c r="H109" t="s">
        <v>777</v>
      </c>
      <c r="I109">
        <v>-306</v>
      </c>
    </row>
    <row r="110" spans="1:9" x14ac:dyDescent="0.3">
      <c r="A110">
        <v>55693</v>
      </c>
      <c r="B110">
        <v>103</v>
      </c>
      <c r="C110" t="s">
        <v>116</v>
      </c>
      <c r="D110">
        <v>114</v>
      </c>
      <c r="E110" t="s">
        <v>24</v>
      </c>
      <c r="F110" s="20">
        <v>45670.5</v>
      </c>
      <c r="G110" t="s">
        <v>686</v>
      </c>
      <c r="H110" t="s">
        <v>778</v>
      </c>
      <c r="I110">
        <v>-309.33</v>
      </c>
    </row>
    <row r="111" spans="1:9" x14ac:dyDescent="0.3">
      <c r="A111">
        <v>55694</v>
      </c>
      <c r="B111">
        <v>103</v>
      </c>
      <c r="C111" t="s">
        <v>116</v>
      </c>
      <c r="D111">
        <v>114</v>
      </c>
      <c r="E111" t="s">
        <v>24</v>
      </c>
      <c r="F111" s="20">
        <v>45670.5</v>
      </c>
      <c r="G111" t="s">
        <v>686</v>
      </c>
      <c r="H111" t="s">
        <v>779</v>
      </c>
      <c r="I111">
        <v>-310.88</v>
      </c>
    </row>
    <row r="112" spans="1:9" x14ac:dyDescent="0.3">
      <c r="A112">
        <v>55695</v>
      </c>
      <c r="B112">
        <v>103</v>
      </c>
      <c r="C112" t="s">
        <v>116</v>
      </c>
      <c r="D112">
        <v>114</v>
      </c>
      <c r="E112" t="s">
        <v>24</v>
      </c>
      <c r="F112" s="20">
        <v>45670.5</v>
      </c>
      <c r="G112" t="s">
        <v>686</v>
      </c>
      <c r="H112" t="s">
        <v>780</v>
      </c>
      <c r="I112">
        <v>-360</v>
      </c>
    </row>
    <row r="113" spans="1:9" x14ac:dyDescent="0.3">
      <c r="A113">
        <v>55696</v>
      </c>
      <c r="B113">
        <v>103</v>
      </c>
      <c r="C113" t="s">
        <v>116</v>
      </c>
      <c r="D113">
        <v>114</v>
      </c>
      <c r="E113" t="s">
        <v>24</v>
      </c>
      <c r="F113" s="20">
        <v>45670.5</v>
      </c>
      <c r="G113" t="s">
        <v>686</v>
      </c>
      <c r="H113" t="s">
        <v>781</v>
      </c>
      <c r="I113">
        <v>-704.55</v>
      </c>
    </row>
    <row r="114" spans="1:9" x14ac:dyDescent="0.3">
      <c r="A114">
        <v>55697</v>
      </c>
      <c r="B114">
        <v>103</v>
      </c>
      <c r="C114" t="s">
        <v>116</v>
      </c>
      <c r="D114">
        <v>114</v>
      </c>
      <c r="E114" t="s">
        <v>24</v>
      </c>
      <c r="F114" s="20">
        <v>45670.5</v>
      </c>
      <c r="G114" t="s">
        <v>686</v>
      </c>
      <c r="H114" t="s">
        <v>782</v>
      </c>
      <c r="I114">
        <v>-719.29</v>
      </c>
    </row>
    <row r="115" spans="1:9" x14ac:dyDescent="0.3">
      <c r="A115">
        <v>55698</v>
      </c>
      <c r="B115">
        <v>103</v>
      </c>
      <c r="C115" t="s">
        <v>116</v>
      </c>
      <c r="D115">
        <v>114</v>
      </c>
      <c r="E115" t="s">
        <v>24</v>
      </c>
      <c r="F115" s="20">
        <v>45670.5</v>
      </c>
      <c r="G115" t="s">
        <v>686</v>
      </c>
      <c r="H115" t="s">
        <v>783</v>
      </c>
      <c r="I115">
        <v>-937</v>
      </c>
    </row>
    <row r="116" spans="1:9" x14ac:dyDescent="0.3">
      <c r="A116">
        <v>55699</v>
      </c>
      <c r="B116">
        <v>103</v>
      </c>
      <c r="C116" t="s">
        <v>116</v>
      </c>
      <c r="D116">
        <v>114</v>
      </c>
      <c r="E116" t="s">
        <v>24</v>
      </c>
      <c r="F116" s="20">
        <v>45670.5</v>
      </c>
      <c r="G116" t="s">
        <v>686</v>
      </c>
      <c r="H116" t="s">
        <v>784</v>
      </c>
      <c r="I116">
        <v>-957.6</v>
      </c>
    </row>
    <row r="117" spans="1:9" x14ac:dyDescent="0.3">
      <c r="A117">
        <v>55700</v>
      </c>
      <c r="B117">
        <v>103</v>
      </c>
      <c r="C117" t="s">
        <v>116</v>
      </c>
      <c r="D117">
        <v>114</v>
      </c>
      <c r="E117" t="s">
        <v>24</v>
      </c>
      <c r="F117" s="20">
        <v>45670.5</v>
      </c>
      <c r="G117" t="s">
        <v>686</v>
      </c>
      <c r="H117" t="s">
        <v>785</v>
      </c>
      <c r="I117">
        <v>-1020</v>
      </c>
    </row>
    <row r="118" spans="1:9" x14ac:dyDescent="0.3">
      <c r="A118">
        <v>55701</v>
      </c>
      <c r="B118">
        <v>103</v>
      </c>
      <c r="C118" t="s">
        <v>116</v>
      </c>
      <c r="D118">
        <v>114</v>
      </c>
      <c r="E118" t="s">
        <v>24</v>
      </c>
      <c r="F118" s="20">
        <v>45670.5</v>
      </c>
      <c r="G118" t="s">
        <v>686</v>
      </c>
      <c r="H118" t="s">
        <v>786</v>
      </c>
      <c r="I118">
        <v>-1283.3</v>
      </c>
    </row>
    <row r="119" spans="1:9" x14ac:dyDescent="0.3">
      <c r="A119">
        <v>55702</v>
      </c>
      <c r="B119">
        <v>103</v>
      </c>
      <c r="C119" t="s">
        <v>116</v>
      </c>
      <c r="D119">
        <v>114</v>
      </c>
      <c r="E119" t="s">
        <v>24</v>
      </c>
      <c r="F119" s="20">
        <v>45670.5</v>
      </c>
      <c r="G119" t="s">
        <v>686</v>
      </c>
      <c r="H119" t="s">
        <v>787</v>
      </c>
      <c r="I119">
        <v>-1740.87</v>
      </c>
    </row>
    <row r="120" spans="1:9" x14ac:dyDescent="0.3">
      <c r="A120">
        <v>55703</v>
      </c>
      <c r="B120">
        <v>103</v>
      </c>
      <c r="C120" t="s">
        <v>116</v>
      </c>
      <c r="D120">
        <v>114</v>
      </c>
      <c r="E120" t="s">
        <v>24</v>
      </c>
      <c r="F120" s="20">
        <v>45670.5</v>
      </c>
      <c r="G120" t="s">
        <v>686</v>
      </c>
      <c r="H120" t="s">
        <v>788</v>
      </c>
      <c r="I120">
        <v>-1910.3</v>
      </c>
    </row>
    <row r="121" spans="1:9" x14ac:dyDescent="0.3">
      <c r="A121">
        <v>55704</v>
      </c>
      <c r="B121">
        <v>103</v>
      </c>
      <c r="C121" t="s">
        <v>116</v>
      </c>
      <c r="D121">
        <v>114</v>
      </c>
      <c r="E121" t="s">
        <v>24</v>
      </c>
      <c r="F121" s="20">
        <v>45670.5</v>
      </c>
      <c r="G121" t="s">
        <v>686</v>
      </c>
      <c r="H121" t="s">
        <v>789</v>
      </c>
      <c r="I121">
        <v>-2420.25</v>
      </c>
    </row>
    <row r="122" spans="1:9" x14ac:dyDescent="0.3">
      <c r="A122">
        <v>55705</v>
      </c>
      <c r="B122">
        <v>103</v>
      </c>
      <c r="C122" t="s">
        <v>116</v>
      </c>
      <c r="D122">
        <v>114</v>
      </c>
      <c r="E122" t="s">
        <v>24</v>
      </c>
      <c r="F122" s="20">
        <v>45670.5</v>
      </c>
      <c r="G122" t="s">
        <v>686</v>
      </c>
      <c r="H122" t="s">
        <v>790</v>
      </c>
      <c r="I122">
        <v>-3518.14</v>
      </c>
    </row>
    <row r="123" spans="1:9" x14ac:dyDescent="0.3">
      <c r="A123">
        <v>55706</v>
      </c>
      <c r="B123">
        <v>103</v>
      </c>
      <c r="C123" t="s">
        <v>116</v>
      </c>
      <c r="D123">
        <v>114</v>
      </c>
      <c r="E123" t="s">
        <v>24</v>
      </c>
      <c r="F123" s="20">
        <v>45670.5</v>
      </c>
      <c r="G123" t="s">
        <v>686</v>
      </c>
      <c r="H123" t="s">
        <v>791</v>
      </c>
      <c r="I123">
        <v>-3658.77</v>
      </c>
    </row>
    <row r="124" spans="1:9" x14ac:dyDescent="0.3">
      <c r="A124">
        <v>55707</v>
      </c>
      <c r="B124">
        <v>103</v>
      </c>
      <c r="C124" t="s">
        <v>116</v>
      </c>
      <c r="D124">
        <v>114</v>
      </c>
      <c r="E124" t="s">
        <v>24</v>
      </c>
      <c r="F124" s="20">
        <v>45670.5</v>
      </c>
      <c r="G124" t="s">
        <v>686</v>
      </c>
      <c r="H124" t="s">
        <v>792</v>
      </c>
      <c r="I124">
        <v>-4570.5</v>
      </c>
    </row>
    <row r="125" spans="1:9" x14ac:dyDescent="0.3">
      <c r="A125">
        <v>55708</v>
      </c>
      <c r="B125">
        <v>103</v>
      </c>
      <c r="C125" t="s">
        <v>116</v>
      </c>
      <c r="D125">
        <v>114</v>
      </c>
      <c r="E125" t="s">
        <v>24</v>
      </c>
      <c r="F125" s="20">
        <v>45670.5</v>
      </c>
      <c r="G125" t="s">
        <v>686</v>
      </c>
      <c r="H125" t="s">
        <v>793</v>
      </c>
      <c r="I125">
        <v>-7764</v>
      </c>
    </row>
    <row r="126" spans="1:9" x14ac:dyDescent="0.3">
      <c r="A126">
        <v>55709</v>
      </c>
      <c r="B126">
        <v>103</v>
      </c>
      <c r="C126" t="s">
        <v>116</v>
      </c>
      <c r="D126">
        <v>114</v>
      </c>
      <c r="E126" t="s">
        <v>24</v>
      </c>
      <c r="F126" s="20">
        <v>45670.5</v>
      </c>
      <c r="G126" t="s">
        <v>686</v>
      </c>
      <c r="H126" t="s">
        <v>794</v>
      </c>
      <c r="I126">
        <v>-8580</v>
      </c>
    </row>
    <row r="127" spans="1:9" x14ac:dyDescent="0.3">
      <c r="A127">
        <v>55710</v>
      </c>
      <c r="B127">
        <v>103</v>
      </c>
      <c r="C127" t="s">
        <v>116</v>
      </c>
      <c r="D127">
        <v>114</v>
      </c>
      <c r="E127" t="s">
        <v>24</v>
      </c>
      <c r="F127" s="20">
        <v>45670.5</v>
      </c>
      <c r="G127" t="s">
        <v>686</v>
      </c>
      <c r="H127" t="s">
        <v>795</v>
      </c>
      <c r="I127">
        <v>-1277.9000000000001</v>
      </c>
    </row>
    <row r="128" spans="1:9" x14ac:dyDescent="0.3">
      <c r="A128">
        <v>55711</v>
      </c>
      <c r="B128">
        <v>103</v>
      </c>
      <c r="C128" t="s">
        <v>116</v>
      </c>
      <c r="D128">
        <v>114</v>
      </c>
      <c r="E128" t="s">
        <v>24</v>
      </c>
      <c r="F128" s="20">
        <v>45670.5</v>
      </c>
      <c r="G128" t="s">
        <v>686</v>
      </c>
      <c r="H128" t="s">
        <v>796</v>
      </c>
      <c r="I128">
        <v>-3411.7</v>
      </c>
    </row>
    <row r="129" spans="1:9" x14ac:dyDescent="0.3">
      <c r="A129">
        <v>55712</v>
      </c>
      <c r="B129">
        <v>103</v>
      </c>
      <c r="C129" t="s">
        <v>116</v>
      </c>
      <c r="D129">
        <v>114</v>
      </c>
      <c r="E129" t="s">
        <v>24</v>
      </c>
      <c r="F129" s="20">
        <v>45670.5</v>
      </c>
      <c r="G129" t="s">
        <v>686</v>
      </c>
      <c r="H129" t="s">
        <v>797</v>
      </c>
      <c r="I129">
        <v>-500</v>
      </c>
    </row>
    <row r="130" spans="1:9" x14ac:dyDescent="0.3">
      <c r="A130">
        <v>55713</v>
      </c>
      <c r="B130">
        <v>103</v>
      </c>
      <c r="C130" t="s">
        <v>116</v>
      </c>
      <c r="D130">
        <v>114</v>
      </c>
      <c r="E130" t="s">
        <v>24</v>
      </c>
      <c r="F130" s="20">
        <v>45670.5</v>
      </c>
      <c r="G130" t="s">
        <v>686</v>
      </c>
      <c r="H130" t="s">
        <v>729</v>
      </c>
      <c r="I130">
        <v>-4140.6400000000003</v>
      </c>
    </row>
    <row r="131" spans="1:9" x14ac:dyDescent="0.3">
      <c r="A131">
        <v>55714</v>
      </c>
      <c r="B131">
        <v>103</v>
      </c>
      <c r="C131" t="s">
        <v>116</v>
      </c>
      <c r="D131">
        <v>114</v>
      </c>
      <c r="E131" t="s">
        <v>24</v>
      </c>
      <c r="F131" s="20">
        <v>45670.5</v>
      </c>
      <c r="G131" t="s">
        <v>686</v>
      </c>
      <c r="H131" t="s">
        <v>798</v>
      </c>
      <c r="I131">
        <v>-4260.8500000000004</v>
      </c>
    </row>
    <row r="132" spans="1:9" x14ac:dyDescent="0.3">
      <c r="A132">
        <v>55807</v>
      </c>
      <c r="B132">
        <v>137</v>
      </c>
      <c r="C132" t="s">
        <v>122</v>
      </c>
      <c r="D132">
        <v>114</v>
      </c>
      <c r="E132" t="s">
        <v>24</v>
      </c>
      <c r="F132" s="20">
        <v>45670</v>
      </c>
      <c r="G132" t="s">
        <v>682</v>
      </c>
      <c r="H132" t="s">
        <v>799</v>
      </c>
      <c r="I132">
        <v>64700</v>
      </c>
    </row>
    <row r="133" spans="1:9" x14ac:dyDescent="0.3">
      <c r="A133">
        <v>55808</v>
      </c>
      <c r="B133">
        <v>137</v>
      </c>
      <c r="C133" t="s">
        <v>122</v>
      </c>
      <c r="D133">
        <v>114</v>
      </c>
      <c r="E133" t="s">
        <v>24</v>
      </c>
      <c r="F133" s="20">
        <v>45670</v>
      </c>
      <c r="G133" t="s">
        <v>686</v>
      </c>
      <c r="H133" t="s">
        <v>800</v>
      </c>
      <c r="I133">
        <v>-31745.22</v>
      </c>
    </row>
    <row r="134" spans="1:9" x14ac:dyDescent="0.3">
      <c r="A134">
        <v>55809</v>
      </c>
      <c r="B134">
        <v>137</v>
      </c>
      <c r="C134" t="s">
        <v>122</v>
      </c>
      <c r="D134">
        <v>114</v>
      </c>
      <c r="E134" t="s">
        <v>24</v>
      </c>
      <c r="F134" s="20">
        <v>45670</v>
      </c>
      <c r="G134" t="s">
        <v>686</v>
      </c>
      <c r="H134" t="s">
        <v>801</v>
      </c>
      <c r="I134">
        <v>-4535.03</v>
      </c>
    </row>
    <row r="135" spans="1:9" x14ac:dyDescent="0.3">
      <c r="A135">
        <v>55810</v>
      </c>
      <c r="B135">
        <v>137</v>
      </c>
      <c r="C135" t="s">
        <v>122</v>
      </c>
      <c r="D135">
        <v>114</v>
      </c>
      <c r="E135" t="s">
        <v>24</v>
      </c>
      <c r="F135" s="20">
        <v>45670</v>
      </c>
      <c r="G135" t="s">
        <v>686</v>
      </c>
      <c r="H135" t="s">
        <v>802</v>
      </c>
      <c r="I135">
        <v>-2060</v>
      </c>
    </row>
    <row r="136" spans="1:9" x14ac:dyDescent="0.3">
      <c r="A136">
        <v>55811</v>
      </c>
      <c r="B136">
        <v>137</v>
      </c>
      <c r="C136" t="s">
        <v>122</v>
      </c>
      <c r="D136">
        <v>114</v>
      </c>
      <c r="E136" t="s">
        <v>24</v>
      </c>
      <c r="F136" s="20">
        <v>45670</v>
      </c>
      <c r="G136" t="s">
        <v>686</v>
      </c>
      <c r="H136" t="s">
        <v>803</v>
      </c>
      <c r="I136">
        <v>-7717.5</v>
      </c>
    </row>
    <row r="137" spans="1:9" x14ac:dyDescent="0.3">
      <c r="A137">
        <v>55812</v>
      </c>
      <c r="B137">
        <v>137</v>
      </c>
      <c r="C137" t="s">
        <v>122</v>
      </c>
      <c r="D137">
        <v>114</v>
      </c>
      <c r="E137" t="s">
        <v>24</v>
      </c>
      <c r="F137" s="20">
        <v>45670</v>
      </c>
      <c r="G137" t="s">
        <v>686</v>
      </c>
      <c r="H137" t="s">
        <v>804</v>
      </c>
      <c r="I137">
        <v>-1380.25</v>
      </c>
    </row>
    <row r="138" spans="1:9" x14ac:dyDescent="0.3">
      <c r="A138">
        <v>55813</v>
      </c>
      <c r="B138">
        <v>137</v>
      </c>
      <c r="C138" t="s">
        <v>122</v>
      </c>
      <c r="D138">
        <v>114</v>
      </c>
      <c r="E138" t="s">
        <v>24</v>
      </c>
      <c r="F138" s="20">
        <v>45670</v>
      </c>
      <c r="G138" t="s">
        <v>686</v>
      </c>
      <c r="H138" t="s">
        <v>805</v>
      </c>
      <c r="I138">
        <v>-5382</v>
      </c>
    </row>
    <row r="139" spans="1:9" x14ac:dyDescent="0.3">
      <c r="A139">
        <v>55814</v>
      </c>
      <c r="B139">
        <v>137</v>
      </c>
      <c r="C139" t="s">
        <v>122</v>
      </c>
      <c r="D139">
        <v>114</v>
      </c>
      <c r="E139" t="s">
        <v>24</v>
      </c>
      <c r="F139" s="20">
        <v>45670</v>
      </c>
      <c r="G139" t="s">
        <v>686</v>
      </c>
      <c r="H139" t="s">
        <v>806</v>
      </c>
      <c r="I139">
        <v>-10124</v>
      </c>
    </row>
    <row r="140" spans="1:9" x14ac:dyDescent="0.3">
      <c r="A140">
        <v>55815</v>
      </c>
      <c r="B140">
        <v>137</v>
      </c>
      <c r="C140" t="s">
        <v>122</v>
      </c>
      <c r="D140">
        <v>114</v>
      </c>
      <c r="E140" t="s">
        <v>24</v>
      </c>
      <c r="F140" s="20">
        <v>45670</v>
      </c>
      <c r="G140" t="s">
        <v>686</v>
      </c>
      <c r="H140" t="s">
        <v>805</v>
      </c>
      <c r="I140">
        <v>-990</v>
      </c>
    </row>
    <row r="141" spans="1:9" x14ac:dyDescent="0.3">
      <c r="A141">
        <v>55816</v>
      </c>
      <c r="B141">
        <v>137</v>
      </c>
      <c r="C141" t="s">
        <v>122</v>
      </c>
      <c r="D141">
        <v>114</v>
      </c>
      <c r="E141" t="s">
        <v>24</v>
      </c>
      <c r="F141" s="20">
        <v>45670</v>
      </c>
      <c r="G141" t="s">
        <v>686</v>
      </c>
      <c r="H141" t="s">
        <v>771</v>
      </c>
      <c r="I141">
        <v>-749.99</v>
      </c>
    </row>
    <row r="142" spans="1:9" x14ac:dyDescent="0.3">
      <c r="A142">
        <v>55817</v>
      </c>
      <c r="B142">
        <v>137</v>
      </c>
      <c r="C142" t="s">
        <v>122</v>
      </c>
      <c r="D142">
        <v>114</v>
      </c>
      <c r="E142" t="s">
        <v>24</v>
      </c>
      <c r="F142" s="20">
        <v>45670</v>
      </c>
      <c r="G142" t="s">
        <v>682</v>
      </c>
      <c r="H142" t="s">
        <v>799</v>
      </c>
      <c r="I142">
        <v>8725</v>
      </c>
    </row>
    <row r="143" spans="1:9" x14ac:dyDescent="0.3">
      <c r="A143">
        <v>55818</v>
      </c>
      <c r="B143">
        <v>137</v>
      </c>
      <c r="C143" t="s">
        <v>122</v>
      </c>
      <c r="D143">
        <v>114</v>
      </c>
      <c r="E143" t="s">
        <v>24</v>
      </c>
      <c r="F143" s="20">
        <v>45670</v>
      </c>
      <c r="G143" t="s">
        <v>686</v>
      </c>
      <c r="H143" t="s">
        <v>807</v>
      </c>
      <c r="I143">
        <v>-8724.7800000000007</v>
      </c>
    </row>
    <row r="144" spans="1:9" x14ac:dyDescent="0.3">
      <c r="A144">
        <v>55825</v>
      </c>
      <c r="B144">
        <v>130</v>
      </c>
      <c r="C144" t="s">
        <v>188</v>
      </c>
      <c r="D144">
        <v>114</v>
      </c>
      <c r="E144" t="s">
        <v>24</v>
      </c>
      <c r="F144" s="20">
        <v>45670</v>
      </c>
      <c r="G144" t="s">
        <v>682</v>
      </c>
      <c r="H144" t="s">
        <v>808</v>
      </c>
      <c r="I144">
        <v>10200</v>
      </c>
    </row>
    <row r="145" spans="1:9" x14ac:dyDescent="0.3">
      <c r="A145">
        <v>55826</v>
      </c>
      <c r="B145">
        <v>130</v>
      </c>
      <c r="C145" t="s">
        <v>188</v>
      </c>
      <c r="D145">
        <v>114</v>
      </c>
      <c r="E145" t="s">
        <v>24</v>
      </c>
      <c r="F145" s="20">
        <v>45670</v>
      </c>
      <c r="G145" t="s">
        <v>686</v>
      </c>
      <c r="H145" t="s">
        <v>809</v>
      </c>
      <c r="I145">
        <v>-2500</v>
      </c>
    </row>
    <row r="146" spans="1:9" x14ac:dyDescent="0.3">
      <c r="A146">
        <v>55827</v>
      </c>
      <c r="B146">
        <v>130</v>
      </c>
      <c r="C146" t="s">
        <v>188</v>
      </c>
      <c r="D146">
        <v>114</v>
      </c>
      <c r="E146" t="s">
        <v>24</v>
      </c>
      <c r="F146" s="20">
        <v>45670</v>
      </c>
      <c r="G146" t="s">
        <v>686</v>
      </c>
      <c r="H146" t="s">
        <v>768</v>
      </c>
      <c r="I146">
        <v>-597.64</v>
      </c>
    </row>
    <row r="147" spans="1:9" x14ac:dyDescent="0.3">
      <c r="A147">
        <v>55828</v>
      </c>
      <c r="B147">
        <v>130</v>
      </c>
      <c r="C147" t="s">
        <v>188</v>
      </c>
      <c r="D147">
        <v>114</v>
      </c>
      <c r="E147" t="s">
        <v>24</v>
      </c>
      <c r="F147" s="20">
        <v>45670</v>
      </c>
      <c r="G147" t="s">
        <v>686</v>
      </c>
      <c r="H147" t="s">
        <v>810</v>
      </c>
      <c r="I147">
        <v>-8000</v>
      </c>
    </row>
    <row r="148" spans="1:9" x14ac:dyDescent="0.3">
      <c r="A148">
        <v>55829</v>
      </c>
      <c r="B148">
        <v>130</v>
      </c>
      <c r="C148" t="s">
        <v>188</v>
      </c>
      <c r="D148">
        <v>114</v>
      </c>
      <c r="E148" t="s">
        <v>24</v>
      </c>
      <c r="F148" s="20">
        <v>45670</v>
      </c>
      <c r="G148" t="s">
        <v>686</v>
      </c>
      <c r="H148" t="s">
        <v>768</v>
      </c>
      <c r="I148">
        <v>-1000</v>
      </c>
    </row>
    <row r="149" spans="1:9" x14ac:dyDescent="0.3">
      <c r="A149">
        <v>53409</v>
      </c>
      <c r="B149">
        <v>103</v>
      </c>
      <c r="C149" t="s">
        <v>116</v>
      </c>
      <c r="D149">
        <v>114</v>
      </c>
      <c r="E149" t="s">
        <v>24</v>
      </c>
      <c r="F149" s="20">
        <v>45667.5</v>
      </c>
      <c r="G149" t="s">
        <v>682</v>
      </c>
      <c r="H149" t="s">
        <v>684</v>
      </c>
      <c r="I149">
        <v>200</v>
      </c>
    </row>
    <row r="150" spans="1:9" x14ac:dyDescent="0.3">
      <c r="A150">
        <v>53410</v>
      </c>
      <c r="B150">
        <v>103</v>
      </c>
      <c r="C150" t="s">
        <v>116</v>
      </c>
      <c r="D150">
        <v>114</v>
      </c>
      <c r="E150" t="s">
        <v>24</v>
      </c>
      <c r="F150" s="20">
        <v>45667.5</v>
      </c>
      <c r="G150" t="s">
        <v>682</v>
      </c>
      <c r="H150" t="s">
        <v>684</v>
      </c>
      <c r="I150">
        <v>67000</v>
      </c>
    </row>
    <row r="151" spans="1:9" x14ac:dyDescent="0.3">
      <c r="A151">
        <v>53411</v>
      </c>
      <c r="B151">
        <v>103</v>
      </c>
      <c r="C151" t="s">
        <v>116</v>
      </c>
      <c r="D151">
        <v>114</v>
      </c>
      <c r="E151" t="s">
        <v>24</v>
      </c>
      <c r="F151" s="20">
        <v>45667.5</v>
      </c>
      <c r="G151" t="s">
        <v>686</v>
      </c>
      <c r="H151" t="s">
        <v>811</v>
      </c>
      <c r="I151">
        <v>-214.5</v>
      </c>
    </row>
    <row r="152" spans="1:9" x14ac:dyDescent="0.3">
      <c r="A152">
        <v>53412</v>
      </c>
      <c r="B152">
        <v>103</v>
      </c>
      <c r="C152" t="s">
        <v>116</v>
      </c>
      <c r="D152">
        <v>114</v>
      </c>
      <c r="E152" t="s">
        <v>24</v>
      </c>
      <c r="F152" s="20">
        <v>45667.5</v>
      </c>
      <c r="G152" t="s">
        <v>686</v>
      </c>
      <c r="H152" t="s">
        <v>812</v>
      </c>
      <c r="I152">
        <v>-320.56</v>
      </c>
    </row>
    <row r="153" spans="1:9" x14ac:dyDescent="0.3">
      <c r="A153">
        <v>53413</v>
      </c>
      <c r="B153">
        <v>103</v>
      </c>
      <c r="C153" t="s">
        <v>116</v>
      </c>
      <c r="D153">
        <v>114</v>
      </c>
      <c r="E153" t="s">
        <v>24</v>
      </c>
      <c r="F153" s="20">
        <v>45667.5</v>
      </c>
      <c r="G153" t="s">
        <v>686</v>
      </c>
      <c r="H153" t="s">
        <v>813</v>
      </c>
      <c r="I153">
        <v>-326</v>
      </c>
    </row>
    <row r="154" spans="1:9" x14ac:dyDescent="0.3">
      <c r="A154">
        <v>53414</v>
      </c>
      <c r="B154">
        <v>103</v>
      </c>
      <c r="C154" t="s">
        <v>116</v>
      </c>
      <c r="D154">
        <v>114</v>
      </c>
      <c r="E154" t="s">
        <v>24</v>
      </c>
      <c r="F154" s="20">
        <v>45667.5</v>
      </c>
      <c r="G154" t="s">
        <v>686</v>
      </c>
      <c r="H154" t="s">
        <v>814</v>
      </c>
      <c r="I154">
        <v>-458.5</v>
      </c>
    </row>
    <row r="155" spans="1:9" x14ac:dyDescent="0.3">
      <c r="A155">
        <v>53415</v>
      </c>
      <c r="B155">
        <v>103</v>
      </c>
      <c r="C155" t="s">
        <v>116</v>
      </c>
      <c r="D155">
        <v>114</v>
      </c>
      <c r="E155" t="s">
        <v>24</v>
      </c>
      <c r="F155" s="20">
        <v>45667.5</v>
      </c>
      <c r="G155" t="s">
        <v>686</v>
      </c>
      <c r="H155" t="s">
        <v>815</v>
      </c>
      <c r="I155">
        <v>-584.17999999999995</v>
      </c>
    </row>
    <row r="156" spans="1:9" x14ac:dyDescent="0.3">
      <c r="A156">
        <v>53416</v>
      </c>
      <c r="B156">
        <v>103</v>
      </c>
      <c r="C156" t="s">
        <v>116</v>
      </c>
      <c r="D156">
        <v>114</v>
      </c>
      <c r="E156" t="s">
        <v>24</v>
      </c>
      <c r="F156" s="20">
        <v>45667.5</v>
      </c>
      <c r="G156" t="s">
        <v>686</v>
      </c>
      <c r="H156" t="s">
        <v>816</v>
      </c>
      <c r="I156">
        <v>-603</v>
      </c>
    </row>
    <row r="157" spans="1:9" x14ac:dyDescent="0.3">
      <c r="A157">
        <v>53417</v>
      </c>
      <c r="B157">
        <v>103</v>
      </c>
      <c r="C157" t="s">
        <v>116</v>
      </c>
      <c r="D157">
        <v>114</v>
      </c>
      <c r="E157" t="s">
        <v>24</v>
      </c>
      <c r="F157" s="20">
        <v>45667.5</v>
      </c>
      <c r="G157" t="s">
        <v>686</v>
      </c>
      <c r="H157" t="s">
        <v>817</v>
      </c>
      <c r="I157">
        <v>-834.43</v>
      </c>
    </row>
    <row r="158" spans="1:9" x14ac:dyDescent="0.3">
      <c r="A158">
        <v>53418</v>
      </c>
      <c r="B158">
        <v>103</v>
      </c>
      <c r="C158" t="s">
        <v>116</v>
      </c>
      <c r="D158">
        <v>114</v>
      </c>
      <c r="E158" t="s">
        <v>24</v>
      </c>
      <c r="F158" s="20">
        <v>45667.5</v>
      </c>
      <c r="G158" t="s">
        <v>686</v>
      </c>
      <c r="H158" t="s">
        <v>818</v>
      </c>
      <c r="I158">
        <v>-1065</v>
      </c>
    </row>
    <row r="159" spans="1:9" x14ac:dyDescent="0.3">
      <c r="A159">
        <v>53419</v>
      </c>
      <c r="B159">
        <v>103</v>
      </c>
      <c r="C159" t="s">
        <v>116</v>
      </c>
      <c r="D159">
        <v>114</v>
      </c>
      <c r="E159" t="s">
        <v>24</v>
      </c>
      <c r="F159" s="20">
        <v>45667.5</v>
      </c>
      <c r="G159" t="s">
        <v>686</v>
      </c>
      <c r="H159" t="s">
        <v>819</v>
      </c>
      <c r="I159">
        <v>-1065.5999999999999</v>
      </c>
    </row>
    <row r="160" spans="1:9" x14ac:dyDescent="0.3">
      <c r="A160">
        <v>53420</v>
      </c>
      <c r="B160">
        <v>103</v>
      </c>
      <c r="C160" t="s">
        <v>116</v>
      </c>
      <c r="D160">
        <v>114</v>
      </c>
      <c r="E160" t="s">
        <v>24</v>
      </c>
      <c r="F160" s="20">
        <v>45667.5</v>
      </c>
      <c r="G160" t="s">
        <v>686</v>
      </c>
      <c r="H160" t="s">
        <v>820</v>
      </c>
      <c r="I160">
        <v>-1111.04</v>
      </c>
    </row>
    <row r="161" spans="1:9" x14ac:dyDescent="0.3">
      <c r="A161">
        <v>53421</v>
      </c>
      <c r="B161">
        <v>103</v>
      </c>
      <c r="C161" t="s">
        <v>116</v>
      </c>
      <c r="D161">
        <v>114</v>
      </c>
      <c r="E161" t="s">
        <v>24</v>
      </c>
      <c r="F161" s="20">
        <v>45667.5</v>
      </c>
      <c r="G161" t="s">
        <v>686</v>
      </c>
      <c r="H161" t="s">
        <v>821</v>
      </c>
      <c r="I161">
        <v>-1538.75</v>
      </c>
    </row>
    <row r="162" spans="1:9" x14ac:dyDescent="0.3">
      <c r="A162">
        <v>53422</v>
      </c>
      <c r="B162">
        <v>103</v>
      </c>
      <c r="C162" t="s">
        <v>116</v>
      </c>
      <c r="D162">
        <v>114</v>
      </c>
      <c r="E162" t="s">
        <v>24</v>
      </c>
      <c r="F162" s="20">
        <v>45667.5</v>
      </c>
      <c r="G162" t="s">
        <v>686</v>
      </c>
      <c r="H162" t="s">
        <v>822</v>
      </c>
      <c r="I162">
        <v>-1679.4</v>
      </c>
    </row>
    <row r="163" spans="1:9" x14ac:dyDescent="0.3">
      <c r="A163">
        <v>53423</v>
      </c>
      <c r="B163">
        <v>103</v>
      </c>
      <c r="C163" t="s">
        <v>116</v>
      </c>
      <c r="D163">
        <v>114</v>
      </c>
      <c r="E163" t="s">
        <v>24</v>
      </c>
      <c r="F163" s="20">
        <v>45667.5</v>
      </c>
      <c r="G163" t="s">
        <v>686</v>
      </c>
      <c r="H163" t="s">
        <v>823</v>
      </c>
      <c r="I163">
        <v>-1737.5</v>
      </c>
    </row>
    <row r="164" spans="1:9" x14ac:dyDescent="0.3">
      <c r="A164">
        <v>53424</v>
      </c>
      <c r="B164">
        <v>103</v>
      </c>
      <c r="C164" t="s">
        <v>116</v>
      </c>
      <c r="D164">
        <v>114</v>
      </c>
      <c r="E164" t="s">
        <v>24</v>
      </c>
      <c r="F164" s="20">
        <v>45667.5</v>
      </c>
      <c r="G164" t="s">
        <v>686</v>
      </c>
      <c r="H164" t="s">
        <v>824</v>
      </c>
      <c r="I164">
        <v>-2628.92</v>
      </c>
    </row>
    <row r="165" spans="1:9" x14ac:dyDescent="0.3">
      <c r="A165">
        <v>53425</v>
      </c>
      <c r="B165">
        <v>103</v>
      </c>
      <c r="C165" t="s">
        <v>116</v>
      </c>
      <c r="D165">
        <v>114</v>
      </c>
      <c r="E165" t="s">
        <v>24</v>
      </c>
      <c r="F165" s="20">
        <v>45667.5</v>
      </c>
      <c r="G165" t="s">
        <v>686</v>
      </c>
      <c r="H165" t="s">
        <v>825</v>
      </c>
      <c r="I165">
        <v>-2812.3</v>
      </c>
    </row>
    <row r="166" spans="1:9" x14ac:dyDescent="0.3">
      <c r="A166">
        <v>53426</v>
      </c>
      <c r="B166">
        <v>103</v>
      </c>
      <c r="C166" t="s">
        <v>116</v>
      </c>
      <c r="D166">
        <v>114</v>
      </c>
      <c r="E166" t="s">
        <v>24</v>
      </c>
      <c r="F166" s="20">
        <v>45667.5</v>
      </c>
      <c r="G166" t="s">
        <v>686</v>
      </c>
      <c r="H166" t="s">
        <v>826</v>
      </c>
      <c r="I166">
        <v>-5354.49</v>
      </c>
    </row>
    <row r="167" spans="1:9" x14ac:dyDescent="0.3">
      <c r="A167">
        <v>53427</v>
      </c>
      <c r="B167">
        <v>103</v>
      </c>
      <c r="C167" t="s">
        <v>116</v>
      </c>
      <c r="D167">
        <v>114</v>
      </c>
      <c r="E167" t="s">
        <v>24</v>
      </c>
      <c r="F167" s="20">
        <v>45667.5</v>
      </c>
      <c r="G167" t="s">
        <v>686</v>
      </c>
      <c r="H167" t="s">
        <v>827</v>
      </c>
      <c r="I167">
        <v>-1543.1</v>
      </c>
    </row>
    <row r="168" spans="1:9" x14ac:dyDescent="0.3">
      <c r="A168">
        <v>53428</v>
      </c>
      <c r="B168">
        <v>103</v>
      </c>
      <c r="C168" t="s">
        <v>116</v>
      </c>
      <c r="D168">
        <v>114</v>
      </c>
      <c r="E168" t="s">
        <v>24</v>
      </c>
      <c r="F168" s="20">
        <v>45667.5</v>
      </c>
      <c r="G168" t="s">
        <v>686</v>
      </c>
      <c r="H168" t="s">
        <v>725</v>
      </c>
      <c r="I168">
        <v>-2822.8</v>
      </c>
    </row>
    <row r="169" spans="1:9" x14ac:dyDescent="0.3">
      <c r="A169">
        <v>53429</v>
      </c>
      <c r="B169">
        <v>103</v>
      </c>
      <c r="C169" t="s">
        <v>116</v>
      </c>
      <c r="D169">
        <v>114</v>
      </c>
      <c r="E169" t="s">
        <v>24</v>
      </c>
      <c r="F169" s="20">
        <v>45667.5</v>
      </c>
      <c r="G169" t="s">
        <v>686</v>
      </c>
      <c r="H169" t="s">
        <v>828</v>
      </c>
      <c r="I169">
        <v>-3969.04</v>
      </c>
    </row>
    <row r="170" spans="1:9" x14ac:dyDescent="0.3">
      <c r="A170">
        <v>53430</v>
      </c>
      <c r="B170">
        <v>103</v>
      </c>
      <c r="C170" t="s">
        <v>116</v>
      </c>
      <c r="D170">
        <v>114</v>
      </c>
      <c r="E170" t="s">
        <v>24</v>
      </c>
      <c r="F170" s="20">
        <v>45667.5</v>
      </c>
      <c r="G170" t="s">
        <v>686</v>
      </c>
      <c r="H170" t="s">
        <v>829</v>
      </c>
      <c r="I170">
        <v>-3223.49</v>
      </c>
    </row>
    <row r="171" spans="1:9" x14ac:dyDescent="0.3">
      <c r="A171">
        <v>53431</v>
      </c>
      <c r="B171">
        <v>103</v>
      </c>
      <c r="C171" t="s">
        <v>116</v>
      </c>
      <c r="D171">
        <v>114</v>
      </c>
      <c r="E171" t="s">
        <v>24</v>
      </c>
      <c r="F171" s="20">
        <v>45667.5</v>
      </c>
      <c r="G171" t="s">
        <v>686</v>
      </c>
      <c r="H171" t="s">
        <v>830</v>
      </c>
      <c r="I171">
        <v>-727.28</v>
      </c>
    </row>
    <row r="172" spans="1:9" x14ac:dyDescent="0.3">
      <c r="A172">
        <v>53432</v>
      </c>
      <c r="B172">
        <v>103</v>
      </c>
      <c r="C172" t="s">
        <v>116</v>
      </c>
      <c r="D172">
        <v>114</v>
      </c>
      <c r="E172" t="s">
        <v>24</v>
      </c>
      <c r="F172" s="20">
        <v>45667.5</v>
      </c>
      <c r="G172" t="s">
        <v>686</v>
      </c>
      <c r="H172" t="s">
        <v>831</v>
      </c>
      <c r="I172">
        <v>-1500.65</v>
      </c>
    </row>
    <row r="173" spans="1:9" x14ac:dyDescent="0.3">
      <c r="A173">
        <v>53433</v>
      </c>
      <c r="B173">
        <v>103</v>
      </c>
      <c r="C173" t="s">
        <v>116</v>
      </c>
      <c r="D173">
        <v>114</v>
      </c>
      <c r="E173" t="s">
        <v>24</v>
      </c>
      <c r="F173" s="20">
        <v>45667.5</v>
      </c>
      <c r="G173" t="s">
        <v>686</v>
      </c>
      <c r="H173" t="s">
        <v>832</v>
      </c>
      <c r="I173">
        <v>-15082.83</v>
      </c>
    </row>
    <row r="174" spans="1:9" x14ac:dyDescent="0.3">
      <c r="A174">
        <v>53434</v>
      </c>
      <c r="B174">
        <v>103</v>
      </c>
      <c r="C174" t="s">
        <v>116</v>
      </c>
      <c r="D174">
        <v>114</v>
      </c>
      <c r="E174" t="s">
        <v>24</v>
      </c>
      <c r="F174" s="20">
        <v>45667.5</v>
      </c>
      <c r="G174" t="s">
        <v>686</v>
      </c>
      <c r="H174" t="s">
        <v>833</v>
      </c>
      <c r="I174">
        <v>-15485.38</v>
      </c>
    </row>
    <row r="175" spans="1:9" x14ac:dyDescent="0.3">
      <c r="A175">
        <v>53435</v>
      </c>
      <c r="B175">
        <v>103</v>
      </c>
      <c r="C175" t="s">
        <v>116</v>
      </c>
      <c r="D175">
        <v>114</v>
      </c>
      <c r="E175" t="s">
        <v>24</v>
      </c>
      <c r="F175" s="20">
        <v>45667.5</v>
      </c>
      <c r="G175" t="s">
        <v>686</v>
      </c>
      <c r="H175" t="s">
        <v>834</v>
      </c>
      <c r="I175">
        <v>-79.63</v>
      </c>
    </row>
    <row r="176" spans="1:9" x14ac:dyDescent="0.3">
      <c r="A176">
        <v>53436</v>
      </c>
      <c r="B176">
        <v>103</v>
      </c>
      <c r="C176" t="s">
        <v>116</v>
      </c>
      <c r="D176">
        <v>114</v>
      </c>
      <c r="E176" t="s">
        <v>24</v>
      </c>
      <c r="F176" s="20">
        <v>45667.5</v>
      </c>
      <c r="G176" t="s">
        <v>686</v>
      </c>
      <c r="H176" t="s">
        <v>835</v>
      </c>
      <c r="I176">
        <v>-46</v>
      </c>
    </row>
    <row r="177" spans="1:9" x14ac:dyDescent="0.3">
      <c r="A177">
        <v>53378</v>
      </c>
      <c r="B177">
        <v>103</v>
      </c>
      <c r="C177" t="s">
        <v>116</v>
      </c>
      <c r="D177">
        <v>114</v>
      </c>
      <c r="E177" t="s">
        <v>24</v>
      </c>
      <c r="F177" s="20">
        <v>45666.5</v>
      </c>
      <c r="G177" t="s">
        <v>682</v>
      </c>
      <c r="H177" t="s">
        <v>683</v>
      </c>
      <c r="I177">
        <v>1529.68</v>
      </c>
    </row>
    <row r="178" spans="1:9" x14ac:dyDescent="0.3">
      <c r="A178">
        <v>53379</v>
      </c>
      <c r="B178">
        <v>103</v>
      </c>
      <c r="C178" t="s">
        <v>116</v>
      </c>
      <c r="D178">
        <v>114</v>
      </c>
      <c r="E178" t="s">
        <v>24</v>
      </c>
      <c r="F178" s="20">
        <v>45666.5</v>
      </c>
      <c r="G178" t="s">
        <v>682</v>
      </c>
      <c r="H178" t="s">
        <v>684</v>
      </c>
      <c r="I178">
        <v>200</v>
      </c>
    </row>
    <row r="179" spans="1:9" x14ac:dyDescent="0.3">
      <c r="A179">
        <v>53380</v>
      </c>
      <c r="B179">
        <v>103</v>
      </c>
      <c r="C179" t="s">
        <v>116</v>
      </c>
      <c r="D179">
        <v>114</v>
      </c>
      <c r="E179" t="s">
        <v>24</v>
      </c>
      <c r="F179" s="20">
        <v>45666.5</v>
      </c>
      <c r="G179" t="s">
        <v>682</v>
      </c>
      <c r="H179" t="s">
        <v>684</v>
      </c>
      <c r="I179">
        <v>46000</v>
      </c>
    </row>
    <row r="180" spans="1:9" x14ac:dyDescent="0.3">
      <c r="A180">
        <v>53381</v>
      </c>
      <c r="B180">
        <v>103</v>
      </c>
      <c r="C180" t="s">
        <v>116</v>
      </c>
      <c r="D180">
        <v>114</v>
      </c>
      <c r="E180" t="s">
        <v>24</v>
      </c>
      <c r="F180" s="20">
        <v>45666.5</v>
      </c>
      <c r="G180" t="s">
        <v>682</v>
      </c>
      <c r="H180" t="s">
        <v>744</v>
      </c>
      <c r="I180">
        <v>154.61000000000001</v>
      </c>
    </row>
    <row r="181" spans="1:9" x14ac:dyDescent="0.3">
      <c r="A181">
        <v>53384</v>
      </c>
      <c r="B181">
        <v>103</v>
      </c>
      <c r="C181" t="s">
        <v>116</v>
      </c>
      <c r="D181">
        <v>114</v>
      </c>
      <c r="E181" t="s">
        <v>24</v>
      </c>
      <c r="F181" s="20">
        <v>45666.5</v>
      </c>
      <c r="G181" t="s">
        <v>686</v>
      </c>
      <c r="H181" t="s">
        <v>836</v>
      </c>
      <c r="I181">
        <v>-149</v>
      </c>
    </row>
    <row r="182" spans="1:9" x14ac:dyDescent="0.3">
      <c r="A182">
        <v>53385</v>
      </c>
      <c r="B182">
        <v>103</v>
      </c>
      <c r="C182" t="s">
        <v>116</v>
      </c>
      <c r="D182">
        <v>114</v>
      </c>
      <c r="E182" t="s">
        <v>24</v>
      </c>
      <c r="F182" s="20">
        <v>45666.5</v>
      </c>
      <c r="G182" t="s">
        <v>686</v>
      </c>
      <c r="H182" t="s">
        <v>837</v>
      </c>
      <c r="I182">
        <v>-186.9</v>
      </c>
    </row>
    <row r="183" spans="1:9" x14ac:dyDescent="0.3">
      <c r="A183">
        <v>53386</v>
      </c>
      <c r="B183">
        <v>103</v>
      </c>
      <c r="C183" t="s">
        <v>116</v>
      </c>
      <c r="D183">
        <v>114</v>
      </c>
      <c r="E183" t="s">
        <v>24</v>
      </c>
      <c r="F183" s="20">
        <v>45666.5</v>
      </c>
      <c r="G183" t="s">
        <v>686</v>
      </c>
      <c r="H183" t="s">
        <v>838</v>
      </c>
      <c r="I183">
        <v>-375.41</v>
      </c>
    </row>
    <row r="184" spans="1:9" x14ac:dyDescent="0.3">
      <c r="A184">
        <v>53387</v>
      </c>
      <c r="B184">
        <v>103</v>
      </c>
      <c r="C184" t="s">
        <v>116</v>
      </c>
      <c r="D184">
        <v>114</v>
      </c>
      <c r="E184" t="s">
        <v>24</v>
      </c>
      <c r="F184" s="20">
        <v>45666.5</v>
      </c>
      <c r="G184" t="s">
        <v>686</v>
      </c>
      <c r="H184" t="s">
        <v>839</v>
      </c>
      <c r="I184">
        <v>-795</v>
      </c>
    </row>
    <row r="185" spans="1:9" x14ac:dyDescent="0.3">
      <c r="A185">
        <v>53388</v>
      </c>
      <c r="B185">
        <v>103</v>
      </c>
      <c r="C185" t="s">
        <v>116</v>
      </c>
      <c r="D185">
        <v>114</v>
      </c>
      <c r="E185" t="s">
        <v>24</v>
      </c>
      <c r="F185" s="20">
        <v>45666.5</v>
      </c>
      <c r="G185" t="s">
        <v>686</v>
      </c>
      <c r="H185" t="s">
        <v>840</v>
      </c>
      <c r="I185">
        <v>-1073.6400000000001</v>
      </c>
    </row>
    <row r="186" spans="1:9" x14ac:dyDescent="0.3">
      <c r="A186">
        <v>53389</v>
      </c>
      <c r="B186">
        <v>103</v>
      </c>
      <c r="C186" t="s">
        <v>116</v>
      </c>
      <c r="D186">
        <v>114</v>
      </c>
      <c r="E186" t="s">
        <v>24</v>
      </c>
      <c r="F186" s="20">
        <v>45666.5</v>
      </c>
      <c r="G186" t="s">
        <v>686</v>
      </c>
      <c r="H186" t="s">
        <v>841</v>
      </c>
      <c r="I186">
        <v>-916.8</v>
      </c>
    </row>
    <row r="187" spans="1:9" x14ac:dyDescent="0.3">
      <c r="A187">
        <v>53390</v>
      </c>
      <c r="B187">
        <v>103</v>
      </c>
      <c r="C187" t="s">
        <v>116</v>
      </c>
      <c r="D187">
        <v>114</v>
      </c>
      <c r="E187" t="s">
        <v>24</v>
      </c>
      <c r="F187" s="20">
        <v>45666.5</v>
      </c>
      <c r="G187" t="s">
        <v>686</v>
      </c>
      <c r="H187" t="s">
        <v>842</v>
      </c>
      <c r="I187">
        <v>-1186.95</v>
      </c>
    </row>
    <row r="188" spans="1:9" x14ac:dyDescent="0.3">
      <c r="A188">
        <v>53391</v>
      </c>
      <c r="B188">
        <v>103</v>
      </c>
      <c r="C188" t="s">
        <v>116</v>
      </c>
      <c r="D188">
        <v>114</v>
      </c>
      <c r="E188" t="s">
        <v>24</v>
      </c>
      <c r="F188" s="20">
        <v>45666.5</v>
      </c>
      <c r="G188" t="s">
        <v>686</v>
      </c>
      <c r="H188" t="s">
        <v>843</v>
      </c>
      <c r="I188">
        <v>-1227</v>
      </c>
    </row>
    <row r="189" spans="1:9" x14ac:dyDescent="0.3">
      <c r="A189">
        <v>53392</v>
      </c>
      <c r="B189">
        <v>103</v>
      </c>
      <c r="C189" t="s">
        <v>116</v>
      </c>
      <c r="D189">
        <v>114</v>
      </c>
      <c r="E189" t="s">
        <v>24</v>
      </c>
      <c r="F189" s="20">
        <v>45666.5</v>
      </c>
      <c r="G189" t="s">
        <v>686</v>
      </c>
      <c r="H189" t="s">
        <v>844</v>
      </c>
      <c r="I189">
        <v>-1392.72</v>
      </c>
    </row>
    <row r="190" spans="1:9" x14ac:dyDescent="0.3">
      <c r="A190">
        <v>53393</v>
      </c>
      <c r="B190">
        <v>103</v>
      </c>
      <c r="C190" t="s">
        <v>116</v>
      </c>
      <c r="D190">
        <v>114</v>
      </c>
      <c r="E190" t="s">
        <v>24</v>
      </c>
      <c r="F190" s="20">
        <v>45666.5</v>
      </c>
      <c r="G190" t="s">
        <v>686</v>
      </c>
      <c r="H190" t="s">
        <v>845</v>
      </c>
      <c r="I190">
        <v>-1733.25</v>
      </c>
    </row>
    <row r="191" spans="1:9" x14ac:dyDescent="0.3">
      <c r="A191">
        <v>53394</v>
      </c>
      <c r="B191">
        <v>103</v>
      </c>
      <c r="C191" t="s">
        <v>116</v>
      </c>
      <c r="D191">
        <v>114</v>
      </c>
      <c r="E191" t="s">
        <v>24</v>
      </c>
      <c r="F191" s="20">
        <v>45666.5</v>
      </c>
      <c r="G191" t="s">
        <v>686</v>
      </c>
      <c r="H191" t="s">
        <v>846</v>
      </c>
      <c r="I191">
        <v>-3433.29</v>
      </c>
    </row>
    <row r="192" spans="1:9" x14ac:dyDescent="0.3">
      <c r="A192">
        <v>53395</v>
      </c>
      <c r="B192">
        <v>103</v>
      </c>
      <c r="C192" t="s">
        <v>116</v>
      </c>
      <c r="D192">
        <v>114</v>
      </c>
      <c r="E192" t="s">
        <v>24</v>
      </c>
      <c r="F192" s="20">
        <v>45666.5</v>
      </c>
      <c r="G192" t="s">
        <v>686</v>
      </c>
      <c r="H192" t="s">
        <v>847</v>
      </c>
      <c r="I192">
        <v>-2538.29</v>
      </c>
    </row>
    <row r="193" spans="1:9" x14ac:dyDescent="0.3">
      <c r="A193">
        <v>53396</v>
      </c>
      <c r="B193">
        <v>103</v>
      </c>
      <c r="C193" t="s">
        <v>116</v>
      </c>
      <c r="D193">
        <v>114</v>
      </c>
      <c r="E193" t="s">
        <v>24</v>
      </c>
      <c r="F193" s="20">
        <v>45666.5</v>
      </c>
      <c r="G193" t="s">
        <v>686</v>
      </c>
      <c r="H193" t="s">
        <v>848</v>
      </c>
      <c r="I193">
        <v>-2574</v>
      </c>
    </row>
    <row r="194" spans="1:9" x14ac:dyDescent="0.3">
      <c r="A194">
        <v>53397</v>
      </c>
      <c r="B194">
        <v>103</v>
      </c>
      <c r="C194" t="s">
        <v>116</v>
      </c>
      <c r="D194">
        <v>114</v>
      </c>
      <c r="E194" t="s">
        <v>24</v>
      </c>
      <c r="F194" s="20">
        <v>45666.5</v>
      </c>
      <c r="G194" t="s">
        <v>686</v>
      </c>
      <c r="H194" t="s">
        <v>849</v>
      </c>
      <c r="I194">
        <v>-2603.59</v>
      </c>
    </row>
    <row r="195" spans="1:9" x14ac:dyDescent="0.3">
      <c r="A195">
        <v>53398</v>
      </c>
      <c r="B195">
        <v>103</v>
      </c>
      <c r="C195" t="s">
        <v>116</v>
      </c>
      <c r="D195">
        <v>114</v>
      </c>
      <c r="E195" t="s">
        <v>24</v>
      </c>
      <c r="F195" s="20">
        <v>45666.5</v>
      </c>
      <c r="G195" t="s">
        <v>686</v>
      </c>
      <c r="H195" t="s">
        <v>850</v>
      </c>
      <c r="I195">
        <v>-2891</v>
      </c>
    </row>
    <row r="196" spans="1:9" x14ac:dyDescent="0.3">
      <c r="A196">
        <v>53399</v>
      </c>
      <c r="B196">
        <v>103</v>
      </c>
      <c r="C196" t="s">
        <v>116</v>
      </c>
      <c r="D196">
        <v>114</v>
      </c>
      <c r="E196" t="s">
        <v>24</v>
      </c>
      <c r="F196" s="20">
        <v>45666.5</v>
      </c>
      <c r="G196" t="s">
        <v>686</v>
      </c>
      <c r="H196" t="s">
        <v>851</v>
      </c>
      <c r="I196">
        <v>-3432</v>
      </c>
    </row>
    <row r="197" spans="1:9" x14ac:dyDescent="0.3">
      <c r="A197">
        <v>53400</v>
      </c>
      <c r="B197">
        <v>103</v>
      </c>
      <c r="C197" t="s">
        <v>116</v>
      </c>
      <c r="D197">
        <v>114</v>
      </c>
      <c r="E197" t="s">
        <v>24</v>
      </c>
      <c r="F197" s="20">
        <v>45666.5</v>
      </c>
      <c r="G197" t="s">
        <v>686</v>
      </c>
      <c r="H197" t="s">
        <v>852</v>
      </c>
      <c r="I197">
        <v>-3432</v>
      </c>
    </row>
    <row r="198" spans="1:9" x14ac:dyDescent="0.3">
      <c r="A198">
        <v>53401</v>
      </c>
      <c r="B198">
        <v>103</v>
      </c>
      <c r="C198" t="s">
        <v>116</v>
      </c>
      <c r="D198">
        <v>114</v>
      </c>
      <c r="E198" t="s">
        <v>24</v>
      </c>
      <c r="F198" s="20">
        <v>45666.5</v>
      </c>
      <c r="G198" t="s">
        <v>686</v>
      </c>
      <c r="H198" t="s">
        <v>853</v>
      </c>
      <c r="I198">
        <v>-1387.2</v>
      </c>
    </row>
    <row r="199" spans="1:9" x14ac:dyDescent="0.3">
      <c r="A199">
        <v>53402</v>
      </c>
      <c r="B199">
        <v>103</v>
      </c>
      <c r="C199" t="s">
        <v>116</v>
      </c>
      <c r="D199">
        <v>114</v>
      </c>
      <c r="E199" t="s">
        <v>24</v>
      </c>
      <c r="F199" s="20">
        <v>45666.5</v>
      </c>
      <c r="G199" t="s">
        <v>686</v>
      </c>
      <c r="H199" t="s">
        <v>854</v>
      </c>
      <c r="I199">
        <v>-2697</v>
      </c>
    </row>
    <row r="200" spans="1:9" x14ac:dyDescent="0.3">
      <c r="A200">
        <v>53403</v>
      </c>
      <c r="B200">
        <v>103</v>
      </c>
      <c r="C200" t="s">
        <v>116</v>
      </c>
      <c r="D200">
        <v>114</v>
      </c>
      <c r="E200" t="s">
        <v>24</v>
      </c>
      <c r="F200" s="20">
        <v>45666.5</v>
      </c>
      <c r="G200" t="s">
        <v>686</v>
      </c>
      <c r="H200" t="s">
        <v>724</v>
      </c>
      <c r="I200">
        <v>-2747.17</v>
      </c>
    </row>
    <row r="201" spans="1:9" x14ac:dyDescent="0.3">
      <c r="A201">
        <v>53404</v>
      </c>
      <c r="B201">
        <v>103</v>
      </c>
      <c r="C201" t="s">
        <v>116</v>
      </c>
      <c r="D201">
        <v>114</v>
      </c>
      <c r="E201" t="s">
        <v>24</v>
      </c>
      <c r="F201" s="20">
        <v>45666.5</v>
      </c>
      <c r="G201" t="s">
        <v>686</v>
      </c>
      <c r="H201" t="s">
        <v>727</v>
      </c>
      <c r="I201">
        <v>-3452</v>
      </c>
    </row>
    <row r="202" spans="1:9" x14ac:dyDescent="0.3">
      <c r="A202">
        <v>53405</v>
      </c>
      <c r="B202">
        <v>103</v>
      </c>
      <c r="C202" t="s">
        <v>116</v>
      </c>
      <c r="D202">
        <v>114</v>
      </c>
      <c r="E202" t="s">
        <v>24</v>
      </c>
      <c r="F202" s="20">
        <v>45666.5</v>
      </c>
      <c r="G202" t="s">
        <v>686</v>
      </c>
      <c r="H202" t="s">
        <v>855</v>
      </c>
      <c r="I202">
        <v>-5107.26</v>
      </c>
    </row>
    <row r="203" spans="1:9" x14ac:dyDescent="0.3">
      <c r="A203">
        <v>53406</v>
      </c>
      <c r="B203">
        <v>103</v>
      </c>
      <c r="C203" t="s">
        <v>116</v>
      </c>
      <c r="D203">
        <v>114</v>
      </c>
      <c r="E203" t="s">
        <v>24</v>
      </c>
      <c r="F203" s="20">
        <v>45666.5</v>
      </c>
      <c r="G203" t="s">
        <v>686</v>
      </c>
      <c r="H203" t="s">
        <v>684</v>
      </c>
      <c r="I203">
        <v>-3500</v>
      </c>
    </row>
    <row r="204" spans="1:9" x14ac:dyDescent="0.3">
      <c r="A204">
        <v>53683</v>
      </c>
      <c r="B204">
        <v>130</v>
      </c>
      <c r="C204" t="s">
        <v>188</v>
      </c>
      <c r="D204">
        <v>114</v>
      </c>
      <c r="E204" t="s">
        <v>24</v>
      </c>
      <c r="F204" s="20">
        <v>45666</v>
      </c>
      <c r="G204" t="s">
        <v>682</v>
      </c>
      <c r="H204" t="s">
        <v>756</v>
      </c>
      <c r="I204">
        <v>51200</v>
      </c>
    </row>
    <row r="205" spans="1:9" x14ac:dyDescent="0.3">
      <c r="A205">
        <v>53684</v>
      </c>
      <c r="B205">
        <v>130</v>
      </c>
      <c r="C205" t="s">
        <v>188</v>
      </c>
      <c r="D205">
        <v>114</v>
      </c>
      <c r="E205" t="s">
        <v>24</v>
      </c>
      <c r="F205" s="20">
        <v>45666</v>
      </c>
      <c r="G205" t="s">
        <v>686</v>
      </c>
      <c r="H205" t="s">
        <v>856</v>
      </c>
      <c r="I205">
        <v>-1000</v>
      </c>
    </row>
    <row r="206" spans="1:9" x14ac:dyDescent="0.3">
      <c r="A206">
        <v>53685</v>
      </c>
      <c r="B206">
        <v>130</v>
      </c>
      <c r="C206" t="s">
        <v>188</v>
      </c>
      <c r="D206">
        <v>114</v>
      </c>
      <c r="E206" t="s">
        <v>24</v>
      </c>
      <c r="F206" s="20">
        <v>45666</v>
      </c>
      <c r="G206" t="s">
        <v>686</v>
      </c>
      <c r="H206" t="s">
        <v>857</v>
      </c>
      <c r="I206">
        <v>-700</v>
      </c>
    </row>
    <row r="207" spans="1:9" x14ac:dyDescent="0.3">
      <c r="A207">
        <v>53686</v>
      </c>
      <c r="B207">
        <v>130</v>
      </c>
      <c r="C207" t="s">
        <v>188</v>
      </c>
      <c r="D207">
        <v>114</v>
      </c>
      <c r="E207" t="s">
        <v>24</v>
      </c>
      <c r="F207" s="20">
        <v>45666</v>
      </c>
      <c r="G207" t="s">
        <v>686</v>
      </c>
      <c r="H207" t="s">
        <v>858</v>
      </c>
      <c r="I207">
        <v>-950</v>
      </c>
    </row>
    <row r="208" spans="1:9" x14ac:dyDescent="0.3">
      <c r="A208">
        <v>53687</v>
      </c>
      <c r="B208">
        <v>130</v>
      </c>
      <c r="C208" t="s">
        <v>188</v>
      </c>
      <c r="D208">
        <v>114</v>
      </c>
      <c r="E208" t="s">
        <v>24</v>
      </c>
      <c r="F208" s="20">
        <v>45666</v>
      </c>
      <c r="G208" t="s">
        <v>686</v>
      </c>
      <c r="H208" t="s">
        <v>859</v>
      </c>
      <c r="I208">
        <v>-750</v>
      </c>
    </row>
    <row r="209" spans="1:9" x14ac:dyDescent="0.3">
      <c r="A209">
        <v>53688</v>
      </c>
      <c r="B209">
        <v>130</v>
      </c>
      <c r="C209" t="s">
        <v>188</v>
      </c>
      <c r="D209">
        <v>114</v>
      </c>
      <c r="E209" t="s">
        <v>24</v>
      </c>
      <c r="F209" s="20">
        <v>45666</v>
      </c>
      <c r="G209" t="s">
        <v>686</v>
      </c>
      <c r="H209" t="s">
        <v>860</v>
      </c>
      <c r="I209">
        <v>-1000</v>
      </c>
    </row>
    <row r="210" spans="1:9" x14ac:dyDescent="0.3">
      <c r="A210">
        <v>53689</v>
      </c>
      <c r="B210">
        <v>130</v>
      </c>
      <c r="C210" t="s">
        <v>188</v>
      </c>
      <c r="D210">
        <v>114</v>
      </c>
      <c r="E210" t="s">
        <v>24</v>
      </c>
      <c r="F210" s="20">
        <v>45666</v>
      </c>
      <c r="G210" t="s">
        <v>686</v>
      </c>
      <c r="H210" t="s">
        <v>861</v>
      </c>
      <c r="I210">
        <v>-700</v>
      </c>
    </row>
    <row r="211" spans="1:9" x14ac:dyDescent="0.3">
      <c r="A211">
        <v>53690</v>
      </c>
      <c r="B211">
        <v>130</v>
      </c>
      <c r="C211" t="s">
        <v>188</v>
      </c>
      <c r="D211">
        <v>114</v>
      </c>
      <c r="E211" t="s">
        <v>24</v>
      </c>
      <c r="F211" s="20">
        <v>45666</v>
      </c>
      <c r="G211" t="s">
        <v>686</v>
      </c>
      <c r="H211" t="s">
        <v>862</v>
      </c>
      <c r="I211">
        <v>-1000</v>
      </c>
    </row>
    <row r="212" spans="1:9" x14ac:dyDescent="0.3">
      <c r="A212">
        <v>53691</v>
      </c>
      <c r="B212">
        <v>130</v>
      </c>
      <c r="C212" t="s">
        <v>188</v>
      </c>
      <c r="D212">
        <v>114</v>
      </c>
      <c r="E212" t="s">
        <v>24</v>
      </c>
      <c r="F212" s="20">
        <v>45666</v>
      </c>
      <c r="G212" t="s">
        <v>686</v>
      </c>
      <c r="H212" t="s">
        <v>863</v>
      </c>
      <c r="I212">
        <v>-1000</v>
      </c>
    </row>
    <row r="213" spans="1:9" x14ac:dyDescent="0.3">
      <c r="A213">
        <v>53692</v>
      </c>
      <c r="B213">
        <v>130</v>
      </c>
      <c r="C213" t="s">
        <v>188</v>
      </c>
      <c r="D213">
        <v>114</v>
      </c>
      <c r="E213" t="s">
        <v>24</v>
      </c>
      <c r="F213" s="20">
        <v>45666</v>
      </c>
      <c r="G213" t="s">
        <v>686</v>
      </c>
      <c r="H213" t="s">
        <v>864</v>
      </c>
      <c r="I213">
        <v>-950</v>
      </c>
    </row>
    <row r="214" spans="1:9" x14ac:dyDescent="0.3">
      <c r="A214">
        <v>53693</v>
      </c>
      <c r="B214">
        <v>130</v>
      </c>
      <c r="C214" t="s">
        <v>188</v>
      </c>
      <c r="D214">
        <v>114</v>
      </c>
      <c r="E214" t="s">
        <v>24</v>
      </c>
      <c r="F214" s="20">
        <v>45666</v>
      </c>
      <c r="G214" t="s">
        <v>686</v>
      </c>
      <c r="H214" t="s">
        <v>865</v>
      </c>
      <c r="I214">
        <v>-1000</v>
      </c>
    </row>
    <row r="215" spans="1:9" x14ac:dyDescent="0.3">
      <c r="A215">
        <v>53694</v>
      </c>
      <c r="B215">
        <v>130</v>
      </c>
      <c r="C215" t="s">
        <v>188</v>
      </c>
      <c r="D215">
        <v>114</v>
      </c>
      <c r="E215" t="s">
        <v>24</v>
      </c>
      <c r="F215" s="20">
        <v>45666</v>
      </c>
      <c r="G215" t="s">
        <v>686</v>
      </c>
      <c r="H215" t="s">
        <v>866</v>
      </c>
      <c r="I215">
        <v>-950</v>
      </c>
    </row>
    <row r="216" spans="1:9" x14ac:dyDescent="0.3">
      <c r="A216">
        <v>53695</v>
      </c>
      <c r="B216">
        <v>130</v>
      </c>
      <c r="C216" t="s">
        <v>188</v>
      </c>
      <c r="D216">
        <v>114</v>
      </c>
      <c r="E216" t="s">
        <v>24</v>
      </c>
      <c r="F216" s="20">
        <v>45666</v>
      </c>
      <c r="G216" t="s">
        <v>686</v>
      </c>
      <c r="H216" t="s">
        <v>867</v>
      </c>
      <c r="I216">
        <v>-1000</v>
      </c>
    </row>
    <row r="217" spans="1:9" x14ac:dyDescent="0.3">
      <c r="A217">
        <v>53696</v>
      </c>
      <c r="B217">
        <v>130</v>
      </c>
      <c r="C217" t="s">
        <v>188</v>
      </c>
      <c r="D217">
        <v>114</v>
      </c>
      <c r="E217" t="s">
        <v>24</v>
      </c>
      <c r="F217" s="20">
        <v>45666</v>
      </c>
      <c r="G217" t="s">
        <v>686</v>
      </c>
      <c r="H217" t="s">
        <v>868</v>
      </c>
      <c r="I217">
        <v>-1000</v>
      </c>
    </row>
    <row r="218" spans="1:9" x14ac:dyDescent="0.3">
      <c r="A218">
        <v>53697</v>
      </c>
      <c r="B218">
        <v>130</v>
      </c>
      <c r="C218" t="s">
        <v>188</v>
      </c>
      <c r="D218">
        <v>114</v>
      </c>
      <c r="E218" t="s">
        <v>24</v>
      </c>
      <c r="F218" s="20">
        <v>45666</v>
      </c>
      <c r="G218" t="s">
        <v>686</v>
      </c>
      <c r="H218" t="s">
        <v>869</v>
      </c>
      <c r="I218">
        <v>-1250</v>
      </c>
    </row>
    <row r="219" spans="1:9" x14ac:dyDescent="0.3">
      <c r="A219">
        <v>53698</v>
      </c>
      <c r="B219">
        <v>130</v>
      </c>
      <c r="C219" t="s">
        <v>188</v>
      </c>
      <c r="D219">
        <v>114</v>
      </c>
      <c r="E219" t="s">
        <v>24</v>
      </c>
      <c r="F219" s="20">
        <v>45666</v>
      </c>
      <c r="G219" t="s">
        <v>686</v>
      </c>
      <c r="H219" t="s">
        <v>870</v>
      </c>
      <c r="I219">
        <v>-1000</v>
      </c>
    </row>
    <row r="220" spans="1:9" x14ac:dyDescent="0.3">
      <c r="A220">
        <v>53699</v>
      </c>
      <c r="B220">
        <v>130</v>
      </c>
      <c r="C220" t="s">
        <v>188</v>
      </c>
      <c r="D220">
        <v>114</v>
      </c>
      <c r="E220" t="s">
        <v>24</v>
      </c>
      <c r="F220" s="20">
        <v>45666</v>
      </c>
      <c r="G220" t="s">
        <v>686</v>
      </c>
      <c r="H220" t="s">
        <v>871</v>
      </c>
      <c r="I220">
        <v>-1000</v>
      </c>
    </row>
    <row r="221" spans="1:9" x14ac:dyDescent="0.3">
      <c r="A221">
        <v>53700</v>
      </c>
      <c r="B221">
        <v>130</v>
      </c>
      <c r="C221" t="s">
        <v>188</v>
      </c>
      <c r="D221">
        <v>114</v>
      </c>
      <c r="E221" t="s">
        <v>24</v>
      </c>
      <c r="F221" s="20">
        <v>45666</v>
      </c>
      <c r="G221" t="s">
        <v>686</v>
      </c>
      <c r="H221" t="s">
        <v>872</v>
      </c>
      <c r="I221">
        <v>-1000</v>
      </c>
    </row>
    <row r="222" spans="1:9" x14ac:dyDescent="0.3">
      <c r="A222">
        <v>53701</v>
      </c>
      <c r="B222">
        <v>130</v>
      </c>
      <c r="C222" t="s">
        <v>188</v>
      </c>
      <c r="D222">
        <v>114</v>
      </c>
      <c r="E222" t="s">
        <v>24</v>
      </c>
      <c r="F222" s="20">
        <v>45666</v>
      </c>
      <c r="G222" t="s">
        <v>686</v>
      </c>
      <c r="H222" t="s">
        <v>873</v>
      </c>
      <c r="I222">
        <v>-1000</v>
      </c>
    </row>
    <row r="223" spans="1:9" x14ac:dyDescent="0.3">
      <c r="A223">
        <v>53702</v>
      </c>
      <c r="B223">
        <v>130</v>
      </c>
      <c r="C223" t="s">
        <v>188</v>
      </c>
      <c r="D223">
        <v>114</v>
      </c>
      <c r="E223" t="s">
        <v>24</v>
      </c>
      <c r="F223" s="20">
        <v>45666</v>
      </c>
      <c r="G223" t="s">
        <v>686</v>
      </c>
      <c r="H223" t="s">
        <v>874</v>
      </c>
      <c r="I223">
        <v>-1000</v>
      </c>
    </row>
    <row r="224" spans="1:9" x14ac:dyDescent="0.3">
      <c r="A224">
        <v>53703</v>
      </c>
      <c r="B224">
        <v>130</v>
      </c>
      <c r="C224" t="s">
        <v>188</v>
      </c>
      <c r="D224">
        <v>114</v>
      </c>
      <c r="E224" t="s">
        <v>24</v>
      </c>
      <c r="F224" s="20">
        <v>45666</v>
      </c>
      <c r="G224" t="s">
        <v>686</v>
      </c>
      <c r="H224" t="s">
        <v>875</v>
      </c>
      <c r="I224">
        <v>-1000</v>
      </c>
    </row>
    <row r="225" spans="1:9" x14ac:dyDescent="0.3">
      <c r="A225">
        <v>53704</v>
      </c>
      <c r="B225">
        <v>130</v>
      </c>
      <c r="C225" t="s">
        <v>188</v>
      </c>
      <c r="D225">
        <v>114</v>
      </c>
      <c r="E225" t="s">
        <v>24</v>
      </c>
      <c r="F225" s="20">
        <v>45666</v>
      </c>
      <c r="G225" t="s">
        <v>686</v>
      </c>
      <c r="H225" t="s">
        <v>876</v>
      </c>
      <c r="I225">
        <v>-850</v>
      </c>
    </row>
    <row r="226" spans="1:9" x14ac:dyDescent="0.3">
      <c r="A226">
        <v>53705</v>
      </c>
      <c r="B226">
        <v>130</v>
      </c>
      <c r="C226" t="s">
        <v>188</v>
      </c>
      <c r="D226">
        <v>114</v>
      </c>
      <c r="E226" t="s">
        <v>24</v>
      </c>
      <c r="F226" s="20">
        <v>45666</v>
      </c>
      <c r="G226" t="s">
        <v>686</v>
      </c>
      <c r="H226" t="s">
        <v>877</v>
      </c>
      <c r="I226">
        <v>-750</v>
      </c>
    </row>
    <row r="227" spans="1:9" x14ac:dyDescent="0.3">
      <c r="A227">
        <v>53706</v>
      </c>
      <c r="B227">
        <v>130</v>
      </c>
      <c r="C227" t="s">
        <v>188</v>
      </c>
      <c r="D227">
        <v>114</v>
      </c>
      <c r="E227" t="s">
        <v>24</v>
      </c>
      <c r="F227" s="20">
        <v>45666</v>
      </c>
      <c r="G227" t="s">
        <v>686</v>
      </c>
      <c r="H227" t="s">
        <v>878</v>
      </c>
      <c r="I227">
        <v>-1000</v>
      </c>
    </row>
    <row r="228" spans="1:9" x14ac:dyDescent="0.3">
      <c r="A228">
        <v>53707</v>
      </c>
      <c r="B228">
        <v>130</v>
      </c>
      <c r="C228" t="s">
        <v>188</v>
      </c>
      <c r="D228">
        <v>114</v>
      </c>
      <c r="E228" t="s">
        <v>24</v>
      </c>
      <c r="F228" s="20">
        <v>45666</v>
      </c>
      <c r="G228" t="s">
        <v>686</v>
      </c>
      <c r="H228" t="s">
        <v>879</v>
      </c>
      <c r="I228">
        <v>-850</v>
      </c>
    </row>
    <row r="229" spans="1:9" x14ac:dyDescent="0.3">
      <c r="A229">
        <v>53708</v>
      </c>
      <c r="B229">
        <v>130</v>
      </c>
      <c r="C229" t="s">
        <v>188</v>
      </c>
      <c r="D229">
        <v>114</v>
      </c>
      <c r="E229" t="s">
        <v>24</v>
      </c>
      <c r="F229" s="20">
        <v>45666</v>
      </c>
      <c r="G229" t="s">
        <v>686</v>
      </c>
      <c r="H229" t="s">
        <v>880</v>
      </c>
      <c r="I229">
        <v>-266.67</v>
      </c>
    </row>
    <row r="230" spans="1:9" x14ac:dyDescent="0.3">
      <c r="A230">
        <v>53709</v>
      </c>
      <c r="B230">
        <v>130</v>
      </c>
      <c r="C230" t="s">
        <v>188</v>
      </c>
      <c r="D230">
        <v>114</v>
      </c>
      <c r="E230" t="s">
        <v>24</v>
      </c>
      <c r="F230" s="20">
        <v>45666</v>
      </c>
      <c r="G230" t="s">
        <v>686</v>
      </c>
      <c r="H230" t="s">
        <v>881</v>
      </c>
      <c r="I230">
        <v>-2094.5100000000002</v>
      </c>
    </row>
    <row r="231" spans="1:9" x14ac:dyDescent="0.3">
      <c r="A231">
        <v>53710</v>
      </c>
      <c r="B231">
        <v>130</v>
      </c>
      <c r="C231" t="s">
        <v>188</v>
      </c>
      <c r="D231">
        <v>114</v>
      </c>
      <c r="E231" t="s">
        <v>24</v>
      </c>
      <c r="F231" s="20">
        <v>45666</v>
      </c>
      <c r="G231" t="s">
        <v>686</v>
      </c>
      <c r="H231" t="s">
        <v>882</v>
      </c>
      <c r="I231">
        <v>-1000</v>
      </c>
    </row>
    <row r="232" spans="1:9" x14ac:dyDescent="0.3">
      <c r="A232">
        <v>53711</v>
      </c>
      <c r="B232">
        <v>130</v>
      </c>
      <c r="C232" t="s">
        <v>188</v>
      </c>
      <c r="D232">
        <v>114</v>
      </c>
      <c r="E232" t="s">
        <v>24</v>
      </c>
      <c r="F232" s="20">
        <v>45666</v>
      </c>
      <c r="G232" t="s">
        <v>686</v>
      </c>
      <c r="H232" t="s">
        <v>883</v>
      </c>
      <c r="I232">
        <v>-1000</v>
      </c>
    </row>
    <row r="233" spans="1:9" x14ac:dyDescent="0.3">
      <c r="A233">
        <v>53712</v>
      </c>
      <c r="B233">
        <v>130</v>
      </c>
      <c r="C233" t="s">
        <v>188</v>
      </c>
      <c r="D233">
        <v>114</v>
      </c>
      <c r="E233" t="s">
        <v>24</v>
      </c>
      <c r="F233" s="20">
        <v>45666</v>
      </c>
      <c r="G233" t="s">
        <v>686</v>
      </c>
      <c r="H233" t="s">
        <v>884</v>
      </c>
      <c r="I233">
        <v>-700</v>
      </c>
    </row>
    <row r="234" spans="1:9" x14ac:dyDescent="0.3">
      <c r="A234">
        <v>53713</v>
      </c>
      <c r="B234">
        <v>130</v>
      </c>
      <c r="C234" t="s">
        <v>188</v>
      </c>
      <c r="D234">
        <v>114</v>
      </c>
      <c r="E234" t="s">
        <v>24</v>
      </c>
      <c r="F234" s="20">
        <v>45666</v>
      </c>
      <c r="G234" t="s">
        <v>686</v>
      </c>
      <c r="H234" t="s">
        <v>885</v>
      </c>
      <c r="I234">
        <v>-1000</v>
      </c>
    </row>
    <row r="235" spans="1:9" x14ac:dyDescent="0.3">
      <c r="A235">
        <v>53714</v>
      </c>
      <c r="B235">
        <v>130</v>
      </c>
      <c r="C235" t="s">
        <v>188</v>
      </c>
      <c r="D235">
        <v>114</v>
      </c>
      <c r="E235" t="s">
        <v>24</v>
      </c>
      <c r="F235" s="20">
        <v>45666</v>
      </c>
      <c r="G235" t="s">
        <v>686</v>
      </c>
      <c r="H235" t="s">
        <v>886</v>
      </c>
      <c r="I235">
        <v>-1000</v>
      </c>
    </row>
    <row r="236" spans="1:9" x14ac:dyDescent="0.3">
      <c r="A236">
        <v>53715</v>
      </c>
      <c r="B236">
        <v>130</v>
      </c>
      <c r="C236" t="s">
        <v>188</v>
      </c>
      <c r="D236">
        <v>114</v>
      </c>
      <c r="E236" t="s">
        <v>24</v>
      </c>
      <c r="F236" s="20">
        <v>45666</v>
      </c>
      <c r="G236" t="s">
        <v>686</v>
      </c>
      <c r="H236" t="s">
        <v>887</v>
      </c>
      <c r="I236">
        <v>-1000</v>
      </c>
    </row>
    <row r="237" spans="1:9" x14ac:dyDescent="0.3">
      <c r="A237">
        <v>53716</v>
      </c>
      <c r="B237">
        <v>130</v>
      </c>
      <c r="C237" t="s">
        <v>188</v>
      </c>
      <c r="D237">
        <v>114</v>
      </c>
      <c r="E237" t="s">
        <v>24</v>
      </c>
      <c r="F237" s="20">
        <v>45666</v>
      </c>
      <c r="G237" t="s">
        <v>686</v>
      </c>
      <c r="H237" t="s">
        <v>888</v>
      </c>
      <c r="I237">
        <v>-933.33</v>
      </c>
    </row>
    <row r="238" spans="1:9" x14ac:dyDescent="0.3">
      <c r="A238">
        <v>53717</v>
      </c>
      <c r="B238">
        <v>130</v>
      </c>
      <c r="C238" t="s">
        <v>188</v>
      </c>
      <c r="D238">
        <v>114</v>
      </c>
      <c r="E238" t="s">
        <v>24</v>
      </c>
      <c r="F238" s="20">
        <v>45666</v>
      </c>
      <c r="G238" t="s">
        <v>686</v>
      </c>
      <c r="H238" t="s">
        <v>889</v>
      </c>
      <c r="I238">
        <v>-1000</v>
      </c>
    </row>
    <row r="239" spans="1:9" x14ac:dyDescent="0.3">
      <c r="A239">
        <v>53718</v>
      </c>
      <c r="B239">
        <v>130</v>
      </c>
      <c r="C239" t="s">
        <v>188</v>
      </c>
      <c r="D239">
        <v>114</v>
      </c>
      <c r="E239" t="s">
        <v>24</v>
      </c>
      <c r="F239" s="20">
        <v>45666</v>
      </c>
      <c r="G239" t="s">
        <v>686</v>
      </c>
      <c r="H239" t="s">
        <v>890</v>
      </c>
      <c r="I239">
        <v>-750</v>
      </c>
    </row>
    <row r="240" spans="1:9" x14ac:dyDescent="0.3">
      <c r="A240">
        <v>53719</v>
      </c>
      <c r="B240">
        <v>130</v>
      </c>
      <c r="C240" t="s">
        <v>188</v>
      </c>
      <c r="D240">
        <v>114</v>
      </c>
      <c r="E240" t="s">
        <v>24</v>
      </c>
      <c r="F240" s="20">
        <v>45666</v>
      </c>
      <c r="G240" t="s">
        <v>686</v>
      </c>
      <c r="H240" t="s">
        <v>891</v>
      </c>
      <c r="I240">
        <v>-606.66999999999996</v>
      </c>
    </row>
    <row r="241" spans="1:9" x14ac:dyDescent="0.3">
      <c r="A241">
        <v>53720</v>
      </c>
      <c r="B241">
        <v>130</v>
      </c>
      <c r="C241" t="s">
        <v>188</v>
      </c>
      <c r="D241">
        <v>114</v>
      </c>
      <c r="E241" t="s">
        <v>24</v>
      </c>
      <c r="F241" s="20">
        <v>45666</v>
      </c>
      <c r="G241" t="s">
        <v>686</v>
      </c>
      <c r="H241" t="s">
        <v>892</v>
      </c>
      <c r="I241">
        <v>-700</v>
      </c>
    </row>
    <row r="242" spans="1:9" x14ac:dyDescent="0.3">
      <c r="A242">
        <v>53721</v>
      </c>
      <c r="B242">
        <v>130</v>
      </c>
      <c r="C242" t="s">
        <v>188</v>
      </c>
      <c r="D242">
        <v>114</v>
      </c>
      <c r="E242" t="s">
        <v>24</v>
      </c>
      <c r="F242" s="20">
        <v>45666</v>
      </c>
      <c r="G242" t="s">
        <v>686</v>
      </c>
      <c r="H242" t="s">
        <v>893</v>
      </c>
      <c r="I242">
        <v>-1000</v>
      </c>
    </row>
    <row r="243" spans="1:9" x14ac:dyDescent="0.3">
      <c r="A243">
        <v>53722</v>
      </c>
      <c r="B243">
        <v>130</v>
      </c>
      <c r="C243" t="s">
        <v>188</v>
      </c>
      <c r="D243">
        <v>114</v>
      </c>
      <c r="E243" t="s">
        <v>24</v>
      </c>
      <c r="F243" s="20">
        <v>45666</v>
      </c>
      <c r="G243" t="s">
        <v>686</v>
      </c>
      <c r="H243" t="s">
        <v>894</v>
      </c>
      <c r="I243">
        <v>-850</v>
      </c>
    </row>
    <row r="244" spans="1:9" x14ac:dyDescent="0.3">
      <c r="A244">
        <v>53723</v>
      </c>
      <c r="B244">
        <v>130</v>
      </c>
      <c r="C244" t="s">
        <v>188</v>
      </c>
      <c r="D244">
        <v>114</v>
      </c>
      <c r="E244" t="s">
        <v>24</v>
      </c>
      <c r="F244" s="20">
        <v>45666</v>
      </c>
      <c r="G244" t="s">
        <v>686</v>
      </c>
      <c r="H244" t="s">
        <v>895</v>
      </c>
      <c r="I244">
        <v>-866.67</v>
      </c>
    </row>
    <row r="245" spans="1:9" x14ac:dyDescent="0.3">
      <c r="A245">
        <v>53724</v>
      </c>
      <c r="B245">
        <v>130</v>
      </c>
      <c r="C245" t="s">
        <v>188</v>
      </c>
      <c r="D245">
        <v>114</v>
      </c>
      <c r="E245" t="s">
        <v>24</v>
      </c>
      <c r="F245" s="20">
        <v>45666</v>
      </c>
      <c r="G245" t="s">
        <v>686</v>
      </c>
      <c r="H245" t="s">
        <v>896</v>
      </c>
      <c r="I245">
        <v>-1000</v>
      </c>
    </row>
    <row r="246" spans="1:9" x14ac:dyDescent="0.3">
      <c r="A246">
        <v>53725</v>
      </c>
      <c r="B246">
        <v>130</v>
      </c>
      <c r="C246" t="s">
        <v>188</v>
      </c>
      <c r="D246">
        <v>114</v>
      </c>
      <c r="E246" t="s">
        <v>24</v>
      </c>
      <c r="F246" s="20">
        <v>45666</v>
      </c>
      <c r="G246" t="s">
        <v>686</v>
      </c>
      <c r="H246" t="s">
        <v>897</v>
      </c>
      <c r="I246">
        <v>-1500</v>
      </c>
    </row>
    <row r="247" spans="1:9" x14ac:dyDescent="0.3">
      <c r="A247">
        <v>53726</v>
      </c>
      <c r="B247">
        <v>130</v>
      </c>
      <c r="C247" t="s">
        <v>188</v>
      </c>
      <c r="D247">
        <v>114</v>
      </c>
      <c r="E247" t="s">
        <v>24</v>
      </c>
      <c r="F247" s="20">
        <v>45666</v>
      </c>
      <c r="G247" t="s">
        <v>686</v>
      </c>
      <c r="H247" t="s">
        <v>898</v>
      </c>
      <c r="I247">
        <v>-850</v>
      </c>
    </row>
    <row r="248" spans="1:9" x14ac:dyDescent="0.3">
      <c r="A248">
        <v>53727</v>
      </c>
      <c r="B248">
        <v>130</v>
      </c>
      <c r="C248" t="s">
        <v>188</v>
      </c>
      <c r="D248">
        <v>114</v>
      </c>
      <c r="E248" t="s">
        <v>24</v>
      </c>
      <c r="F248" s="20">
        <v>45666</v>
      </c>
      <c r="G248" t="s">
        <v>686</v>
      </c>
      <c r="H248" t="s">
        <v>899</v>
      </c>
      <c r="I248">
        <v>-700</v>
      </c>
    </row>
    <row r="249" spans="1:9" x14ac:dyDescent="0.3">
      <c r="A249">
        <v>53728</v>
      </c>
      <c r="B249">
        <v>130</v>
      </c>
      <c r="C249" t="s">
        <v>188</v>
      </c>
      <c r="D249">
        <v>114</v>
      </c>
      <c r="E249" t="s">
        <v>24</v>
      </c>
      <c r="F249" s="20">
        <v>45666</v>
      </c>
      <c r="G249" t="s">
        <v>686</v>
      </c>
      <c r="H249" t="s">
        <v>900</v>
      </c>
      <c r="I249">
        <v>-700</v>
      </c>
    </row>
    <row r="250" spans="1:9" x14ac:dyDescent="0.3">
      <c r="A250">
        <v>53729</v>
      </c>
      <c r="B250">
        <v>130</v>
      </c>
      <c r="C250" t="s">
        <v>188</v>
      </c>
      <c r="D250">
        <v>114</v>
      </c>
      <c r="E250" t="s">
        <v>24</v>
      </c>
      <c r="F250" s="20">
        <v>45666</v>
      </c>
      <c r="G250" t="s">
        <v>686</v>
      </c>
      <c r="H250" t="s">
        <v>901</v>
      </c>
      <c r="I250">
        <v>-240</v>
      </c>
    </row>
    <row r="251" spans="1:9" x14ac:dyDescent="0.3">
      <c r="A251">
        <v>53730</v>
      </c>
      <c r="B251">
        <v>130</v>
      </c>
      <c r="C251" t="s">
        <v>188</v>
      </c>
      <c r="D251">
        <v>114</v>
      </c>
      <c r="E251" t="s">
        <v>24</v>
      </c>
      <c r="F251" s="20">
        <v>45666</v>
      </c>
      <c r="G251" t="s">
        <v>686</v>
      </c>
      <c r="H251" t="s">
        <v>902</v>
      </c>
      <c r="I251">
        <v>-6750</v>
      </c>
    </row>
    <row r="252" spans="1:9" x14ac:dyDescent="0.3">
      <c r="A252">
        <v>53731</v>
      </c>
      <c r="B252">
        <v>130</v>
      </c>
      <c r="C252" t="s">
        <v>188</v>
      </c>
      <c r="D252">
        <v>114</v>
      </c>
      <c r="E252" t="s">
        <v>24</v>
      </c>
      <c r="F252" s="20">
        <v>45666</v>
      </c>
      <c r="G252" t="s">
        <v>686</v>
      </c>
      <c r="H252" t="s">
        <v>903</v>
      </c>
      <c r="I252">
        <v>-1000</v>
      </c>
    </row>
    <row r="253" spans="1:9" x14ac:dyDescent="0.3">
      <c r="A253">
        <v>53732</v>
      </c>
      <c r="B253">
        <v>130</v>
      </c>
      <c r="C253" t="s">
        <v>188</v>
      </c>
      <c r="D253">
        <v>114</v>
      </c>
      <c r="E253" t="s">
        <v>24</v>
      </c>
      <c r="F253" s="20">
        <v>45666</v>
      </c>
      <c r="G253" t="s">
        <v>686</v>
      </c>
      <c r="H253" t="s">
        <v>904</v>
      </c>
      <c r="I253">
        <v>-1000</v>
      </c>
    </row>
    <row r="254" spans="1:9" x14ac:dyDescent="0.3">
      <c r="A254">
        <v>53773</v>
      </c>
      <c r="B254">
        <v>137</v>
      </c>
      <c r="C254" t="s">
        <v>122</v>
      </c>
      <c r="D254">
        <v>114</v>
      </c>
      <c r="E254" t="s">
        <v>24</v>
      </c>
      <c r="F254" s="20">
        <v>45666</v>
      </c>
      <c r="G254" t="s">
        <v>682</v>
      </c>
      <c r="H254" t="s">
        <v>905</v>
      </c>
      <c r="I254">
        <v>49.8</v>
      </c>
    </row>
    <row r="255" spans="1:9" x14ac:dyDescent="0.3">
      <c r="A255">
        <v>53361</v>
      </c>
      <c r="B255">
        <v>103</v>
      </c>
      <c r="C255" t="s">
        <v>116</v>
      </c>
      <c r="D255">
        <v>114</v>
      </c>
      <c r="E255" t="s">
        <v>24</v>
      </c>
      <c r="F255" s="20">
        <v>45665.5</v>
      </c>
      <c r="G255" t="s">
        <v>682</v>
      </c>
      <c r="H255" t="s">
        <v>774</v>
      </c>
      <c r="I255">
        <v>243</v>
      </c>
    </row>
    <row r="256" spans="1:9" x14ac:dyDescent="0.3">
      <c r="A256">
        <v>53362</v>
      </c>
      <c r="B256">
        <v>103</v>
      </c>
      <c r="C256" t="s">
        <v>116</v>
      </c>
      <c r="D256">
        <v>114</v>
      </c>
      <c r="E256" t="s">
        <v>24</v>
      </c>
      <c r="F256" s="20">
        <v>45665.5</v>
      </c>
      <c r="G256" t="s">
        <v>682</v>
      </c>
      <c r="H256" t="s">
        <v>684</v>
      </c>
      <c r="I256">
        <v>200</v>
      </c>
    </row>
    <row r="257" spans="1:9" x14ac:dyDescent="0.3">
      <c r="A257">
        <v>53363</v>
      </c>
      <c r="B257">
        <v>103</v>
      </c>
      <c r="C257" t="s">
        <v>116</v>
      </c>
      <c r="D257">
        <v>114</v>
      </c>
      <c r="E257" t="s">
        <v>24</v>
      </c>
      <c r="F257" s="20">
        <v>45665.5</v>
      </c>
      <c r="G257" t="s">
        <v>682</v>
      </c>
      <c r="H257" t="s">
        <v>684</v>
      </c>
      <c r="I257">
        <v>40000</v>
      </c>
    </row>
    <row r="258" spans="1:9" x14ac:dyDescent="0.3">
      <c r="A258">
        <v>53364</v>
      </c>
      <c r="B258">
        <v>103</v>
      </c>
      <c r="C258" t="s">
        <v>116</v>
      </c>
      <c r="D258">
        <v>114</v>
      </c>
      <c r="E258" t="s">
        <v>24</v>
      </c>
      <c r="F258" s="20">
        <v>45665.5</v>
      </c>
      <c r="G258" t="s">
        <v>682</v>
      </c>
      <c r="H258" t="s">
        <v>734</v>
      </c>
      <c r="I258">
        <v>363.05</v>
      </c>
    </row>
    <row r="259" spans="1:9" x14ac:dyDescent="0.3">
      <c r="A259">
        <v>53365</v>
      </c>
      <c r="B259">
        <v>103</v>
      </c>
      <c r="C259" t="s">
        <v>116</v>
      </c>
      <c r="D259">
        <v>114</v>
      </c>
      <c r="E259" t="s">
        <v>24</v>
      </c>
      <c r="F259" s="20">
        <v>45665.5</v>
      </c>
      <c r="G259" t="s">
        <v>682</v>
      </c>
      <c r="H259" t="s">
        <v>906</v>
      </c>
      <c r="I259">
        <v>367.04</v>
      </c>
    </row>
    <row r="260" spans="1:9" x14ac:dyDescent="0.3">
      <c r="A260">
        <v>53366</v>
      </c>
      <c r="B260">
        <v>103</v>
      </c>
      <c r="C260" t="s">
        <v>116</v>
      </c>
      <c r="D260">
        <v>114</v>
      </c>
      <c r="E260" t="s">
        <v>24</v>
      </c>
      <c r="F260" s="20">
        <v>45665.5</v>
      </c>
      <c r="G260" t="s">
        <v>686</v>
      </c>
      <c r="H260" t="s">
        <v>907</v>
      </c>
      <c r="I260">
        <v>-1716</v>
      </c>
    </row>
    <row r="261" spans="1:9" x14ac:dyDescent="0.3">
      <c r="A261">
        <v>53367</v>
      </c>
      <c r="B261">
        <v>103</v>
      </c>
      <c r="C261" t="s">
        <v>116</v>
      </c>
      <c r="D261">
        <v>114</v>
      </c>
      <c r="E261" t="s">
        <v>24</v>
      </c>
      <c r="F261" s="20">
        <v>45665.5</v>
      </c>
      <c r="G261" t="s">
        <v>686</v>
      </c>
      <c r="H261" t="s">
        <v>908</v>
      </c>
      <c r="I261">
        <v>-2000</v>
      </c>
    </row>
    <row r="262" spans="1:9" x14ac:dyDescent="0.3">
      <c r="A262">
        <v>53368</v>
      </c>
      <c r="B262">
        <v>103</v>
      </c>
      <c r="C262" t="s">
        <v>116</v>
      </c>
      <c r="D262">
        <v>114</v>
      </c>
      <c r="E262" t="s">
        <v>24</v>
      </c>
      <c r="F262" s="20">
        <v>45665.5</v>
      </c>
      <c r="G262" t="s">
        <v>686</v>
      </c>
      <c r="H262" t="s">
        <v>909</v>
      </c>
      <c r="I262">
        <v>-2278.4</v>
      </c>
    </row>
    <row r="263" spans="1:9" x14ac:dyDescent="0.3">
      <c r="A263">
        <v>53369</v>
      </c>
      <c r="B263">
        <v>103</v>
      </c>
      <c r="C263" t="s">
        <v>116</v>
      </c>
      <c r="D263">
        <v>114</v>
      </c>
      <c r="E263" t="s">
        <v>24</v>
      </c>
      <c r="F263" s="20">
        <v>45665.5</v>
      </c>
      <c r="G263" t="s">
        <v>686</v>
      </c>
      <c r="H263" t="s">
        <v>910</v>
      </c>
      <c r="I263">
        <v>-3003</v>
      </c>
    </row>
    <row r="264" spans="1:9" x14ac:dyDescent="0.3">
      <c r="A264">
        <v>53370</v>
      </c>
      <c r="B264">
        <v>103</v>
      </c>
      <c r="C264" t="s">
        <v>116</v>
      </c>
      <c r="D264">
        <v>114</v>
      </c>
      <c r="E264" t="s">
        <v>24</v>
      </c>
      <c r="F264" s="20">
        <v>45665.5</v>
      </c>
      <c r="G264" t="s">
        <v>686</v>
      </c>
      <c r="H264" t="s">
        <v>911</v>
      </c>
      <c r="I264">
        <v>-3432</v>
      </c>
    </row>
    <row r="265" spans="1:9" x14ac:dyDescent="0.3">
      <c r="A265">
        <v>53371</v>
      </c>
      <c r="B265">
        <v>103</v>
      </c>
      <c r="C265" t="s">
        <v>116</v>
      </c>
      <c r="D265">
        <v>114</v>
      </c>
      <c r="E265" t="s">
        <v>24</v>
      </c>
      <c r="F265" s="20">
        <v>45665.5</v>
      </c>
      <c r="G265" t="s">
        <v>686</v>
      </c>
      <c r="H265" t="s">
        <v>912</v>
      </c>
      <c r="I265">
        <v>-3433.29</v>
      </c>
    </row>
    <row r="266" spans="1:9" x14ac:dyDescent="0.3">
      <c r="A266">
        <v>53372</v>
      </c>
      <c r="B266">
        <v>103</v>
      </c>
      <c r="C266" t="s">
        <v>116</v>
      </c>
      <c r="D266">
        <v>114</v>
      </c>
      <c r="E266" t="s">
        <v>24</v>
      </c>
      <c r="F266" s="20">
        <v>45665.5</v>
      </c>
      <c r="G266" t="s">
        <v>686</v>
      </c>
      <c r="H266" t="s">
        <v>913</v>
      </c>
      <c r="I266">
        <v>-4060.1</v>
      </c>
    </row>
    <row r="267" spans="1:9" x14ac:dyDescent="0.3">
      <c r="A267">
        <v>53373</v>
      </c>
      <c r="B267">
        <v>103</v>
      </c>
      <c r="C267" t="s">
        <v>116</v>
      </c>
      <c r="D267">
        <v>114</v>
      </c>
      <c r="E267" t="s">
        <v>24</v>
      </c>
      <c r="F267" s="20">
        <v>45665.5</v>
      </c>
      <c r="G267" t="s">
        <v>686</v>
      </c>
      <c r="H267" t="s">
        <v>914</v>
      </c>
      <c r="I267">
        <v>-3248.5</v>
      </c>
    </row>
    <row r="268" spans="1:9" x14ac:dyDescent="0.3">
      <c r="A268">
        <v>53374</v>
      </c>
      <c r="B268">
        <v>103</v>
      </c>
      <c r="C268" t="s">
        <v>116</v>
      </c>
      <c r="D268">
        <v>114</v>
      </c>
      <c r="E268" t="s">
        <v>24</v>
      </c>
      <c r="F268" s="20">
        <v>45665.5</v>
      </c>
      <c r="G268" t="s">
        <v>686</v>
      </c>
      <c r="H268" t="s">
        <v>915</v>
      </c>
      <c r="I268">
        <v>-4006.27</v>
      </c>
    </row>
    <row r="269" spans="1:9" x14ac:dyDescent="0.3">
      <c r="A269">
        <v>53375</v>
      </c>
      <c r="B269">
        <v>103</v>
      </c>
      <c r="C269" t="s">
        <v>116</v>
      </c>
      <c r="D269">
        <v>114</v>
      </c>
      <c r="E269" t="s">
        <v>24</v>
      </c>
      <c r="F269" s="20">
        <v>45665.5</v>
      </c>
      <c r="G269" t="s">
        <v>686</v>
      </c>
      <c r="H269" t="s">
        <v>916</v>
      </c>
      <c r="I269">
        <v>-4143.07</v>
      </c>
    </row>
    <row r="270" spans="1:9" x14ac:dyDescent="0.3">
      <c r="A270">
        <v>53376</v>
      </c>
      <c r="B270">
        <v>103</v>
      </c>
      <c r="C270" t="s">
        <v>116</v>
      </c>
      <c r="D270">
        <v>114</v>
      </c>
      <c r="E270" t="s">
        <v>24</v>
      </c>
      <c r="F270" s="20">
        <v>45665.5</v>
      </c>
      <c r="G270" t="s">
        <v>686</v>
      </c>
      <c r="H270" t="s">
        <v>917</v>
      </c>
      <c r="I270">
        <v>-4409.03</v>
      </c>
    </row>
    <row r="271" spans="1:9" x14ac:dyDescent="0.3">
      <c r="A271">
        <v>53377</v>
      </c>
      <c r="B271">
        <v>103</v>
      </c>
      <c r="C271" t="s">
        <v>116</v>
      </c>
      <c r="D271">
        <v>114</v>
      </c>
      <c r="E271" t="s">
        <v>24</v>
      </c>
      <c r="F271" s="20">
        <v>45665.5</v>
      </c>
      <c r="G271" t="s">
        <v>686</v>
      </c>
      <c r="H271" t="s">
        <v>918</v>
      </c>
      <c r="I271">
        <v>-4584.3</v>
      </c>
    </row>
    <row r="272" spans="1:9" x14ac:dyDescent="0.3">
      <c r="A272">
        <v>53769</v>
      </c>
      <c r="B272">
        <v>137</v>
      </c>
      <c r="C272" t="s">
        <v>122</v>
      </c>
      <c r="D272">
        <v>114</v>
      </c>
      <c r="E272" t="s">
        <v>24</v>
      </c>
      <c r="F272" s="20">
        <v>45665</v>
      </c>
      <c r="G272" t="s">
        <v>682</v>
      </c>
      <c r="H272" t="s">
        <v>756</v>
      </c>
      <c r="I272">
        <v>700</v>
      </c>
    </row>
    <row r="273" spans="1:9" x14ac:dyDescent="0.3">
      <c r="A273">
        <v>53770</v>
      </c>
      <c r="B273">
        <v>137</v>
      </c>
      <c r="C273" t="s">
        <v>122</v>
      </c>
      <c r="D273">
        <v>114</v>
      </c>
      <c r="E273" t="s">
        <v>24</v>
      </c>
      <c r="F273" s="20">
        <v>45665</v>
      </c>
      <c r="G273" t="s">
        <v>686</v>
      </c>
      <c r="H273" t="s">
        <v>919</v>
      </c>
      <c r="I273">
        <v>-700</v>
      </c>
    </row>
    <row r="274" spans="1:9" x14ac:dyDescent="0.3">
      <c r="A274">
        <v>53771</v>
      </c>
      <c r="B274">
        <v>137</v>
      </c>
      <c r="C274" t="s">
        <v>122</v>
      </c>
      <c r="D274">
        <v>114</v>
      </c>
      <c r="E274" t="s">
        <v>24</v>
      </c>
      <c r="F274" s="20">
        <v>45665</v>
      </c>
      <c r="G274" t="s">
        <v>682</v>
      </c>
      <c r="H274" t="s">
        <v>920</v>
      </c>
      <c r="I274">
        <v>700</v>
      </c>
    </row>
    <row r="275" spans="1:9" x14ac:dyDescent="0.3">
      <c r="A275">
        <v>53772</v>
      </c>
      <c r="B275">
        <v>137</v>
      </c>
      <c r="C275" t="s">
        <v>122</v>
      </c>
      <c r="D275">
        <v>114</v>
      </c>
      <c r="E275" t="s">
        <v>24</v>
      </c>
      <c r="F275" s="20">
        <v>45665</v>
      </c>
      <c r="G275" t="s">
        <v>686</v>
      </c>
      <c r="H275" t="s">
        <v>921</v>
      </c>
      <c r="I275">
        <v>-700</v>
      </c>
    </row>
    <row r="276" spans="1:9" x14ac:dyDescent="0.3">
      <c r="A276">
        <v>53342</v>
      </c>
      <c r="B276">
        <v>103</v>
      </c>
      <c r="C276" t="s">
        <v>116</v>
      </c>
      <c r="D276">
        <v>114</v>
      </c>
      <c r="E276" t="s">
        <v>24</v>
      </c>
      <c r="F276" s="20">
        <v>45664.5</v>
      </c>
      <c r="G276" t="s">
        <v>682</v>
      </c>
      <c r="H276" t="s">
        <v>684</v>
      </c>
      <c r="I276">
        <v>38000</v>
      </c>
    </row>
    <row r="277" spans="1:9" x14ac:dyDescent="0.3">
      <c r="A277">
        <v>53343</v>
      </c>
      <c r="B277">
        <v>103</v>
      </c>
      <c r="C277" t="s">
        <v>116</v>
      </c>
      <c r="D277">
        <v>114</v>
      </c>
      <c r="E277" t="s">
        <v>24</v>
      </c>
      <c r="F277" s="20">
        <v>45664.5</v>
      </c>
      <c r="G277" t="s">
        <v>682</v>
      </c>
      <c r="H277" t="s">
        <v>684</v>
      </c>
      <c r="I277">
        <v>200</v>
      </c>
    </row>
    <row r="278" spans="1:9" x14ac:dyDescent="0.3">
      <c r="A278">
        <v>53345</v>
      </c>
      <c r="B278">
        <v>103</v>
      </c>
      <c r="C278" t="s">
        <v>116</v>
      </c>
      <c r="D278">
        <v>114</v>
      </c>
      <c r="E278" t="s">
        <v>24</v>
      </c>
      <c r="F278" s="20">
        <v>45664.5</v>
      </c>
      <c r="G278" t="s">
        <v>686</v>
      </c>
      <c r="H278" t="s">
        <v>922</v>
      </c>
      <c r="I278">
        <v>-620.6</v>
      </c>
    </row>
    <row r="279" spans="1:9" x14ac:dyDescent="0.3">
      <c r="A279">
        <v>53346</v>
      </c>
      <c r="B279">
        <v>103</v>
      </c>
      <c r="C279" t="s">
        <v>116</v>
      </c>
      <c r="D279">
        <v>114</v>
      </c>
      <c r="E279" t="s">
        <v>24</v>
      </c>
      <c r="F279" s="20">
        <v>45664.5</v>
      </c>
      <c r="G279" t="s">
        <v>686</v>
      </c>
      <c r="H279" t="s">
        <v>923</v>
      </c>
      <c r="I279">
        <v>-730.97</v>
      </c>
    </row>
    <row r="280" spans="1:9" x14ac:dyDescent="0.3">
      <c r="A280">
        <v>53347</v>
      </c>
      <c r="B280">
        <v>103</v>
      </c>
      <c r="C280" t="s">
        <v>116</v>
      </c>
      <c r="D280">
        <v>114</v>
      </c>
      <c r="E280" t="s">
        <v>24</v>
      </c>
      <c r="F280" s="20">
        <v>45664.5</v>
      </c>
      <c r="G280" t="s">
        <v>686</v>
      </c>
      <c r="H280" t="s">
        <v>924</v>
      </c>
      <c r="I280">
        <v>-751.6</v>
      </c>
    </row>
    <row r="281" spans="1:9" x14ac:dyDescent="0.3">
      <c r="A281">
        <v>53348</v>
      </c>
      <c r="B281">
        <v>103</v>
      </c>
      <c r="C281" t="s">
        <v>116</v>
      </c>
      <c r="D281">
        <v>114</v>
      </c>
      <c r="E281" t="s">
        <v>24</v>
      </c>
      <c r="F281" s="20">
        <v>45664.5</v>
      </c>
      <c r="G281" t="s">
        <v>686</v>
      </c>
      <c r="H281" t="s">
        <v>925</v>
      </c>
      <c r="I281">
        <v>-1270.21</v>
      </c>
    </row>
    <row r="282" spans="1:9" x14ac:dyDescent="0.3">
      <c r="A282">
        <v>53349</v>
      </c>
      <c r="B282">
        <v>103</v>
      </c>
      <c r="C282" t="s">
        <v>116</v>
      </c>
      <c r="D282">
        <v>114</v>
      </c>
      <c r="E282" t="s">
        <v>24</v>
      </c>
      <c r="F282" s="20">
        <v>45664.5</v>
      </c>
      <c r="G282" t="s">
        <v>686</v>
      </c>
      <c r="H282" t="s">
        <v>926</v>
      </c>
      <c r="I282">
        <v>-1620</v>
      </c>
    </row>
    <row r="283" spans="1:9" x14ac:dyDescent="0.3">
      <c r="A283">
        <v>53350</v>
      </c>
      <c r="B283">
        <v>103</v>
      </c>
      <c r="C283" t="s">
        <v>116</v>
      </c>
      <c r="D283">
        <v>114</v>
      </c>
      <c r="E283" t="s">
        <v>24</v>
      </c>
      <c r="F283" s="20">
        <v>45664.5</v>
      </c>
      <c r="G283" t="s">
        <v>686</v>
      </c>
      <c r="H283" t="s">
        <v>927</v>
      </c>
      <c r="I283">
        <v>-1745.33</v>
      </c>
    </row>
    <row r="284" spans="1:9" x14ac:dyDescent="0.3">
      <c r="A284">
        <v>53351</v>
      </c>
      <c r="B284">
        <v>103</v>
      </c>
      <c r="C284" t="s">
        <v>116</v>
      </c>
      <c r="D284">
        <v>114</v>
      </c>
      <c r="E284" t="s">
        <v>24</v>
      </c>
      <c r="F284" s="20">
        <v>45664.5</v>
      </c>
      <c r="G284" t="s">
        <v>686</v>
      </c>
      <c r="H284" t="s">
        <v>928</v>
      </c>
      <c r="I284">
        <v>-1906.8</v>
      </c>
    </row>
    <row r="285" spans="1:9" x14ac:dyDescent="0.3">
      <c r="A285">
        <v>53352</v>
      </c>
      <c r="B285">
        <v>103</v>
      </c>
      <c r="C285" t="s">
        <v>116</v>
      </c>
      <c r="D285">
        <v>114</v>
      </c>
      <c r="E285" t="s">
        <v>24</v>
      </c>
      <c r="F285" s="20">
        <v>45664.5</v>
      </c>
      <c r="G285" t="s">
        <v>686</v>
      </c>
      <c r="H285" t="s">
        <v>929</v>
      </c>
      <c r="I285">
        <v>-2372.56</v>
      </c>
    </row>
    <row r="286" spans="1:9" x14ac:dyDescent="0.3">
      <c r="A286">
        <v>53353</v>
      </c>
      <c r="B286">
        <v>103</v>
      </c>
      <c r="C286" t="s">
        <v>116</v>
      </c>
      <c r="D286">
        <v>114</v>
      </c>
      <c r="E286" t="s">
        <v>24</v>
      </c>
      <c r="F286" s="20">
        <v>45664.5</v>
      </c>
      <c r="G286" t="s">
        <v>686</v>
      </c>
      <c r="H286" t="s">
        <v>930</v>
      </c>
      <c r="I286">
        <v>-2393.4</v>
      </c>
    </row>
    <row r="287" spans="1:9" x14ac:dyDescent="0.3">
      <c r="A287">
        <v>53354</v>
      </c>
      <c r="B287">
        <v>103</v>
      </c>
      <c r="C287" t="s">
        <v>116</v>
      </c>
      <c r="D287">
        <v>114</v>
      </c>
      <c r="E287" t="s">
        <v>24</v>
      </c>
      <c r="F287" s="20">
        <v>45664.5</v>
      </c>
      <c r="G287" t="s">
        <v>686</v>
      </c>
      <c r="H287" t="s">
        <v>931</v>
      </c>
      <c r="I287">
        <v>-3609.36</v>
      </c>
    </row>
    <row r="288" spans="1:9" x14ac:dyDescent="0.3">
      <c r="A288">
        <v>53355</v>
      </c>
      <c r="B288">
        <v>103</v>
      </c>
      <c r="C288" t="s">
        <v>116</v>
      </c>
      <c r="D288">
        <v>114</v>
      </c>
      <c r="E288" t="s">
        <v>24</v>
      </c>
      <c r="F288" s="20">
        <v>45664.5</v>
      </c>
      <c r="G288" t="s">
        <v>686</v>
      </c>
      <c r="H288" t="s">
        <v>754</v>
      </c>
      <c r="I288">
        <v>-5035.04</v>
      </c>
    </row>
    <row r="289" spans="1:9" x14ac:dyDescent="0.3">
      <c r="A289">
        <v>53356</v>
      </c>
      <c r="B289">
        <v>103</v>
      </c>
      <c r="C289" t="s">
        <v>116</v>
      </c>
      <c r="D289">
        <v>114</v>
      </c>
      <c r="E289" t="s">
        <v>24</v>
      </c>
      <c r="F289" s="20">
        <v>45664.5</v>
      </c>
      <c r="G289" t="s">
        <v>686</v>
      </c>
      <c r="H289" t="s">
        <v>932</v>
      </c>
      <c r="I289">
        <v>-4846.41</v>
      </c>
    </row>
    <row r="290" spans="1:9" x14ac:dyDescent="0.3">
      <c r="A290">
        <v>53357</v>
      </c>
      <c r="B290">
        <v>103</v>
      </c>
      <c r="C290" t="s">
        <v>116</v>
      </c>
      <c r="D290">
        <v>114</v>
      </c>
      <c r="E290" t="s">
        <v>24</v>
      </c>
      <c r="F290" s="20">
        <v>45664.5</v>
      </c>
      <c r="G290" t="s">
        <v>686</v>
      </c>
      <c r="H290" t="s">
        <v>828</v>
      </c>
      <c r="I290">
        <v>-3969.05</v>
      </c>
    </row>
    <row r="291" spans="1:9" x14ac:dyDescent="0.3">
      <c r="A291">
        <v>53358</v>
      </c>
      <c r="B291">
        <v>103</v>
      </c>
      <c r="C291" t="s">
        <v>116</v>
      </c>
      <c r="D291">
        <v>114</v>
      </c>
      <c r="E291" t="s">
        <v>24</v>
      </c>
      <c r="F291" s="20">
        <v>45664.5</v>
      </c>
      <c r="G291" t="s">
        <v>686</v>
      </c>
      <c r="H291" t="s">
        <v>753</v>
      </c>
      <c r="I291">
        <v>-3753.01</v>
      </c>
    </row>
    <row r="292" spans="1:9" x14ac:dyDescent="0.3">
      <c r="A292">
        <v>53359</v>
      </c>
      <c r="B292">
        <v>103</v>
      </c>
      <c r="C292" t="s">
        <v>116</v>
      </c>
      <c r="D292">
        <v>114</v>
      </c>
      <c r="E292" t="s">
        <v>24</v>
      </c>
      <c r="F292" s="20">
        <v>45664.5</v>
      </c>
      <c r="G292" t="s">
        <v>686</v>
      </c>
      <c r="H292" t="s">
        <v>933</v>
      </c>
      <c r="I292">
        <v>-3429.99</v>
      </c>
    </row>
    <row r="293" spans="1:9" x14ac:dyDescent="0.3">
      <c r="A293">
        <v>53360</v>
      </c>
      <c r="B293">
        <v>103</v>
      </c>
      <c r="C293" t="s">
        <v>116</v>
      </c>
      <c r="D293">
        <v>114</v>
      </c>
      <c r="E293" t="s">
        <v>24</v>
      </c>
      <c r="F293" s="20">
        <v>45664.5</v>
      </c>
      <c r="G293" t="s">
        <v>686</v>
      </c>
      <c r="H293" t="s">
        <v>934</v>
      </c>
      <c r="I293">
        <v>-1952.92</v>
      </c>
    </row>
    <row r="294" spans="1:9" x14ac:dyDescent="0.3">
      <c r="A294">
        <v>53677</v>
      </c>
      <c r="B294">
        <v>130</v>
      </c>
      <c r="C294" t="s">
        <v>188</v>
      </c>
      <c r="D294">
        <v>114</v>
      </c>
      <c r="E294" t="s">
        <v>24</v>
      </c>
      <c r="F294" s="20">
        <v>45664</v>
      </c>
      <c r="G294" t="s">
        <v>682</v>
      </c>
      <c r="H294" t="s">
        <v>756</v>
      </c>
      <c r="I294">
        <v>13345</v>
      </c>
    </row>
    <row r="295" spans="1:9" x14ac:dyDescent="0.3">
      <c r="A295">
        <v>53678</v>
      </c>
      <c r="B295">
        <v>130</v>
      </c>
      <c r="C295" t="s">
        <v>188</v>
      </c>
      <c r="D295">
        <v>114</v>
      </c>
      <c r="E295" t="s">
        <v>24</v>
      </c>
      <c r="F295" s="20">
        <v>45664</v>
      </c>
      <c r="G295" t="s">
        <v>686</v>
      </c>
      <c r="H295" t="s">
        <v>935</v>
      </c>
      <c r="I295">
        <v>-3733.38</v>
      </c>
    </row>
    <row r="296" spans="1:9" x14ac:dyDescent="0.3">
      <c r="A296">
        <v>53679</v>
      </c>
      <c r="B296">
        <v>130</v>
      </c>
      <c r="C296" t="s">
        <v>188</v>
      </c>
      <c r="D296">
        <v>114</v>
      </c>
      <c r="E296" t="s">
        <v>24</v>
      </c>
      <c r="F296" s="20">
        <v>45664</v>
      </c>
      <c r="G296" t="s">
        <v>686</v>
      </c>
      <c r="H296" t="s">
        <v>936</v>
      </c>
      <c r="I296">
        <v>-3446.99</v>
      </c>
    </row>
    <row r="297" spans="1:9" x14ac:dyDescent="0.3">
      <c r="A297">
        <v>53680</v>
      </c>
      <c r="B297">
        <v>130</v>
      </c>
      <c r="C297" t="s">
        <v>188</v>
      </c>
      <c r="D297">
        <v>114</v>
      </c>
      <c r="E297" t="s">
        <v>24</v>
      </c>
      <c r="F297" s="20">
        <v>45664</v>
      </c>
      <c r="G297" t="s">
        <v>686</v>
      </c>
      <c r="H297" t="s">
        <v>937</v>
      </c>
      <c r="I297">
        <v>-3389.54</v>
      </c>
    </row>
    <row r="298" spans="1:9" x14ac:dyDescent="0.3">
      <c r="A298">
        <v>53681</v>
      </c>
      <c r="B298">
        <v>130</v>
      </c>
      <c r="C298" t="s">
        <v>188</v>
      </c>
      <c r="D298">
        <v>114</v>
      </c>
      <c r="E298" t="s">
        <v>24</v>
      </c>
      <c r="F298" s="20">
        <v>45664</v>
      </c>
      <c r="G298" t="s">
        <v>686</v>
      </c>
      <c r="H298" t="s">
        <v>938</v>
      </c>
      <c r="I298">
        <v>-2774.46</v>
      </c>
    </row>
    <row r="299" spans="1:9" x14ac:dyDescent="0.3">
      <c r="A299">
        <v>53682</v>
      </c>
      <c r="B299">
        <v>130</v>
      </c>
      <c r="C299" t="s">
        <v>188</v>
      </c>
      <c r="D299">
        <v>114</v>
      </c>
      <c r="E299" t="s">
        <v>24</v>
      </c>
      <c r="F299" s="20">
        <v>45664</v>
      </c>
      <c r="G299" t="s">
        <v>682</v>
      </c>
      <c r="H299" t="s">
        <v>756</v>
      </c>
      <c r="I299">
        <v>1900</v>
      </c>
    </row>
    <row r="300" spans="1:9" x14ac:dyDescent="0.3">
      <c r="A300">
        <v>53761</v>
      </c>
      <c r="B300">
        <v>137</v>
      </c>
      <c r="C300" t="s">
        <v>122</v>
      </c>
      <c r="D300">
        <v>114</v>
      </c>
      <c r="E300" t="s">
        <v>24</v>
      </c>
      <c r="F300" s="20">
        <v>45664</v>
      </c>
      <c r="G300" t="s">
        <v>682</v>
      </c>
      <c r="H300" t="s">
        <v>756</v>
      </c>
      <c r="I300">
        <v>6900</v>
      </c>
    </row>
    <row r="301" spans="1:9" x14ac:dyDescent="0.3">
      <c r="A301">
        <v>53762</v>
      </c>
      <c r="B301">
        <v>137</v>
      </c>
      <c r="C301" t="s">
        <v>122</v>
      </c>
      <c r="D301">
        <v>114</v>
      </c>
      <c r="E301" t="s">
        <v>24</v>
      </c>
      <c r="F301" s="20">
        <v>45664</v>
      </c>
      <c r="G301" t="s">
        <v>686</v>
      </c>
      <c r="H301" t="s">
        <v>939</v>
      </c>
      <c r="I301">
        <v>-1757.5</v>
      </c>
    </row>
    <row r="302" spans="1:9" x14ac:dyDescent="0.3">
      <c r="A302">
        <v>53763</v>
      </c>
      <c r="B302">
        <v>137</v>
      </c>
      <c r="C302" t="s">
        <v>122</v>
      </c>
      <c r="D302">
        <v>114</v>
      </c>
      <c r="E302" t="s">
        <v>24</v>
      </c>
      <c r="F302" s="20">
        <v>45664</v>
      </c>
      <c r="G302" t="s">
        <v>686</v>
      </c>
      <c r="H302" t="s">
        <v>940</v>
      </c>
      <c r="I302">
        <v>-3000</v>
      </c>
    </row>
    <row r="303" spans="1:9" x14ac:dyDescent="0.3">
      <c r="A303">
        <v>53764</v>
      </c>
      <c r="B303">
        <v>137</v>
      </c>
      <c r="C303" t="s">
        <v>122</v>
      </c>
      <c r="D303">
        <v>114</v>
      </c>
      <c r="E303" t="s">
        <v>24</v>
      </c>
      <c r="F303" s="20">
        <v>45664</v>
      </c>
      <c r="G303" t="s">
        <v>686</v>
      </c>
      <c r="H303" t="s">
        <v>941</v>
      </c>
      <c r="I303">
        <v>-270</v>
      </c>
    </row>
    <row r="304" spans="1:9" x14ac:dyDescent="0.3">
      <c r="A304">
        <v>53765</v>
      </c>
      <c r="B304">
        <v>137</v>
      </c>
      <c r="C304" t="s">
        <v>122</v>
      </c>
      <c r="D304">
        <v>114</v>
      </c>
      <c r="E304" t="s">
        <v>24</v>
      </c>
      <c r="F304" s="20">
        <v>45664</v>
      </c>
      <c r="G304" t="s">
        <v>686</v>
      </c>
      <c r="H304" t="s">
        <v>942</v>
      </c>
      <c r="I304">
        <v>-1200</v>
      </c>
    </row>
    <row r="305" spans="1:9" x14ac:dyDescent="0.3">
      <c r="A305">
        <v>53766</v>
      </c>
      <c r="B305">
        <v>137</v>
      </c>
      <c r="C305" t="s">
        <v>122</v>
      </c>
      <c r="D305">
        <v>114</v>
      </c>
      <c r="E305" t="s">
        <v>24</v>
      </c>
      <c r="F305" s="20">
        <v>45664</v>
      </c>
      <c r="G305" t="s">
        <v>682</v>
      </c>
      <c r="H305" t="s">
        <v>920</v>
      </c>
      <c r="I305">
        <v>654.9</v>
      </c>
    </row>
    <row r="306" spans="1:9" x14ac:dyDescent="0.3">
      <c r="A306">
        <v>53767</v>
      </c>
      <c r="B306">
        <v>137</v>
      </c>
      <c r="C306" t="s">
        <v>122</v>
      </c>
      <c r="D306">
        <v>114</v>
      </c>
      <c r="E306" t="s">
        <v>24</v>
      </c>
      <c r="F306" s="20">
        <v>45664</v>
      </c>
      <c r="G306" t="s">
        <v>686</v>
      </c>
      <c r="H306" t="s">
        <v>905</v>
      </c>
      <c r="I306">
        <v>-654.9</v>
      </c>
    </row>
    <row r="307" spans="1:9" x14ac:dyDescent="0.3">
      <c r="A307">
        <v>53768</v>
      </c>
      <c r="B307">
        <v>137</v>
      </c>
      <c r="C307" t="s">
        <v>122</v>
      </c>
      <c r="D307">
        <v>114</v>
      </c>
      <c r="E307" t="s">
        <v>24</v>
      </c>
      <c r="F307" s="20">
        <v>45664</v>
      </c>
      <c r="G307" t="s">
        <v>686</v>
      </c>
      <c r="H307" t="s">
        <v>905</v>
      </c>
      <c r="I307">
        <v>-654.9</v>
      </c>
    </row>
    <row r="308" spans="1:9" x14ac:dyDescent="0.3">
      <c r="A308">
        <v>53293</v>
      </c>
      <c r="B308">
        <v>103</v>
      </c>
      <c r="C308" t="s">
        <v>116</v>
      </c>
      <c r="D308">
        <v>114</v>
      </c>
      <c r="E308" t="s">
        <v>24</v>
      </c>
      <c r="F308" s="20">
        <v>45663.5</v>
      </c>
      <c r="G308" t="s">
        <v>682</v>
      </c>
      <c r="H308" t="s">
        <v>684</v>
      </c>
      <c r="I308">
        <v>200</v>
      </c>
    </row>
    <row r="309" spans="1:9" x14ac:dyDescent="0.3">
      <c r="A309">
        <v>53294</v>
      </c>
      <c r="B309">
        <v>103</v>
      </c>
      <c r="C309" t="s">
        <v>116</v>
      </c>
      <c r="D309">
        <v>114</v>
      </c>
      <c r="E309" t="s">
        <v>24</v>
      </c>
      <c r="F309" s="20">
        <v>45663.5</v>
      </c>
      <c r="G309" t="s">
        <v>682</v>
      </c>
      <c r="H309" t="s">
        <v>684</v>
      </c>
      <c r="I309">
        <v>12000</v>
      </c>
    </row>
    <row r="310" spans="1:9" x14ac:dyDescent="0.3">
      <c r="A310">
        <v>53295</v>
      </c>
      <c r="B310">
        <v>103</v>
      </c>
      <c r="C310" t="s">
        <v>116</v>
      </c>
      <c r="D310">
        <v>114</v>
      </c>
      <c r="E310" t="s">
        <v>24</v>
      </c>
      <c r="F310" s="20">
        <v>45663.5</v>
      </c>
      <c r="G310" t="s">
        <v>682</v>
      </c>
      <c r="H310" t="s">
        <v>684</v>
      </c>
      <c r="I310">
        <v>55000</v>
      </c>
    </row>
    <row r="311" spans="1:9" x14ac:dyDescent="0.3">
      <c r="A311">
        <v>53296</v>
      </c>
      <c r="B311">
        <v>103</v>
      </c>
      <c r="C311" t="s">
        <v>116</v>
      </c>
      <c r="D311">
        <v>114</v>
      </c>
      <c r="E311" t="s">
        <v>24</v>
      </c>
      <c r="F311" s="20">
        <v>45663.5</v>
      </c>
      <c r="G311" t="s">
        <v>682</v>
      </c>
      <c r="H311" t="s">
        <v>943</v>
      </c>
      <c r="I311">
        <v>738.6</v>
      </c>
    </row>
    <row r="312" spans="1:9" x14ac:dyDescent="0.3">
      <c r="A312">
        <v>53297</v>
      </c>
      <c r="B312">
        <v>103</v>
      </c>
      <c r="C312" t="s">
        <v>116</v>
      </c>
      <c r="D312">
        <v>114</v>
      </c>
      <c r="E312" t="s">
        <v>24</v>
      </c>
      <c r="F312" s="20">
        <v>45663.5</v>
      </c>
      <c r="G312" t="s">
        <v>682</v>
      </c>
      <c r="H312" t="s">
        <v>744</v>
      </c>
      <c r="I312">
        <v>230.53</v>
      </c>
    </row>
    <row r="313" spans="1:9" x14ac:dyDescent="0.3">
      <c r="A313">
        <v>53298</v>
      </c>
      <c r="B313">
        <v>103</v>
      </c>
      <c r="C313" t="s">
        <v>116</v>
      </c>
      <c r="D313">
        <v>114</v>
      </c>
      <c r="E313" t="s">
        <v>24</v>
      </c>
      <c r="F313" s="20">
        <v>45663.5</v>
      </c>
      <c r="G313" t="s">
        <v>682</v>
      </c>
      <c r="H313" t="s">
        <v>944</v>
      </c>
      <c r="I313">
        <v>1715.24</v>
      </c>
    </row>
    <row r="314" spans="1:9" x14ac:dyDescent="0.3">
      <c r="A314">
        <v>53300</v>
      </c>
      <c r="B314">
        <v>103</v>
      </c>
      <c r="C314" t="s">
        <v>116</v>
      </c>
      <c r="D314">
        <v>114</v>
      </c>
      <c r="E314" t="s">
        <v>24</v>
      </c>
      <c r="F314" s="20">
        <v>45663.5</v>
      </c>
      <c r="G314" t="s">
        <v>686</v>
      </c>
      <c r="H314" t="s">
        <v>751</v>
      </c>
      <c r="I314">
        <v>-87.25</v>
      </c>
    </row>
    <row r="315" spans="1:9" x14ac:dyDescent="0.3">
      <c r="A315">
        <v>53301</v>
      </c>
      <c r="B315">
        <v>103</v>
      </c>
      <c r="C315" t="s">
        <v>116</v>
      </c>
      <c r="D315">
        <v>114</v>
      </c>
      <c r="E315" t="s">
        <v>24</v>
      </c>
      <c r="F315" s="20">
        <v>45663.5</v>
      </c>
      <c r="G315" t="s">
        <v>686</v>
      </c>
      <c r="H315" t="s">
        <v>945</v>
      </c>
      <c r="I315">
        <v>-168</v>
      </c>
    </row>
    <row r="316" spans="1:9" x14ac:dyDescent="0.3">
      <c r="A316">
        <v>53302</v>
      </c>
      <c r="B316">
        <v>103</v>
      </c>
      <c r="C316" t="s">
        <v>116</v>
      </c>
      <c r="D316">
        <v>114</v>
      </c>
      <c r="E316" t="s">
        <v>24</v>
      </c>
      <c r="F316" s="20">
        <v>45663.5</v>
      </c>
      <c r="G316" t="s">
        <v>686</v>
      </c>
      <c r="H316" t="s">
        <v>946</v>
      </c>
      <c r="I316">
        <v>-173.73</v>
      </c>
    </row>
    <row r="317" spans="1:9" x14ac:dyDescent="0.3">
      <c r="A317">
        <v>53303</v>
      </c>
      <c r="B317">
        <v>103</v>
      </c>
      <c r="C317" t="s">
        <v>116</v>
      </c>
      <c r="D317">
        <v>114</v>
      </c>
      <c r="E317" t="s">
        <v>24</v>
      </c>
      <c r="F317" s="20">
        <v>45663.5</v>
      </c>
      <c r="G317" t="s">
        <v>686</v>
      </c>
      <c r="H317" t="s">
        <v>947</v>
      </c>
      <c r="I317">
        <v>-183.8</v>
      </c>
    </row>
    <row r="318" spans="1:9" x14ac:dyDescent="0.3">
      <c r="A318">
        <v>53304</v>
      </c>
      <c r="B318">
        <v>103</v>
      </c>
      <c r="C318" t="s">
        <v>116</v>
      </c>
      <c r="D318">
        <v>114</v>
      </c>
      <c r="E318" t="s">
        <v>24</v>
      </c>
      <c r="F318" s="20">
        <v>45663.5</v>
      </c>
      <c r="G318" t="s">
        <v>686</v>
      </c>
      <c r="H318" t="s">
        <v>948</v>
      </c>
      <c r="I318">
        <v>-198</v>
      </c>
    </row>
    <row r="319" spans="1:9" x14ac:dyDescent="0.3">
      <c r="A319">
        <v>53305</v>
      </c>
      <c r="B319">
        <v>103</v>
      </c>
      <c r="C319" t="s">
        <v>116</v>
      </c>
      <c r="D319">
        <v>114</v>
      </c>
      <c r="E319" t="s">
        <v>24</v>
      </c>
      <c r="F319" s="20">
        <v>45663.5</v>
      </c>
      <c r="G319" t="s">
        <v>686</v>
      </c>
      <c r="H319" t="s">
        <v>949</v>
      </c>
      <c r="I319">
        <v>-328.5</v>
      </c>
    </row>
    <row r="320" spans="1:9" x14ac:dyDescent="0.3">
      <c r="A320">
        <v>53306</v>
      </c>
      <c r="B320">
        <v>103</v>
      </c>
      <c r="C320" t="s">
        <v>116</v>
      </c>
      <c r="D320">
        <v>114</v>
      </c>
      <c r="E320" t="s">
        <v>24</v>
      </c>
      <c r="F320" s="20">
        <v>45663.5</v>
      </c>
      <c r="G320" t="s">
        <v>686</v>
      </c>
      <c r="H320" t="s">
        <v>950</v>
      </c>
      <c r="I320">
        <v>-329.44</v>
      </c>
    </row>
    <row r="321" spans="1:9" x14ac:dyDescent="0.3">
      <c r="A321">
        <v>53307</v>
      </c>
      <c r="B321">
        <v>103</v>
      </c>
      <c r="C321" t="s">
        <v>116</v>
      </c>
      <c r="D321">
        <v>114</v>
      </c>
      <c r="E321" t="s">
        <v>24</v>
      </c>
      <c r="F321" s="20">
        <v>45663.5</v>
      </c>
      <c r="G321" t="s">
        <v>686</v>
      </c>
      <c r="H321" t="s">
        <v>951</v>
      </c>
      <c r="I321">
        <v>-367.4</v>
      </c>
    </row>
    <row r="322" spans="1:9" x14ac:dyDescent="0.3">
      <c r="A322">
        <v>53308</v>
      </c>
      <c r="B322">
        <v>103</v>
      </c>
      <c r="C322" t="s">
        <v>116</v>
      </c>
      <c r="D322">
        <v>114</v>
      </c>
      <c r="E322" t="s">
        <v>24</v>
      </c>
      <c r="F322" s="20">
        <v>45663.5</v>
      </c>
      <c r="G322" t="s">
        <v>686</v>
      </c>
      <c r="H322" t="s">
        <v>952</v>
      </c>
      <c r="I322">
        <v>-451.61</v>
      </c>
    </row>
    <row r="323" spans="1:9" x14ac:dyDescent="0.3">
      <c r="A323">
        <v>53309</v>
      </c>
      <c r="B323">
        <v>103</v>
      </c>
      <c r="C323" t="s">
        <v>116</v>
      </c>
      <c r="D323">
        <v>114</v>
      </c>
      <c r="E323" t="s">
        <v>24</v>
      </c>
      <c r="F323" s="20">
        <v>45663.5</v>
      </c>
      <c r="G323" t="s">
        <v>686</v>
      </c>
      <c r="H323" t="s">
        <v>953</v>
      </c>
      <c r="I323">
        <v>-465.53</v>
      </c>
    </row>
    <row r="324" spans="1:9" x14ac:dyDescent="0.3">
      <c r="A324">
        <v>53310</v>
      </c>
      <c r="B324">
        <v>103</v>
      </c>
      <c r="C324" t="s">
        <v>116</v>
      </c>
      <c r="D324">
        <v>114</v>
      </c>
      <c r="E324" t="s">
        <v>24</v>
      </c>
      <c r="F324" s="20">
        <v>45663.5</v>
      </c>
      <c r="G324" t="s">
        <v>686</v>
      </c>
      <c r="H324" t="s">
        <v>954</v>
      </c>
      <c r="I324">
        <v>-555.77</v>
      </c>
    </row>
    <row r="325" spans="1:9" x14ac:dyDescent="0.3">
      <c r="A325">
        <v>53311</v>
      </c>
      <c r="B325">
        <v>103</v>
      </c>
      <c r="C325" t="s">
        <v>116</v>
      </c>
      <c r="D325">
        <v>114</v>
      </c>
      <c r="E325" t="s">
        <v>24</v>
      </c>
      <c r="F325" s="20">
        <v>45663.5</v>
      </c>
      <c r="G325" t="s">
        <v>686</v>
      </c>
      <c r="H325" t="s">
        <v>955</v>
      </c>
      <c r="I325">
        <v>-584.16999999999996</v>
      </c>
    </row>
    <row r="326" spans="1:9" x14ac:dyDescent="0.3">
      <c r="A326">
        <v>53312</v>
      </c>
      <c r="B326">
        <v>103</v>
      </c>
      <c r="C326" t="s">
        <v>116</v>
      </c>
      <c r="D326">
        <v>114</v>
      </c>
      <c r="E326" t="s">
        <v>24</v>
      </c>
      <c r="F326" s="20">
        <v>45663.5</v>
      </c>
      <c r="G326" t="s">
        <v>686</v>
      </c>
      <c r="H326" t="s">
        <v>956</v>
      </c>
      <c r="I326">
        <v>-708.22</v>
      </c>
    </row>
    <row r="327" spans="1:9" x14ac:dyDescent="0.3">
      <c r="A327">
        <v>53313</v>
      </c>
      <c r="B327">
        <v>103</v>
      </c>
      <c r="C327" t="s">
        <v>116</v>
      </c>
      <c r="D327">
        <v>114</v>
      </c>
      <c r="E327" t="s">
        <v>24</v>
      </c>
      <c r="F327" s="20">
        <v>45663.5</v>
      </c>
      <c r="G327" t="s">
        <v>686</v>
      </c>
      <c r="H327" t="s">
        <v>957</v>
      </c>
      <c r="I327">
        <v>-747.7</v>
      </c>
    </row>
    <row r="328" spans="1:9" x14ac:dyDescent="0.3">
      <c r="A328">
        <v>53314</v>
      </c>
      <c r="B328">
        <v>103</v>
      </c>
      <c r="C328" t="s">
        <v>116</v>
      </c>
      <c r="D328">
        <v>114</v>
      </c>
      <c r="E328" t="s">
        <v>24</v>
      </c>
      <c r="F328" s="20">
        <v>45663.5</v>
      </c>
      <c r="G328" t="s">
        <v>686</v>
      </c>
      <c r="H328" t="s">
        <v>958</v>
      </c>
      <c r="I328">
        <v>-810.5</v>
      </c>
    </row>
    <row r="329" spans="1:9" x14ac:dyDescent="0.3">
      <c r="A329">
        <v>53315</v>
      </c>
      <c r="B329">
        <v>103</v>
      </c>
      <c r="C329" t="s">
        <v>116</v>
      </c>
      <c r="D329">
        <v>114</v>
      </c>
      <c r="E329" t="s">
        <v>24</v>
      </c>
      <c r="F329" s="20">
        <v>45663.5</v>
      </c>
      <c r="G329" t="s">
        <v>686</v>
      </c>
      <c r="H329" t="s">
        <v>959</v>
      </c>
      <c r="I329">
        <v>-849.7</v>
      </c>
    </row>
    <row r="330" spans="1:9" x14ac:dyDescent="0.3">
      <c r="A330">
        <v>53316</v>
      </c>
      <c r="B330">
        <v>103</v>
      </c>
      <c r="C330" t="s">
        <v>116</v>
      </c>
      <c r="D330">
        <v>114</v>
      </c>
      <c r="E330" t="s">
        <v>24</v>
      </c>
      <c r="F330" s="20">
        <v>45663.5</v>
      </c>
      <c r="G330" t="s">
        <v>686</v>
      </c>
      <c r="H330" t="s">
        <v>960</v>
      </c>
      <c r="I330">
        <v>-860</v>
      </c>
    </row>
    <row r="331" spans="1:9" x14ac:dyDescent="0.3">
      <c r="A331">
        <v>53317</v>
      </c>
      <c r="B331">
        <v>103</v>
      </c>
      <c r="C331" t="s">
        <v>116</v>
      </c>
      <c r="D331">
        <v>114</v>
      </c>
      <c r="E331" t="s">
        <v>24</v>
      </c>
      <c r="F331" s="20">
        <v>45663.5</v>
      </c>
      <c r="G331" t="s">
        <v>686</v>
      </c>
      <c r="H331" t="s">
        <v>961</v>
      </c>
      <c r="I331">
        <v>-1052.49</v>
      </c>
    </row>
    <row r="332" spans="1:9" x14ac:dyDescent="0.3">
      <c r="A332">
        <v>53318</v>
      </c>
      <c r="B332">
        <v>103</v>
      </c>
      <c r="C332" t="s">
        <v>116</v>
      </c>
      <c r="D332">
        <v>114</v>
      </c>
      <c r="E332" t="s">
        <v>24</v>
      </c>
      <c r="F332" s="20">
        <v>45663.5</v>
      </c>
      <c r="G332" t="s">
        <v>686</v>
      </c>
      <c r="H332" t="s">
        <v>962</v>
      </c>
      <c r="I332">
        <v>-1064.49</v>
      </c>
    </row>
    <row r="333" spans="1:9" x14ac:dyDescent="0.3">
      <c r="A333">
        <v>53319</v>
      </c>
      <c r="B333">
        <v>103</v>
      </c>
      <c r="C333" t="s">
        <v>116</v>
      </c>
      <c r="D333">
        <v>114</v>
      </c>
      <c r="E333" t="s">
        <v>24</v>
      </c>
      <c r="F333" s="20">
        <v>45663.5</v>
      </c>
      <c r="G333" t="s">
        <v>686</v>
      </c>
      <c r="H333" t="s">
        <v>963</v>
      </c>
      <c r="I333">
        <v>-1272.8</v>
      </c>
    </row>
    <row r="334" spans="1:9" x14ac:dyDescent="0.3">
      <c r="A334">
        <v>53320</v>
      </c>
      <c r="B334">
        <v>103</v>
      </c>
      <c r="C334" t="s">
        <v>116</v>
      </c>
      <c r="D334">
        <v>114</v>
      </c>
      <c r="E334" t="s">
        <v>24</v>
      </c>
      <c r="F334" s="20">
        <v>45663.5</v>
      </c>
      <c r="G334" t="s">
        <v>686</v>
      </c>
      <c r="H334" t="s">
        <v>964</v>
      </c>
      <c r="I334">
        <v>-1329</v>
      </c>
    </row>
    <row r="335" spans="1:9" x14ac:dyDescent="0.3">
      <c r="A335">
        <v>53321</v>
      </c>
      <c r="B335">
        <v>103</v>
      </c>
      <c r="C335" t="s">
        <v>116</v>
      </c>
      <c r="D335">
        <v>114</v>
      </c>
      <c r="E335" t="s">
        <v>24</v>
      </c>
      <c r="F335" s="20">
        <v>45663.5</v>
      </c>
      <c r="G335" t="s">
        <v>686</v>
      </c>
      <c r="H335" t="s">
        <v>965</v>
      </c>
      <c r="I335">
        <v>-1442.5</v>
      </c>
    </row>
    <row r="336" spans="1:9" x14ac:dyDescent="0.3">
      <c r="A336">
        <v>53322</v>
      </c>
      <c r="B336">
        <v>103</v>
      </c>
      <c r="C336" t="s">
        <v>116</v>
      </c>
      <c r="D336">
        <v>114</v>
      </c>
      <c r="E336" t="s">
        <v>24</v>
      </c>
      <c r="F336" s="20">
        <v>45663.5</v>
      </c>
      <c r="G336" t="s">
        <v>686</v>
      </c>
      <c r="H336" t="s">
        <v>966</v>
      </c>
      <c r="I336">
        <v>-1597.56</v>
      </c>
    </row>
    <row r="337" spans="1:9" x14ac:dyDescent="0.3">
      <c r="A337">
        <v>53323</v>
      </c>
      <c r="B337">
        <v>103</v>
      </c>
      <c r="C337" t="s">
        <v>116</v>
      </c>
      <c r="D337">
        <v>114</v>
      </c>
      <c r="E337" t="s">
        <v>24</v>
      </c>
      <c r="F337" s="20">
        <v>45663.5</v>
      </c>
      <c r="G337" t="s">
        <v>686</v>
      </c>
      <c r="H337" t="s">
        <v>967</v>
      </c>
      <c r="I337">
        <v>-1716</v>
      </c>
    </row>
    <row r="338" spans="1:9" x14ac:dyDescent="0.3">
      <c r="A338">
        <v>53324</v>
      </c>
      <c r="B338">
        <v>103</v>
      </c>
      <c r="C338" t="s">
        <v>116</v>
      </c>
      <c r="D338">
        <v>114</v>
      </c>
      <c r="E338" t="s">
        <v>24</v>
      </c>
      <c r="F338" s="20">
        <v>45663.5</v>
      </c>
      <c r="G338" t="s">
        <v>686</v>
      </c>
      <c r="H338" t="s">
        <v>968</v>
      </c>
      <c r="I338">
        <v>-2145</v>
      </c>
    </row>
    <row r="339" spans="1:9" x14ac:dyDescent="0.3">
      <c r="A339">
        <v>53325</v>
      </c>
      <c r="B339">
        <v>103</v>
      </c>
      <c r="C339" t="s">
        <v>116</v>
      </c>
      <c r="D339">
        <v>114</v>
      </c>
      <c r="E339" t="s">
        <v>24</v>
      </c>
      <c r="F339" s="20">
        <v>45663.5</v>
      </c>
      <c r="G339" t="s">
        <v>686</v>
      </c>
      <c r="H339" t="s">
        <v>969</v>
      </c>
      <c r="I339">
        <v>-2546.89</v>
      </c>
    </row>
    <row r="340" spans="1:9" x14ac:dyDescent="0.3">
      <c r="A340">
        <v>53326</v>
      </c>
      <c r="B340">
        <v>103</v>
      </c>
      <c r="C340" t="s">
        <v>116</v>
      </c>
      <c r="D340">
        <v>114</v>
      </c>
      <c r="E340" t="s">
        <v>24</v>
      </c>
      <c r="F340" s="20">
        <v>45663.5</v>
      </c>
      <c r="G340" t="s">
        <v>686</v>
      </c>
      <c r="H340" t="s">
        <v>970</v>
      </c>
      <c r="I340">
        <v>-3004.29</v>
      </c>
    </row>
    <row r="341" spans="1:9" x14ac:dyDescent="0.3">
      <c r="A341">
        <v>53327</v>
      </c>
      <c r="B341">
        <v>103</v>
      </c>
      <c r="C341" t="s">
        <v>116</v>
      </c>
      <c r="D341">
        <v>114</v>
      </c>
      <c r="E341" t="s">
        <v>24</v>
      </c>
      <c r="F341" s="20">
        <v>45663.5</v>
      </c>
      <c r="G341" t="s">
        <v>686</v>
      </c>
      <c r="H341" t="s">
        <v>971</v>
      </c>
      <c r="I341">
        <v>-3004.29</v>
      </c>
    </row>
    <row r="342" spans="1:9" x14ac:dyDescent="0.3">
      <c r="A342">
        <v>53328</v>
      </c>
      <c r="B342">
        <v>103</v>
      </c>
      <c r="C342" t="s">
        <v>116</v>
      </c>
      <c r="D342">
        <v>114</v>
      </c>
      <c r="E342" t="s">
        <v>24</v>
      </c>
      <c r="F342" s="20">
        <v>45663.5</v>
      </c>
      <c r="G342" t="s">
        <v>686</v>
      </c>
      <c r="H342" t="s">
        <v>972</v>
      </c>
      <c r="I342">
        <v>-3432</v>
      </c>
    </row>
    <row r="343" spans="1:9" x14ac:dyDescent="0.3">
      <c r="A343">
        <v>53329</v>
      </c>
      <c r="B343">
        <v>103</v>
      </c>
      <c r="C343" t="s">
        <v>116</v>
      </c>
      <c r="D343">
        <v>114</v>
      </c>
      <c r="E343" t="s">
        <v>24</v>
      </c>
      <c r="F343" s="20">
        <v>45663.5</v>
      </c>
      <c r="G343" t="s">
        <v>686</v>
      </c>
      <c r="H343" t="s">
        <v>973</v>
      </c>
      <c r="I343">
        <v>-3432</v>
      </c>
    </row>
    <row r="344" spans="1:9" x14ac:dyDescent="0.3">
      <c r="A344">
        <v>53330</v>
      </c>
      <c r="B344">
        <v>103</v>
      </c>
      <c r="C344" t="s">
        <v>116</v>
      </c>
      <c r="D344">
        <v>114</v>
      </c>
      <c r="E344" t="s">
        <v>24</v>
      </c>
      <c r="F344" s="20">
        <v>45663.5</v>
      </c>
      <c r="G344" t="s">
        <v>686</v>
      </c>
      <c r="H344" t="s">
        <v>974</v>
      </c>
      <c r="I344">
        <v>-3432</v>
      </c>
    </row>
    <row r="345" spans="1:9" x14ac:dyDescent="0.3">
      <c r="A345">
        <v>53331</v>
      </c>
      <c r="B345">
        <v>103</v>
      </c>
      <c r="C345" t="s">
        <v>116</v>
      </c>
      <c r="D345">
        <v>114</v>
      </c>
      <c r="E345" t="s">
        <v>24</v>
      </c>
      <c r="F345" s="20">
        <v>45663.5</v>
      </c>
      <c r="G345" t="s">
        <v>686</v>
      </c>
      <c r="H345" t="s">
        <v>975</v>
      </c>
      <c r="I345">
        <v>-3433.29</v>
      </c>
    </row>
    <row r="346" spans="1:9" x14ac:dyDescent="0.3">
      <c r="A346">
        <v>53332</v>
      </c>
      <c r="B346">
        <v>103</v>
      </c>
      <c r="C346" t="s">
        <v>116</v>
      </c>
      <c r="D346">
        <v>114</v>
      </c>
      <c r="E346" t="s">
        <v>24</v>
      </c>
      <c r="F346" s="20">
        <v>45663.5</v>
      </c>
      <c r="G346" t="s">
        <v>686</v>
      </c>
      <c r="H346" t="s">
        <v>976</v>
      </c>
      <c r="I346">
        <v>-770.13</v>
      </c>
    </row>
    <row r="347" spans="1:9" x14ac:dyDescent="0.3">
      <c r="A347">
        <v>53333</v>
      </c>
      <c r="B347">
        <v>103</v>
      </c>
      <c r="C347" t="s">
        <v>116</v>
      </c>
      <c r="D347">
        <v>114</v>
      </c>
      <c r="E347" t="s">
        <v>24</v>
      </c>
      <c r="F347" s="20">
        <v>45663.5</v>
      </c>
      <c r="G347" t="s">
        <v>686</v>
      </c>
      <c r="H347" t="s">
        <v>977</v>
      </c>
      <c r="I347">
        <v>-3411.7</v>
      </c>
    </row>
    <row r="348" spans="1:9" x14ac:dyDescent="0.3">
      <c r="A348">
        <v>53334</v>
      </c>
      <c r="B348">
        <v>103</v>
      </c>
      <c r="C348" t="s">
        <v>116</v>
      </c>
      <c r="D348">
        <v>114</v>
      </c>
      <c r="E348" t="s">
        <v>24</v>
      </c>
      <c r="F348" s="20">
        <v>45663.5</v>
      </c>
      <c r="G348" t="s">
        <v>686</v>
      </c>
      <c r="H348" t="s">
        <v>978</v>
      </c>
      <c r="I348">
        <v>-3510.95</v>
      </c>
    </row>
    <row r="349" spans="1:9" x14ac:dyDescent="0.3">
      <c r="A349">
        <v>53335</v>
      </c>
      <c r="B349">
        <v>103</v>
      </c>
      <c r="C349" t="s">
        <v>116</v>
      </c>
      <c r="D349">
        <v>114</v>
      </c>
      <c r="E349" t="s">
        <v>24</v>
      </c>
      <c r="F349" s="20">
        <v>45663.5</v>
      </c>
      <c r="G349" t="s">
        <v>686</v>
      </c>
      <c r="H349" t="s">
        <v>915</v>
      </c>
      <c r="I349">
        <v>-4006.27</v>
      </c>
    </row>
    <row r="350" spans="1:9" x14ac:dyDescent="0.3">
      <c r="A350">
        <v>53336</v>
      </c>
      <c r="B350">
        <v>103</v>
      </c>
      <c r="C350" t="s">
        <v>116</v>
      </c>
      <c r="D350">
        <v>114</v>
      </c>
      <c r="E350" t="s">
        <v>24</v>
      </c>
      <c r="F350" s="20">
        <v>45663.5</v>
      </c>
      <c r="G350" t="s">
        <v>686</v>
      </c>
      <c r="H350" t="s">
        <v>979</v>
      </c>
      <c r="I350">
        <v>-2364.81</v>
      </c>
    </row>
    <row r="351" spans="1:9" x14ac:dyDescent="0.3">
      <c r="A351">
        <v>53337</v>
      </c>
      <c r="B351">
        <v>103</v>
      </c>
      <c r="C351" t="s">
        <v>116</v>
      </c>
      <c r="D351">
        <v>114</v>
      </c>
      <c r="E351" t="s">
        <v>24</v>
      </c>
      <c r="F351" s="20">
        <v>45663.5</v>
      </c>
      <c r="G351" t="s">
        <v>686</v>
      </c>
      <c r="H351" t="s">
        <v>980</v>
      </c>
      <c r="I351">
        <v>-67.5</v>
      </c>
    </row>
    <row r="352" spans="1:9" x14ac:dyDescent="0.3">
      <c r="A352">
        <v>53338</v>
      </c>
      <c r="B352">
        <v>103</v>
      </c>
      <c r="C352" t="s">
        <v>116</v>
      </c>
      <c r="D352">
        <v>114</v>
      </c>
      <c r="E352" t="s">
        <v>24</v>
      </c>
      <c r="F352" s="20">
        <v>45663.5</v>
      </c>
      <c r="G352" t="s">
        <v>686</v>
      </c>
      <c r="H352" t="s">
        <v>981</v>
      </c>
      <c r="I352">
        <v>-3046.53</v>
      </c>
    </row>
    <row r="353" spans="1:9" x14ac:dyDescent="0.3">
      <c r="A353">
        <v>53339</v>
      </c>
      <c r="B353">
        <v>103</v>
      </c>
      <c r="C353" t="s">
        <v>116</v>
      </c>
      <c r="D353">
        <v>114</v>
      </c>
      <c r="E353" t="s">
        <v>24</v>
      </c>
      <c r="F353" s="20">
        <v>45663.5</v>
      </c>
      <c r="G353" t="s">
        <v>686</v>
      </c>
      <c r="H353" t="s">
        <v>982</v>
      </c>
      <c r="I353">
        <v>-721.67</v>
      </c>
    </row>
    <row r="354" spans="1:9" x14ac:dyDescent="0.3">
      <c r="A354">
        <v>53340</v>
      </c>
      <c r="B354">
        <v>103</v>
      </c>
      <c r="C354" t="s">
        <v>116</v>
      </c>
      <c r="D354">
        <v>114</v>
      </c>
      <c r="E354" t="s">
        <v>24</v>
      </c>
      <c r="F354" s="20">
        <v>45663.5</v>
      </c>
      <c r="G354" t="s">
        <v>686</v>
      </c>
      <c r="H354" t="s">
        <v>684</v>
      </c>
      <c r="I354">
        <v>-16200</v>
      </c>
    </row>
    <row r="355" spans="1:9" x14ac:dyDescent="0.3">
      <c r="A355">
        <v>53341</v>
      </c>
      <c r="B355">
        <v>103</v>
      </c>
      <c r="C355" t="s">
        <v>116</v>
      </c>
      <c r="D355">
        <v>114</v>
      </c>
      <c r="E355" t="s">
        <v>24</v>
      </c>
      <c r="F355" s="20">
        <v>45663.5</v>
      </c>
      <c r="G355" t="s">
        <v>686</v>
      </c>
      <c r="H355" t="s">
        <v>983</v>
      </c>
      <c r="I355">
        <v>-571.49</v>
      </c>
    </row>
    <row r="356" spans="1:9" x14ac:dyDescent="0.3">
      <c r="A356">
        <v>53673</v>
      </c>
      <c r="B356">
        <v>130</v>
      </c>
      <c r="C356" t="s">
        <v>188</v>
      </c>
      <c r="D356">
        <v>114</v>
      </c>
      <c r="E356" t="s">
        <v>24</v>
      </c>
      <c r="F356" s="20">
        <v>45663</v>
      </c>
      <c r="G356" t="s">
        <v>682</v>
      </c>
      <c r="H356" t="s">
        <v>756</v>
      </c>
      <c r="I356">
        <v>313</v>
      </c>
    </row>
    <row r="357" spans="1:9" x14ac:dyDescent="0.3">
      <c r="A357">
        <v>53674</v>
      </c>
      <c r="B357">
        <v>130</v>
      </c>
      <c r="C357" t="s">
        <v>188</v>
      </c>
      <c r="D357">
        <v>114</v>
      </c>
      <c r="E357" t="s">
        <v>24</v>
      </c>
      <c r="F357" s="20">
        <v>45663</v>
      </c>
      <c r="G357" t="s">
        <v>686</v>
      </c>
      <c r="H357" t="s">
        <v>984</v>
      </c>
      <c r="I357">
        <v>-60</v>
      </c>
    </row>
    <row r="358" spans="1:9" x14ac:dyDescent="0.3">
      <c r="A358">
        <v>53675</v>
      </c>
      <c r="B358">
        <v>130</v>
      </c>
      <c r="C358" t="s">
        <v>188</v>
      </c>
      <c r="D358">
        <v>114</v>
      </c>
      <c r="E358" t="s">
        <v>24</v>
      </c>
      <c r="F358" s="20">
        <v>45663</v>
      </c>
      <c r="G358" t="s">
        <v>686</v>
      </c>
      <c r="H358" t="s">
        <v>985</v>
      </c>
      <c r="I358">
        <v>-192.8</v>
      </c>
    </row>
    <row r="359" spans="1:9" x14ac:dyDescent="0.3">
      <c r="A359">
        <v>53676</v>
      </c>
      <c r="B359">
        <v>130</v>
      </c>
      <c r="C359" t="s">
        <v>188</v>
      </c>
      <c r="D359">
        <v>114</v>
      </c>
      <c r="E359" t="s">
        <v>24</v>
      </c>
      <c r="F359" s="20">
        <v>45663</v>
      </c>
      <c r="G359" t="s">
        <v>686</v>
      </c>
      <c r="H359" t="s">
        <v>986</v>
      </c>
      <c r="I359">
        <v>-60</v>
      </c>
    </row>
    <row r="360" spans="1:9" x14ac:dyDescent="0.3">
      <c r="A360">
        <v>53752</v>
      </c>
      <c r="B360">
        <v>137</v>
      </c>
      <c r="C360" t="s">
        <v>122</v>
      </c>
      <c r="D360">
        <v>114</v>
      </c>
      <c r="E360" t="s">
        <v>24</v>
      </c>
      <c r="F360" s="20">
        <v>45663</v>
      </c>
      <c r="G360" t="s">
        <v>682</v>
      </c>
      <c r="H360" t="s">
        <v>756</v>
      </c>
      <c r="I360">
        <v>17400</v>
      </c>
    </row>
    <row r="361" spans="1:9" x14ac:dyDescent="0.3">
      <c r="A361">
        <v>53753</v>
      </c>
      <c r="B361">
        <v>137</v>
      </c>
      <c r="C361" t="s">
        <v>122</v>
      </c>
      <c r="D361">
        <v>114</v>
      </c>
      <c r="E361" t="s">
        <v>24</v>
      </c>
      <c r="F361" s="20">
        <v>45663</v>
      </c>
      <c r="G361" t="s">
        <v>686</v>
      </c>
      <c r="H361" t="s">
        <v>987</v>
      </c>
      <c r="I361">
        <v>-3000</v>
      </c>
    </row>
    <row r="362" spans="1:9" x14ac:dyDescent="0.3">
      <c r="A362">
        <v>53754</v>
      </c>
      <c r="B362">
        <v>137</v>
      </c>
      <c r="C362" t="s">
        <v>122</v>
      </c>
      <c r="D362">
        <v>114</v>
      </c>
      <c r="E362" t="s">
        <v>24</v>
      </c>
      <c r="F362" s="20">
        <v>45663</v>
      </c>
      <c r="G362" t="s">
        <v>686</v>
      </c>
      <c r="H362" t="s">
        <v>805</v>
      </c>
      <c r="I362">
        <v>-5202</v>
      </c>
    </row>
    <row r="363" spans="1:9" x14ac:dyDescent="0.3">
      <c r="A363">
        <v>53755</v>
      </c>
      <c r="B363">
        <v>137</v>
      </c>
      <c r="C363" t="s">
        <v>122</v>
      </c>
      <c r="D363">
        <v>114</v>
      </c>
      <c r="E363" t="s">
        <v>24</v>
      </c>
      <c r="F363" s="20">
        <v>45663</v>
      </c>
      <c r="G363" t="s">
        <v>686</v>
      </c>
      <c r="H363" t="s">
        <v>801</v>
      </c>
      <c r="I363">
        <v>-790.51</v>
      </c>
    </row>
    <row r="364" spans="1:9" x14ac:dyDescent="0.3">
      <c r="A364">
        <v>53756</v>
      </c>
      <c r="B364">
        <v>137</v>
      </c>
      <c r="C364" t="s">
        <v>122</v>
      </c>
      <c r="D364">
        <v>114</v>
      </c>
      <c r="E364" t="s">
        <v>24</v>
      </c>
      <c r="F364" s="20">
        <v>45663</v>
      </c>
      <c r="G364" t="s">
        <v>686</v>
      </c>
      <c r="H364" t="s">
        <v>800</v>
      </c>
      <c r="I364">
        <v>-5533.56</v>
      </c>
    </row>
    <row r="365" spans="1:9" x14ac:dyDescent="0.3">
      <c r="A365">
        <v>53757</v>
      </c>
      <c r="B365">
        <v>137</v>
      </c>
      <c r="C365" t="s">
        <v>122</v>
      </c>
      <c r="D365">
        <v>114</v>
      </c>
      <c r="E365" t="s">
        <v>24</v>
      </c>
      <c r="F365" s="20">
        <v>45663</v>
      </c>
      <c r="G365" t="s">
        <v>682</v>
      </c>
      <c r="H365" t="s">
        <v>756</v>
      </c>
      <c r="I365">
        <v>1880</v>
      </c>
    </row>
    <row r="366" spans="1:9" x14ac:dyDescent="0.3">
      <c r="A366">
        <v>53758</v>
      </c>
      <c r="B366">
        <v>137</v>
      </c>
      <c r="C366" t="s">
        <v>122</v>
      </c>
      <c r="D366">
        <v>114</v>
      </c>
      <c r="E366" t="s">
        <v>24</v>
      </c>
      <c r="F366" s="20">
        <v>45663</v>
      </c>
      <c r="G366" t="s">
        <v>686</v>
      </c>
      <c r="H366" t="s">
        <v>988</v>
      </c>
      <c r="I366">
        <v>-4148</v>
      </c>
    </row>
    <row r="367" spans="1:9" x14ac:dyDescent="0.3">
      <c r="A367">
        <v>53759</v>
      </c>
      <c r="B367">
        <v>137</v>
      </c>
      <c r="C367" t="s">
        <v>122</v>
      </c>
      <c r="D367">
        <v>114</v>
      </c>
      <c r="E367" t="s">
        <v>24</v>
      </c>
      <c r="F367" s="20">
        <v>45663</v>
      </c>
      <c r="G367" t="s">
        <v>682</v>
      </c>
      <c r="H367" t="s">
        <v>756</v>
      </c>
      <c r="I367">
        <v>1970</v>
      </c>
    </row>
    <row r="368" spans="1:9" x14ac:dyDescent="0.3">
      <c r="A368">
        <v>53760</v>
      </c>
      <c r="B368">
        <v>137</v>
      </c>
      <c r="C368" t="s">
        <v>122</v>
      </c>
      <c r="D368">
        <v>114</v>
      </c>
      <c r="E368" t="s">
        <v>24</v>
      </c>
      <c r="F368" s="20">
        <v>45663</v>
      </c>
      <c r="G368" t="s">
        <v>686</v>
      </c>
      <c r="H368" t="s">
        <v>989</v>
      </c>
      <c r="I368">
        <v>-2663.49</v>
      </c>
    </row>
    <row r="369" spans="1:9" x14ac:dyDescent="0.3">
      <c r="A369">
        <v>53751</v>
      </c>
      <c r="B369">
        <v>137</v>
      </c>
      <c r="C369" t="s">
        <v>122</v>
      </c>
      <c r="D369">
        <v>114</v>
      </c>
      <c r="E369" t="s">
        <v>24</v>
      </c>
      <c r="F369" s="20">
        <v>45661</v>
      </c>
      <c r="G369" t="s">
        <v>682</v>
      </c>
      <c r="H369" t="s">
        <v>990</v>
      </c>
      <c r="I369">
        <v>0.01</v>
      </c>
    </row>
    <row r="370" spans="1:9" x14ac:dyDescent="0.3">
      <c r="A370">
        <v>53266</v>
      </c>
      <c r="B370">
        <v>103</v>
      </c>
      <c r="C370" t="s">
        <v>116</v>
      </c>
      <c r="D370">
        <v>114</v>
      </c>
      <c r="E370" t="s">
        <v>24</v>
      </c>
      <c r="F370" s="20">
        <v>45660.5</v>
      </c>
      <c r="G370" t="s">
        <v>682</v>
      </c>
      <c r="H370" t="s">
        <v>684</v>
      </c>
      <c r="I370">
        <v>61700</v>
      </c>
    </row>
    <row r="371" spans="1:9" x14ac:dyDescent="0.3">
      <c r="A371">
        <v>53267</v>
      </c>
      <c r="B371">
        <v>103</v>
      </c>
      <c r="C371" t="s">
        <v>116</v>
      </c>
      <c r="D371">
        <v>114</v>
      </c>
      <c r="E371" t="s">
        <v>24</v>
      </c>
      <c r="F371" s="20">
        <v>45660.5</v>
      </c>
      <c r="G371" t="s">
        <v>682</v>
      </c>
      <c r="H371" t="s">
        <v>744</v>
      </c>
      <c r="I371">
        <v>105.44</v>
      </c>
    </row>
    <row r="372" spans="1:9" x14ac:dyDescent="0.3">
      <c r="A372">
        <v>53268</v>
      </c>
      <c r="B372">
        <v>103</v>
      </c>
      <c r="C372" t="s">
        <v>116</v>
      </c>
      <c r="D372">
        <v>114</v>
      </c>
      <c r="E372" t="s">
        <v>24</v>
      </c>
      <c r="F372" s="20">
        <v>45660.5</v>
      </c>
      <c r="G372" t="s">
        <v>686</v>
      </c>
      <c r="H372" t="s">
        <v>991</v>
      </c>
      <c r="I372">
        <v>-305.39999999999998</v>
      </c>
    </row>
    <row r="373" spans="1:9" x14ac:dyDescent="0.3">
      <c r="A373">
        <v>53269</v>
      </c>
      <c r="B373">
        <v>103</v>
      </c>
      <c r="C373" t="s">
        <v>116</v>
      </c>
      <c r="D373">
        <v>114</v>
      </c>
      <c r="E373" t="s">
        <v>24</v>
      </c>
      <c r="F373" s="20">
        <v>45660.5</v>
      </c>
      <c r="G373" t="s">
        <v>686</v>
      </c>
      <c r="H373" t="s">
        <v>992</v>
      </c>
      <c r="I373">
        <v>-380</v>
      </c>
    </row>
    <row r="374" spans="1:9" x14ac:dyDescent="0.3">
      <c r="A374">
        <v>53270</v>
      </c>
      <c r="B374">
        <v>103</v>
      </c>
      <c r="C374" t="s">
        <v>116</v>
      </c>
      <c r="D374">
        <v>114</v>
      </c>
      <c r="E374" t="s">
        <v>24</v>
      </c>
      <c r="F374" s="20">
        <v>45660.5</v>
      </c>
      <c r="G374" t="s">
        <v>686</v>
      </c>
      <c r="H374" t="s">
        <v>993</v>
      </c>
      <c r="I374">
        <v>-495.9</v>
      </c>
    </row>
    <row r="375" spans="1:9" x14ac:dyDescent="0.3">
      <c r="A375">
        <v>53271</v>
      </c>
      <c r="B375">
        <v>103</v>
      </c>
      <c r="C375" t="s">
        <v>116</v>
      </c>
      <c r="D375">
        <v>114</v>
      </c>
      <c r="E375" t="s">
        <v>24</v>
      </c>
      <c r="F375" s="20">
        <v>45660.5</v>
      </c>
      <c r="G375" t="s">
        <v>686</v>
      </c>
      <c r="H375" t="s">
        <v>994</v>
      </c>
      <c r="I375">
        <v>-659.9</v>
      </c>
    </row>
    <row r="376" spans="1:9" x14ac:dyDescent="0.3">
      <c r="A376">
        <v>53272</v>
      </c>
      <c r="B376">
        <v>103</v>
      </c>
      <c r="C376" t="s">
        <v>116</v>
      </c>
      <c r="D376">
        <v>114</v>
      </c>
      <c r="E376" t="s">
        <v>24</v>
      </c>
      <c r="F376" s="20">
        <v>45660.5</v>
      </c>
      <c r="G376" t="s">
        <v>686</v>
      </c>
      <c r="H376" t="s">
        <v>995</v>
      </c>
      <c r="I376">
        <v>-738</v>
      </c>
    </row>
    <row r="377" spans="1:9" x14ac:dyDescent="0.3">
      <c r="A377">
        <v>53273</v>
      </c>
      <c r="B377">
        <v>103</v>
      </c>
      <c r="C377" t="s">
        <v>116</v>
      </c>
      <c r="D377">
        <v>114</v>
      </c>
      <c r="E377" t="s">
        <v>24</v>
      </c>
      <c r="F377" s="20">
        <v>45660.5</v>
      </c>
      <c r="G377" t="s">
        <v>686</v>
      </c>
      <c r="H377" t="s">
        <v>996</v>
      </c>
      <c r="I377">
        <v>-750</v>
      </c>
    </row>
    <row r="378" spans="1:9" x14ac:dyDescent="0.3">
      <c r="A378">
        <v>53274</v>
      </c>
      <c r="B378">
        <v>103</v>
      </c>
      <c r="C378" t="s">
        <v>116</v>
      </c>
      <c r="D378">
        <v>114</v>
      </c>
      <c r="E378" t="s">
        <v>24</v>
      </c>
      <c r="F378" s="20">
        <v>45660.5</v>
      </c>
      <c r="G378" t="s">
        <v>686</v>
      </c>
      <c r="H378" t="s">
        <v>997</v>
      </c>
      <c r="I378">
        <v>-754.16</v>
      </c>
    </row>
    <row r="379" spans="1:9" x14ac:dyDescent="0.3">
      <c r="A379">
        <v>53275</v>
      </c>
      <c r="B379">
        <v>103</v>
      </c>
      <c r="C379" t="s">
        <v>116</v>
      </c>
      <c r="D379">
        <v>114</v>
      </c>
      <c r="E379" t="s">
        <v>24</v>
      </c>
      <c r="F379" s="20">
        <v>45660.5</v>
      </c>
      <c r="G379" t="s">
        <v>686</v>
      </c>
      <c r="H379" t="s">
        <v>998</v>
      </c>
      <c r="I379">
        <v>-1000</v>
      </c>
    </row>
    <row r="380" spans="1:9" x14ac:dyDescent="0.3">
      <c r="A380">
        <v>53276</v>
      </c>
      <c r="B380">
        <v>103</v>
      </c>
      <c r="C380" t="s">
        <v>116</v>
      </c>
      <c r="D380">
        <v>114</v>
      </c>
      <c r="E380" t="s">
        <v>24</v>
      </c>
      <c r="F380" s="20">
        <v>45660.5</v>
      </c>
      <c r="G380" t="s">
        <v>686</v>
      </c>
      <c r="H380" t="s">
        <v>999</v>
      </c>
      <c r="I380">
        <v>-1021.02</v>
      </c>
    </row>
    <row r="381" spans="1:9" x14ac:dyDescent="0.3">
      <c r="A381">
        <v>53277</v>
      </c>
      <c r="B381">
        <v>103</v>
      </c>
      <c r="C381" t="s">
        <v>116</v>
      </c>
      <c r="D381">
        <v>114</v>
      </c>
      <c r="E381" t="s">
        <v>24</v>
      </c>
      <c r="F381" s="20">
        <v>45660.5</v>
      </c>
      <c r="G381" t="s">
        <v>686</v>
      </c>
      <c r="H381" t="s">
        <v>1000</v>
      </c>
      <c r="I381">
        <v>-1065.5999999999999</v>
      </c>
    </row>
    <row r="382" spans="1:9" x14ac:dyDescent="0.3">
      <c r="A382">
        <v>53278</v>
      </c>
      <c r="B382">
        <v>103</v>
      </c>
      <c r="C382" t="s">
        <v>116</v>
      </c>
      <c r="D382">
        <v>114</v>
      </c>
      <c r="E382" t="s">
        <v>24</v>
      </c>
      <c r="F382" s="20">
        <v>45660.5</v>
      </c>
      <c r="G382" t="s">
        <v>686</v>
      </c>
      <c r="H382" t="s">
        <v>1001</v>
      </c>
      <c r="I382">
        <v>-1188</v>
      </c>
    </row>
    <row r="383" spans="1:9" x14ac:dyDescent="0.3">
      <c r="A383">
        <v>53279</v>
      </c>
      <c r="B383">
        <v>103</v>
      </c>
      <c r="C383" t="s">
        <v>116</v>
      </c>
      <c r="D383">
        <v>114</v>
      </c>
      <c r="E383" t="s">
        <v>24</v>
      </c>
      <c r="F383" s="20">
        <v>45660.5</v>
      </c>
      <c r="G383" t="s">
        <v>686</v>
      </c>
      <c r="H383" t="s">
        <v>1002</v>
      </c>
      <c r="I383">
        <v>-1209.9000000000001</v>
      </c>
    </row>
    <row r="384" spans="1:9" x14ac:dyDescent="0.3">
      <c r="A384">
        <v>53280</v>
      </c>
      <c r="B384">
        <v>103</v>
      </c>
      <c r="C384" t="s">
        <v>116</v>
      </c>
      <c r="D384">
        <v>114</v>
      </c>
      <c r="E384" t="s">
        <v>24</v>
      </c>
      <c r="F384" s="20">
        <v>45660.5</v>
      </c>
      <c r="G384" t="s">
        <v>686</v>
      </c>
      <c r="H384" t="s">
        <v>1003</v>
      </c>
      <c r="I384">
        <v>-1387.5</v>
      </c>
    </row>
    <row r="385" spans="1:9" x14ac:dyDescent="0.3">
      <c r="A385">
        <v>53281</v>
      </c>
      <c r="B385">
        <v>103</v>
      </c>
      <c r="C385" t="s">
        <v>116</v>
      </c>
      <c r="D385">
        <v>114</v>
      </c>
      <c r="E385" t="s">
        <v>24</v>
      </c>
      <c r="F385" s="20">
        <v>45660.5</v>
      </c>
      <c r="G385" t="s">
        <v>686</v>
      </c>
      <c r="H385" t="s">
        <v>1004</v>
      </c>
      <c r="I385">
        <v>-1423.5</v>
      </c>
    </row>
    <row r="386" spans="1:9" x14ac:dyDescent="0.3">
      <c r="A386">
        <v>53282</v>
      </c>
      <c r="B386">
        <v>103</v>
      </c>
      <c r="C386" t="s">
        <v>116</v>
      </c>
      <c r="D386">
        <v>114</v>
      </c>
      <c r="E386" t="s">
        <v>24</v>
      </c>
      <c r="F386" s="20">
        <v>45660.5</v>
      </c>
      <c r="G386" t="s">
        <v>686</v>
      </c>
      <c r="H386" t="s">
        <v>1005</v>
      </c>
      <c r="I386">
        <v>-1566.7</v>
      </c>
    </row>
    <row r="387" spans="1:9" x14ac:dyDescent="0.3">
      <c r="A387">
        <v>53283</v>
      </c>
      <c r="B387">
        <v>103</v>
      </c>
      <c r="C387" t="s">
        <v>116</v>
      </c>
      <c r="D387">
        <v>114</v>
      </c>
      <c r="E387" t="s">
        <v>24</v>
      </c>
      <c r="F387" s="20">
        <v>45660.5</v>
      </c>
      <c r="G387" t="s">
        <v>686</v>
      </c>
      <c r="H387" t="s">
        <v>1006</v>
      </c>
      <c r="I387">
        <v>-1822</v>
      </c>
    </row>
    <row r="388" spans="1:9" x14ac:dyDescent="0.3">
      <c r="A388">
        <v>53284</v>
      </c>
      <c r="B388">
        <v>103</v>
      </c>
      <c r="C388" t="s">
        <v>116</v>
      </c>
      <c r="D388">
        <v>114</v>
      </c>
      <c r="E388" t="s">
        <v>24</v>
      </c>
      <c r="F388" s="20">
        <v>45660.5</v>
      </c>
      <c r="G388" t="s">
        <v>686</v>
      </c>
      <c r="H388" t="s">
        <v>1007</v>
      </c>
      <c r="I388">
        <v>-2701.29</v>
      </c>
    </row>
    <row r="389" spans="1:9" x14ac:dyDescent="0.3">
      <c r="A389">
        <v>53285</v>
      </c>
      <c r="B389">
        <v>103</v>
      </c>
      <c r="C389" t="s">
        <v>116</v>
      </c>
      <c r="D389">
        <v>114</v>
      </c>
      <c r="E389" t="s">
        <v>24</v>
      </c>
      <c r="F389" s="20">
        <v>45660.5</v>
      </c>
      <c r="G389" t="s">
        <v>686</v>
      </c>
      <c r="H389" t="s">
        <v>1008</v>
      </c>
      <c r="I389">
        <v>-2799</v>
      </c>
    </row>
    <row r="390" spans="1:9" x14ac:dyDescent="0.3">
      <c r="A390">
        <v>53286</v>
      </c>
      <c r="B390">
        <v>103</v>
      </c>
      <c r="C390" t="s">
        <v>116</v>
      </c>
      <c r="D390">
        <v>114</v>
      </c>
      <c r="E390" t="s">
        <v>24</v>
      </c>
      <c r="F390" s="20">
        <v>45660.5</v>
      </c>
      <c r="G390" t="s">
        <v>686</v>
      </c>
      <c r="H390" t="s">
        <v>1009</v>
      </c>
      <c r="I390">
        <v>-4263.6000000000004</v>
      </c>
    </row>
    <row r="391" spans="1:9" x14ac:dyDescent="0.3">
      <c r="A391">
        <v>53287</v>
      </c>
      <c r="B391">
        <v>103</v>
      </c>
      <c r="C391" t="s">
        <v>116</v>
      </c>
      <c r="D391">
        <v>114</v>
      </c>
      <c r="E391" t="s">
        <v>24</v>
      </c>
      <c r="F391" s="20">
        <v>45660.5</v>
      </c>
      <c r="G391" t="s">
        <v>686</v>
      </c>
      <c r="H391" t="s">
        <v>1010</v>
      </c>
      <c r="I391">
        <v>-4290</v>
      </c>
    </row>
    <row r="392" spans="1:9" x14ac:dyDescent="0.3">
      <c r="A392">
        <v>53288</v>
      </c>
      <c r="B392">
        <v>103</v>
      </c>
      <c r="C392" t="s">
        <v>116</v>
      </c>
      <c r="D392">
        <v>114</v>
      </c>
      <c r="E392" t="s">
        <v>24</v>
      </c>
      <c r="F392" s="20">
        <v>45660.5</v>
      </c>
      <c r="G392" t="s">
        <v>686</v>
      </c>
      <c r="H392" t="s">
        <v>1011</v>
      </c>
      <c r="I392">
        <v>-4590.6499999999996</v>
      </c>
    </row>
    <row r="393" spans="1:9" x14ac:dyDescent="0.3">
      <c r="A393">
        <v>53289</v>
      </c>
      <c r="B393">
        <v>103</v>
      </c>
      <c r="C393" t="s">
        <v>116</v>
      </c>
      <c r="D393">
        <v>114</v>
      </c>
      <c r="E393" t="s">
        <v>24</v>
      </c>
      <c r="F393" s="20">
        <v>45660.5</v>
      </c>
      <c r="G393" t="s">
        <v>686</v>
      </c>
      <c r="H393" t="s">
        <v>1012</v>
      </c>
      <c r="I393">
        <v>-5318.95</v>
      </c>
    </row>
    <row r="394" spans="1:9" x14ac:dyDescent="0.3">
      <c r="A394">
        <v>53290</v>
      </c>
      <c r="B394">
        <v>103</v>
      </c>
      <c r="C394" t="s">
        <v>116</v>
      </c>
      <c r="D394">
        <v>114</v>
      </c>
      <c r="E394" t="s">
        <v>24</v>
      </c>
      <c r="F394" s="20">
        <v>45660.5</v>
      </c>
      <c r="G394" t="s">
        <v>686</v>
      </c>
      <c r="H394" t="s">
        <v>1013</v>
      </c>
      <c r="I394">
        <v>-8580</v>
      </c>
    </row>
    <row r="395" spans="1:9" x14ac:dyDescent="0.3">
      <c r="A395">
        <v>53291</v>
      </c>
      <c r="B395">
        <v>103</v>
      </c>
      <c r="C395" t="s">
        <v>116</v>
      </c>
      <c r="D395">
        <v>114</v>
      </c>
      <c r="E395" t="s">
        <v>24</v>
      </c>
      <c r="F395" s="20">
        <v>45660.5</v>
      </c>
      <c r="G395" t="s">
        <v>686</v>
      </c>
      <c r="H395" t="s">
        <v>1014</v>
      </c>
      <c r="I395">
        <v>-4006.27</v>
      </c>
    </row>
    <row r="396" spans="1:9" x14ac:dyDescent="0.3">
      <c r="A396">
        <v>53292</v>
      </c>
      <c r="B396">
        <v>103</v>
      </c>
      <c r="C396" t="s">
        <v>116</v>
      </c>
      <c r="D396">
        <v>114</v>
      </c>
      <c r="E396" t="s">
        <v>24</v>
      </c>
      <c r="F396" s="20">
        <v>45660.5</v>
      </c>
      <c r="G396" t="s">
        <v>686</v>
      </c>
      <c r="H396" t="s">
        <v>1015</v>
      </c>
      <c r="I396">
        <v>-5346.53</v>
      </c>
    </row>
    <row r="397" spans="1:9" x14ac:dyDescent="0.3">
      <c r="A397">
        <v>53746</v>
      </c>
      <c r="B397">
        <v>137</v>
      </c>
      <c r="C397" t="s">
        <v>122</v>
      </c>
      <c r="D397">
        <v>114</v>
      </c>
      <c r="E397" t="s">
        <v>24</v>
      </c>
      <c r="F397" s="20">
        <v>45660</v>
      </c>
      <c r="G397" t="s">
        <v>682</v>
      </c>
      <c r="H397" t="s">
        <v>756</v>
      </c>
      <c r="I397">
        <v>300</v>
      </c>
    </row>
    <row r="398" spans="1:9" x14ac:dyDescent="0.3">
      <c r="A398">
        <v>53747</v>
      </c>
      <c r="B398">
        <v>137</v>
      </c>
      <c r="C398" t="s">
        <v>122</v>
      </c>
      <c r="D398">
        <v>114</v>
      </c>
      <c r="E398" t="s">
        <v>24</v>
      </c>
      <c r="F398" s="20">
        <v>45660</v>
      </c>
      <c r="G398" t="s">
        <v>686</v>
      </c>
      <c r="H398" t="s">
        <v>1016</v>
      </c>
      <c r="I398">
        <v>-180</v>
      </c>
    </row>
    <row r="399" spans="1:9" x14ac:dyDescent="0.3">
      <c r="A399">
        <v>53748</v>
      </c>
      <c r="B399">
        <v>137</v>
      </c>
      <c r="C399" t="s">
        <v>122</v>
      </c>
      <c r="D399">
        <v>114</v>
      </c>
      <c r="E399" t="s">
        <v>24</v>
      </c>
      <c r="F399" s="20">
        <v>45660</v>
      </c>
      <c r="G399" t="s">
        <v>686</v>
      </c>
      <c r="H399" t="s">
        <v>1016</v>
      </c>
      <c r="I399">
        <v>-88</v>
      </c>
    </row>
    <row r="400" spans="1:9" x14ac:dyDescent="0.3">
      <c r="A400">
        <v>53749</v>
      </c>
      <c r="B400">
        <v>137</v>
      </c>
      <c r="C400" t="s">
        <v>122</v>
      </c>
      <c r="D400">
        <v>114</v>
      </c>
      <c r="E400" t="s">
        <v>24</v>
      </c>
      <c r="F400" s="20">
        <v>45660</v>
      </c>
      <c r="G400" t="s">
        <v>682</v>
      </c>
      <c r="H400" t="s">
        <v>756</v>
      </c>
      <c r="I400">
        <v>200</v>
      </c>
    </row>
    <row r="401" spans="1:9" x14ac:dyDescent="0.3">
      <c r="A401">
        <v>53750</v>
      </c>
      <c r="B401">
        <v>137</v>
      </c>
      <c r="C401" t="s">
        <v>122</v>
      </c>
      <c r="D401">
        <v>114</v>
      </c>
      <c r="E401" t="s">
        <v>24</v>
      </c>
      <c r="F401" s="20">
        <v>45660</v>
      </c>
      <c r="G401" t="s">
        <v>686</v>
      </c>
      <c r="H401" t="s">
        <v>1017</v>
      </c>
      <c r="I401">
        <v>-230.8</v>
      </c>
    </row>
    <row r="402" spans="1:9" x14ac:dyDescent="0.3">
      <c r="A402">
        <v>53199</v>
      </c>
      <c r="B402">
        <v>103</v>
      </c>
      <c r="C402" t="s">
        <v>116</v>
      </c>
      <c r="D402">
        <v>114</v>
      </c>
      <c r="E402" t="s">
        <v>24</v>
      </c>
      <c r="F402" s="20">
        <v>45659.5</v>
      </c>
      <c r="G402" t="s">
        <v>682</v>
      </c>
      <c r="H402" t="s">
        <v>774</v>
      </c>
      <c r="I402">
        <v>405</v>
      </c>
    </row>
    <row r="403" spans="1:9" x14ac:dyDescent="0.3">
      <c r="A403">
        <v>53200</v>
      </c>
      <c r="B403">
        <v>103</v>
      </c>
      <c r="C403" t="s">
        <v>116</v>
      </c>
      <c r="D403">
        <v>114</v>
      </c>
      <c r="E403" t="s">
        <v>24</v>
      </c>
      <c r="F403" s="20">
        <v>45659.5</v>
      </c>
      <c r="G403" t="s">
        <v>682</v>
      </c>
      <c r="H403" t="s">
        <v>683</v>
      </c>
      <c r="I403">
        <v>1127.1600000000001</v>
      </c>
    </row>
    <row r="404" spans="1:9" x14ac:dyDescent="0.3">
      <c r="A404">
        <v>53201</v>
      </c>
      <c r="B404">
        <v>103</v>
      </c>
      <c r="C404" t="s">
        <v>116</v>
      </c>
      <c r="D404">
        <v>114</v>
      </c>
      <c r="E404" t="s">
        <v>24</v>
      </c>
      <c r="F404" s="20">
        <v>45659.5</v>
      </c>
      <c r="G404" t="s">
        <v>682</v>
      </c>
      <c r="H404" t="s">
        <v>684</v>
      </c>
      <c r="I404">
        <v>185000</v>
      </c>
    </row>
    <row r="405" spans="1:9" x14ac:dyDescent="0.3">
      <c r="A405">
        <v>53202</v>
      </c>
      <c r="B405">
        <v>103</v>
      </c>
      <c r="C405" t="s">
        <v>116</v>
      </c>
      <c r="D405">
        <v>114</v>
      </c>
      <c r="E405" t="s">
        <v>24</v>
      </c>
      <c r="F405" s="20">
        <v>45659.5</v>
      </c>
      <c r="G405" t="s">
        <v>682</v>
      </c>
      <c r="H405" t="s">
        <v>744</v>
      </c>
      <c r="I405">
        <v>483.35</v>
      </c>
    </row>
    <row r="406" spans="1:9" x14ac:dyDescent="0.3">
      <c r="A406">
        <v>53203</v>
      </c>
      <c r="B406">
        <v>103</v>
      </c>
      <c r="C406" t="s">
        <v>116</v>
      </c>
      <c r="D406">
        <v>114</v>
      </c>
      <c r="E406" t="s">
        <v>24</v>
      </c>
      <c r="F406" s="20">
        <v>45659.5</v>
      </c>
      <c r="G406" t="s">
        <v>682</v>
      </c>
      <c r="H406" t="s">
        <v>1018</v>
      </c>
      <c r="I406">
        <v>561.20000000000005</v>
      </c>
    </row>
    <row r="407" spans="1:9" x14ac:dyDescent="0.3">
      <c r="A407">
        <v>53204</v>
      </c>
      <c r="B407">
        <v>103</v>
      </c>
      <c r="C407" t="s">
        <v>116</v>
      </c>
      <c r="D407">
        <v>114</v>
      </c>
      <c r="E407" t="s">
        <v>24</v>
      </c>
      <c r="F407" s="20">
        <v>45659.5</v>
      </c>
      <c r="G407" t="s">
        <v>682</v>
      </c>
      <c r="H407" t="s">
        <v>1019</v>
      </c>
      <c r="I407">
        <v>175.24</v>
      </c>
    </row>
    <row r="408" spans="1:9" x14ac:dyDescent="0.3">
      <c r="A408">
        <v>53207</v>
      </c>
      <c r="B408">
        <v>103</v>
      </c>
      <c r="C408" t="s">
        <v>116</v>
      </c>
      <c r="D408">
        <v>114</v>
      </c>
      <c r="E408" t="s">
        <v>24</v>
      </c>
      <c r="F408" s="20">
        <v>45659.5</v>
      </c>
      <c r="G408" t="s">
        <v>686</v>
      </c>
      <c r="H408" t="s">
        <v>1020</v>
      </c>
      <c r="I408">
        <v>-135</v>
      </c>
    </row>
    <row r="409" spans="1:9" x14ac:dyDescent="0.3">
      <c r="A409">
        <v>53208</v>
      </c>
      <c r="B409">
        <v>103</v>
      </c>
      <c r="C409" t="s">
        <v>116</v>
      </c>
      <c r="D409">
        <v>114</v>
      </c>
      <c r="E409" t="s">
        <v>24</v>
      </c>
      <c r="F409" s="20">
        <v>45659.5</v>
      </c>
      <c r="G409" t="s">
        <v>686</v>
      </c>
      <c r="H409" t="s">
        <v>1021</v>
      </c>
      <c r="I409">
        <v>-160</v>
      </c>
    </row>
    <row r="410" spans="1:9" x14ac:dyDescent="0.3">
      <c r="A410">
        <v>53209</v>
      </c>
      <c r="B410">
        <v>103</v>
      </c>
      <c r="C410" t="s">
        <v>116</v>
      </c>
      <c r="D410">
        <v>114</v>
      </c>
      <c r="E410" t="s">
        <v>24</v>
      </c>
      <c r="F410" s="20">
        <v>45659.5</v>
      </c>
      <c r="G410" t="s">
        <v>686</v>
      </c>
      <c r="H410" t="s">
        <v>1022</v>
      </c>
      <c r="I410">
        <v>-193</v>
      </c>
    </row>
    <row r="411" spans="1:9" x14ac:dyDescent="0.3">
      <c r="A411">
        <v>53210</v>
      </c>
      <c r="B411">
        <v>103</v>
      </c>
      <c r="C411" t="s">
        <v>116</v>
      </c>
      <c r="D411">
        <v>114</v>
      </c>
      <c r="E411" t="s">
        <v>24</v>
      </c>
      <c r="F411" s="20">
        <v>45659.5</v>
      </c>
      <c r="G411" t="s">
        <v>686</v>
      </c>
      <c r="H411" t="s">
        <v>1023</v>
      </c>
      <c r="I411">
        <v>-367.2</v>
      </c>
    </row>
    <row r="412" spans="1:9" x14ac:dyDescent="0.3">
      <c r="A412">
        <v>53211</v>
      </c>
      <c r="B412">
        <v>103</v>
      </c>
      <c r="C412" t="s">
        <v>116</v>
      </c>
      <c r="D412">
        <v>114</v>
      </c>
      <c r="E412" t="s">
        <v>24</v>
      </c>
      <c r="F412" s="20">
        <v>45659.5</v>
      </c>
      <c r="G412" t="s">
        <v>686</v>
      </c>
      <c r="H412" t="s">
        <v>1024</v>
      </c>
      <c r="I412">
        <v>-395.6</v>
      </c>
    </row>
    <row r="413" spans="1:9" x14ac:dyDescent="0.3">
      <c r="A413">
        <v>53212</v>
      </c>
      <c r="B413">
        <v>103</v>
      </c>
      <c r="C413" t="s">
        <v>116</v>
      </c>
      <c r="D413">
        <v>114</v>
      </c>
      <c r="E413" t="s">
        <v>24</v>
      </c>
      <c r="F413" s="20">
        <v>45659.5</v>
      </c>
      <c r="G413" t="s">
        <v>686</v>
      </c>
      <c r="H413" t="s">
        <v>1025</v>
      </c>
      <c r="I413">
        <v>-436.1</v>
      </c>
    </row>
    <row r="414" spans="1:9" x14ac:dyDescent="0.3">
      <c r="A414">
        <v>53213</v>
      </c>
      <c r="B414">
        <v>103</v>
      </c>
      <c r="C414" t="s">
        <v>116</v>
      </c>
      <c r="D414">
        <v>114</v>
      </c>
      <c r="E414" t="s">
        <v>24</v>
      </c>
      <c r="F414" s="20">
        <v>45659.5</v>
      </c>
      <c r="G414" t="s">
        <v>686</v>
      </c>
      <c r="H414" t="s">
        <v>1026</v>
      </c>
      <c r="I414">
        <v>-441.5</v>
      </c>
    </row>
    <row r="415" spans="1:9" x14ac:dyDescent="0.3">
      <c r="A415">
        <v>53214</v>
      </c>
      <c r="B415">
        <v>103</v>
      </c>
      <c r="C415" t="s">
        <v>116</v>
      </c>
      <c r="D415">
        <v>114</v>
      </c>
      <c r="E415" t="s">
        <v>24</v>
      </c>
      <c r="F415" s="20">
        <v>45659.5</v>
      </c>
      <c r="G415" t="s">
        <v>686</v>
      </c>
      <c r="H415" t="s">
        <v>1027</v>
      </c>
      <c r="I415">
        <v>-471.5</v>
      </c>
    </row>
    <row r="416" spans="1:9" x14ac:dyDescent="0.3">
      <c r="A416">
        <v>53215</v>
      </c>
      <c r="B416">
        <v>103</v>
      </c>
      <c r="C416" t="s">
        <v>116</v>
      </c>
      <c r="D416">
        <v>114</v>
      </c>
      <c r="E416" t="s">
        <v>24</v>
      </c>
      <c r="F416" s="20">
        <v>45659.5</v>
      </c>
      <c r="G416" t="s">
        <v>686</v>
      </c>
      <c r="H416" t="s">
        <v>1028</v>
      </c>
      <c r="I416">
        <v>-471.6</v>
      </c>
    </row>
    <row r="417" spans="1:9" x14ac:dyDescent="0.3">
      <c r="A417">
        <v>53216</v>
      </c>
      <c r="B417">
        <v>103</v>
      </c>
      <c r="C417" t="s">
        <v>116</v>
      </c>
      <c r="D417">
        <v>114</v>
      </c>
      <c r="E417" t="s">
        <v>24</v>
      </c>
      <c r="F417" s="20">
        <v>45659.5</v>
      </c>
      <c r="G417" t="s">
        <v>686</v>
      </c>
      <c r="H417" t="s">
        <v>1029</v>
      </c>
      <c r="I417">
        <v>-591.79999999999995</v>
      </c>
    </row>
    <row r="418" spans="1:9" x14ac:dyDescent="0.3">
      <c r="A418">
        <v>53217</v>
      </c>
      <c r="B418">
        <v>103</v>
      </c>
      <c r="C418" t="s">
        <v>116</v>
      </c>
      <c r="D418">
        <v>114</v>
      </c>
      <c r="E418" t="s">
        <v>24</v>
      </c>
      <c r="F418" s="20">
        <v>45659.5</v>
      </c>
      <c r="G418" t="s">
        <v>686</v>
      </c>
      <c r="H418" t="s">
        <v>1030</v>
      </c>
      <c r="I418">
        <v>-625</v>
      </c>
    </row>
    <row r="419" spans="1:9" x14ac:dyDescent="0.3">
      <c r="A419">
        <v>53218</v>
      </c>
      <c r="B419">
        <v>103</v>
      </c>
      <c r="C419" t="s">
        <v>116</v>
      </c>
      <c r="D419">
        <v>114</v>
      </c>
      <c r="E419" t="s">
        <v>24</v>
      </c>
      <c r="F419" s="20">
        <v>45659.5</v>
      </c>
      <c r="G419" t="s">
        <v>686</v>
      </c>
      <c r="H419" t="s">
        <v>1031</v>
      </c>
      <c r="I419">
        <v>-642</v>
      </c>
    </row>
    <row r="420" spans="1:9" x14ac:dyDescent="0.3">
      <c r="A420">
        <v>53219</v>
      </c>
      <c r="B420">
        <v>103</v>
      </c>
      <c r="C420" t="s">
        <v>116</v>
      </c>
      <c r="D420">
        <v>114</v>
      </c>
      <c r="E420" t="s">
        <v>24</v>
      </c>
      <c r="F420" s="20">
        <v>45659.5</v>
      </c>
      <c r="G420" t="s">
        <v>686</v>
      </c>
      <c r="H420" t="s">
        <v>1032</v>
      </c>
      <c r="I420">
        <v>-701.96</v>
      </c>
    </row>
    <row r="421" spans="1:9" x14ac:dyDescent="0.3">
      <c r="A421">
        <v>53220</v>
      </c>
      <c r="B421">
        <v>103</v>
      </c>
      <c r="C421" t="s">
        <v>116</v>
      </c>
      <c r="D421">
        <v>114</v>
      </c>
      <c r="E421" t="s">
        <v>24</v>
      </c>
      <c r="F421" s="20">
        <v>45659.5</v>
      </c>
      <c r="G421" t="s">
        <v>686</v>
      </c>
      <c r="H421" t="s">
        <v>1033</v>
      </c>
      <c r="I421">
        <v>-736.17</v>
      </c>
    </row>
    <row r="422" spans="1:9" x14ac:dyDescent="0.3">
      <c r="A422">
        <v>53221</v>
      </c>
      <c r="B422">
        <v>103</v>
      </c>
      <c r="C422" t="s">
        <v>116</v>
      </c>
      <c r="D422">
        <v>114</v>
      </c>
      <c r="E422" t="s">
        <v>24</v>
      </c>
      <c r="F422" s="20">
        <v>45659.5</v>
      </c>
      <c r="G422" t="s">
        <v>686</v>
      </c>
      <c r="H422" t="s">
        <v>1034</v>
      </c>
      <c r="I422">
        <v>-756</v>
      </c>
    </row>
    <row r="423" spans="1:9" x14ac:dyDescent="0.3">
      <c r="A423">
        <v>53222</v>
      </c>
      <c r="B423">
        <v>103</v>
      </c>
      <c r="C423" t="s">
        <v>116</v>
      </c>
      <c r="D423">
        <v>114</v>
      </c>
      <c r="E423" t="s">
        <v>24</v>
      </c>
      <c r="F423" s="20">
        <v>45659.5</v>
      </c>
      <c r="G423" t="s">
        <v>686</v>
      </c>
      <c r="H423" t="s">
        <v>1035</v>
      </c>
      <c r="I423">
        <v>-806</v>
      </c>
    </row>
    <row r="424" spans="1:9" x14ac:dyDescent="0.3">
      <c r="A424">
        <v>53223</v>
      </c>
      <c r="B424">
        <v>103</v>
      </c>
      <c r="C424" t="s">
        <v>116</v>
      </c>
      <c r="D424">
        <v>114</v>
      </c>
      <c r="E424" t="s">
        <v>24</v>
      </c>
      <c r="F424" s="20">
        <v>45659.5</v>
      </c>
      <c r="G424" t="s">
        <v>686</v>
      </c>
      <c r="H424" t="s">
        <v>1036</v>
      </c>
      <c r="I424">
        <v>-899</v>
      </c>
    </row>
    <row r="425" spans="1:9" x14ac:dyDescent="0.3">
      <c r="A425">
        <v>53224</v>
      </c>
      <c r="B425">
        <v>103</v>
      </c>
      <c r="C425" t="s">
        <v>116</v>
      </c>
      <c r="D425">
        <v>114</v>
      </c>
      <c r="E425" t="s">
        <v>24</v>
      </c>
      <c r="F425" s="20">
        <v>45659.5</v>
      </c>
      <c r="G425" t="s">
        <v>686</v>
      </c>
      <c r="H425" t="s">
        <v>1037</v>
      </c>
      <c r="I425">
        <v>-907.2</v>
      </c>
    </row>
    <row r="426" spans="1:9" x14ac:dyDescent="0.3">
      <c r="A426">
        <v>53225</v>
      </c>
      <c r="B426">
        <v>103</v>
      </c>
      <c r="C426" t="s">
        <v>116</v>
      </c>
      <c r="D426">
        <v>114</v>
      </c>
      <c r="E426" t="s">
        <v>24</v>
      </c>
      <c r="F426" s="20">
        <v>45659.5</v>
      </c>
      <c r="G426" t="s">
        <v>686</v>
      </c>
      <c r="H426" t="s">
        <v>1038</v>
      </c>
      <c r="I426">
        <v>-980</v>
      </c>
    </row>
    <row r="427" spans="1:9" x14ac:dyDescent="0.3">
      <c r="A427">
        <v>53226</v>
      </c>
      <c r="B427">
        <v>103</v>
      </c>
      <c r="C427" t="s">
        <v>116</v>
      </c>
      <c r="D427">
        <v>114</v>
      </c>
      <c r="E427" t="s">
        <v>24</v>
      </c>
      <c r="F427" s="20">
        <v>45659.5</v>
      </c>
      <c r="G427" t="s">
        <v>686</v>
      </c>
      <c r="H427" t="s">
        <v>1039</v>
      </c>
      <c r="I427">
        <v>-1096.2</v>
      </c>
    </row>
    <row r="428" spans="1:9" x14ac:dyDescent="0.3">
      <c r="A428">
        <v>53227</v>
      </c>
      <c r="B428">
        <v>103</v>
      </c>
      <c r="C428" t="s">
        <v>116</v>
      </c>
      <c r="D428">
        <v>114</v>
      </c>
      <c r="E428" t="s">
        <v>24</v>
      </c>
      <c r="F428" s="20">
        <v>45659.5</v>
      </c>
      <c r="G428" t="s">
        <v>686</v>
      </c>
      <c r="H428" t="s">
        <v>1040</v>
      </c>
      <c r="I428">
        <v>-1108.73</v>
      </c>
    </row>
    <row r="429" spans="1:9" x14ac:dyDescent="0.3">
      <c r="A429">
        <v>53228</v>
      </c>
      <c r="B429">
        <v>103</v>
      </c>
      <c r="C429" t="s">
        <v>116</v>
      </c>
      <c r="D429">
        <v>114</v>
      </c>
      <c r="E429" t="s">
        <v>24</v>
      </c>
      <c r="F429" s="20">
        <v>45659.5</v>
      </c>
      <c r="G429" t="s">
        <v>686</v>
      </c>
      <c r="H429" t="s">
        <v>1041</v>
      </c>
      <c r="I429">
        <v>-1115.6500000000001</v>
      </c>
    </row>
    <row r="430" spans="1:9" x14ac:dyDescent="0.3">
      <c r="A430">
        <v>53229</v>
      </c>
      <c r="B430">
        <v>103</v>
      </c>
      <c r="C430" t="s">
        <v>116</v>
      </c>
      <c r="D430">
        <v>114</v>
      </c>
      <c r="E430" t="s">
        <v>24</v>
      </c>
      <c r="F430" s="20">
        <v>45659.5</v>
      </c>
      <c r="G430" t="s">
        <v>686</v>
      </c>
      <c r="H430" t="s">
        <v>1042</v>
      </c>
      <c r="I430">
        <v>-1329</v>
      </c>
    </row>
    <row r="431" spans="1:9" x14ac:dyDescent="0.3">
      <c r="A431">
        <v>53230</v>
      </c>
      <c r="B431">
        <v>103</v>
      </c>
      <c r="C431" t="s">
        <v>116</v>
      </c>
      <c r="D431">
        <v>114</v>
      </c>
      <c r="E431" t="s">
        <v>24</v>
      </c>
      <c r="F431" s="20">
        <v>45659.5</v>
      </c>
      <c r="G431" t="s">
        <v>686</v>
      </c>
      <c r="H431" t="s">
        <v>1043</v>
      </c>
      <c r="I431">
        <v>-1436.03</v>
      </c>
    </row>
    <row r="432" spans="1:9" x14ac:dyDescent="0.3">
      <c r="A432">
        <v>53231</v>
      </c>
      <c r="B432">
        <v>103</v>
      </c>
      <c r="C432" t="s">
        <v>116</v>
      </c>
      <c r="D432">
        <v>114</v>
      </c>
      <c r="E432" t="s">
        <v>24</v>
      </c>
      <c r="F432" s="20">
        <v>45659.5</v>
      </c>
      <c r="G432" t="s">
        <v>686</v>
      </c>
      <c r="H432" t="s">
        <v>1044</v>
      </c>
      <c r="I432">
        <v>-1453.5</v>
      </c>
    </row>
    <row r="433" spans="1:9" x14ac:dyDescent="0.3">
      <c r="A433">
        <v>53232</v>
      </c>
      <c r="B433">
        <v>103</v>
      </c>
      <c r="C433" t="s">
        <v>116</v>
      </c>
      <c r="D433">
        <v>114</v>
      </c>
      <c r="E433" t="s">
        <v>24</v>
      </c>
      <c r="F433" s="20">
        <v>45659.5</v>
      </c>
      <c r="G433" t="s">
        <v>686</v>
      </c>
      <c r="H433" t="s">
        <v>1045</v>
      </c>
      <c r="I433">
        <v>-1525.08</v>
      </c>
    </row>
    <row r="434" spans="1:9" x14ac:dyDescent="0.3">
      <c r="A434">
        <v>53233</v>
      </c>
      <c r="B434">
        <v>103</v>
      </c>
      <c r="C434" t="s">
        <v>116</v>
      </c>
      <c r="D434">
        <v>114</v>
      </c>
      <c r="E434" t="s">
        <v>24</v>
      </c>
      <c r="F434" s="20">
        <v>45659.5</v>
      </c>
      <c r="G434" t="s">
        <v>686</v>
      </c>
      <c r="H434" t="s">
        <v>1046</v>
      </c>
      <c r="I434">
        <v>-1716</v>
      </c>
    </row>
    <row r="435" spans="1:9" x14ac:dyDescent="0.3">
      <c r="A435">
        <v>53234</v>
      </c>
      <c r="B435">
        <v>103</v>
      </c>
      <c r="C435" t="s">
        <v>116</v>
      </c>
      <c r="D435">
        <v>114</v>
      </c>
      <c r="E435" t="s">
        <v>24</v>
      </c>
      <c r="F435" s="20">
        <v>45659.5</v>
      </c>
      <c r="G435" t="s">
        <v>686</v>
      </c>
      <c r="H435" t="s">
        <v>1047</v>
      </c>
      <c r="I435">
        <v>-1922</v>
      </c>
    </row>
    <row r="436" spans="1:9" x14ac:dyDescent="0.3">
      <c r="A436">
        <v>53235</v>
      </c>
      <c r="B436">
        <v>103</v>
      </c>
      <c r="C436" t="s">
        <v>116</v>
      </c>
      <c r="D436">
        <v>114</v>
      </c>
      <c r="E436" t="s">
        <v>24</v>
      </c>
      <c r="F436" s="20">
        <v>45659.5</v>
      </c>
      <c r="G436" t="s">
        <v>686</v>
      </c>
      <c r="H436" t="s">
        <v>1048</v>
      </c>
      <c r="I436">
        <v>-1931.52</v>
      </c>
    </row>
    <row r="437" spans="1:9" x14ac:dyDescent="0.3">
      <c r="A437">
        <v>53236</v>
      </c>
      <c r="B437">
        <v>103</v>
      </c>
      <c r="C437" t="s">
        <v>116</v>
      </c>
      <c r="D437">
        <v>114</v>
      </c>
      <c r="E437" t="s">
        <v>24</v>
      </c>
      <c r="F437" s="20">
        <v>45659.5</v>
      </c>
      <c r="G437" t="s">
        <v>686</v>
      </c>
      <c r="H437" t="s">
        <v>1049</v>
      </c>
      <c r="I437">
        <v>-1974</v>
      </c>
    </row>
    <row r="438" spans="1:9" x14ac:dyDescent="0.3">
      <c r="A438">
        <v>53237</v>
      </c>
      <c r="B438">
        <v>103</v>
      </c>
      <c r="C438" t="s">
        <v>116</v>
      </c>
      <c r="D438">
        <v>114</v>
      </c>
      <c r="E438" t="s">
        <v>24</v>
      </c>
      <c r="F438" s="20">
        <v>45659.5</v>
      </c>
      <c r="G438" t="s">
        <v>686</v>
      </c>
      <c r="H438" t="s">
        <v>1050</v>
      </c>
      <c r="I438">
        <v>-2345.5500000000002</v>
      </c>
    </row>
    <row r="439" spans="1:9" x14ac:dyDescent="0.3">
      <c r="A439">
        <v>53238</v>
      </c>
      <c r="B439">
        <v>103</v>
      </c>
      <c r="C439" t="s">
        <v>116</v>
      </c>
      <c r="D439">
        <v>114</v>
      </c>
      <c r="E439" t="s">
        <v>24</v>
      </c>
      <c r="F439" s="20">
        <v>45659.5</v>
      </c>
      <c r="G439" t="s">
        <v>686</v>
      </c>
      <c r="H439" t="s">
        <v>1051</v>
      </c>
      <c r="I439">
        <v>-2381.4</v>
      </c>
    </row>
    <row r="440" spans="1:9" x14ac:dyDescent="0.3">
      <c r="A440">
        <v>53239</v>
      </c>
      <c r="B440">
        <v>103</v>
      </c>
      <c r="C440" t="s">
        <v>116</v>
      </c>
      <c r="D440">
        <v>114</v>
      </c>
      <c r="E440" t="s">
        <v>24</v>
      </c>
      <c r="F440" s="20">
        <v>45659.5</v>
      </c>
      <c r="G440" t="s">
        <v>686</v>
      </c>
      <c r="H440" t="s">
        <v>1052</v>
      </c>
      <c r="I440">
        <v>-2799</v>
      </c>
    </row>
    <row r="441" spans="1:9" x14ac:dyDescent="0.3">
      <c r="A441">
        <v>53240</v>
      </c>
      <c r="B441">
        <v>103</v>
      </c>
      <c r="C441" t="s">
        <v>116</v>
      </c>
      <c r="D441">
        <v>114</v>
      </c>
      <c r="E441" t="s">
        <v>24</v>
      </c>
      <c r="F441" s="20">
        <v>45659.5</v>
      </c>
      <c r="G441" t="s">
        <v>686</v>
      </c>
      <c r="H441" t="s">
        <v>1053</v>
      </c>
      <c r="I441">
        <v>-2900</v>
      </c>
    </row>
    <row r="442" spans="1:9" x14ac:dyDescent="0.3">
      <c r="A442">
        <v>53241</v>
      </c>
      <c r="B442">
        <v>103</v>
      </c>
      <c r="C442" t="s">
        <v>116</v>
      </c>
      <c r="D442">
        <v>114</v>
      </c>
      <c r="E442" t="s">
        <v>24</v>
      </c>
      <c r="F442" s="20">
        <v>45659.5</v>
      </c>
      <c r="G442" t="s">
        <v>686</v>
      </c>
      <c r="H442" t="s">
        <v>1054</v>
      </c>
      <c r="I442">
        <v>-3432</v>
      </c>
    </row>
    <row r="443" spans="1:9" x14ac:dyDescent="0.3">
      <c r="A443">
        <v>53242</v>
      </c>
      <c r="B443">
        <v>103</v>
      </c>
      <c r="C443" t="s">
        <v>116</v>
      </c>
      <c r="D443">
        <v>114</v>
      </c>
      <c r="E443" t="s">
        <v>24</v>
      </c>
      <c r="F443" s="20">
        <v>45659.5</v>
      </c>
      <c r="G443" t="s">
        <v>686</v>
      </c>
      <c r="H443" t="s">
        <v>1055</v>
      </c>
      <c r="I443">
        <v>-3433.29</v>
      </c>
    </row>
    <row r="444" spans="1:9" x14ac:dyDescent="0.3">
      <c r="A444">
        <v>53243</v>
      </c>
      <c r="B444">
        <v>103</v>
      </c>
      <c r="C444" t="s">
        <v>116</v>
      </c>
      <c r="D444">
        <v>114</v>
      </c>
      <c r="E444" t="s">
        <v>24</v>
      </c>
      <c r="F444" s="20">
        <v>45659.5</v>
      </c>
      <c r="G444" t="s">
        <v>686</v>
      </c>
      <c r="H444" t="s">
        <v>1056</v>
      </c>
      <c r="I444">
        <v>-3542</v>
      </c>
    </row>
    <row r="445" spans="1:9" x14ac:dyDescent="0.3">
      <c r="A445">
        <v>53244</v>
      </c>
      <c r="B445">
        <v>103</v>
      </c>
      <c r="C445" t="s">
        <v>116</v>
      </c>
      <c r="D445">
        <v>114</v>
      </c>
      <c r="E445" t="s">
        <v>24</v>
      </c>
      <c r="F445" s="20">
        <v>45659.5</v>
      </c>
      <c r="G445" t="s">
        <v>686</v>
      </c>
      <c r="H445" t="s">
        <v>1057</v>
      </c>
      <c r="I445">
        <v>-3554.71</v>
      </c>
    </row>
    <row r="446" spans="1:9" x14ac:dyDescent="0.3">
      <c r="A446">
        <v>53245</v>
      </c>
      <c r="B446">
        <v>103</v>
      </c>
      <c r="C446" t="s">
        <v>116</v>
      </c>
      <c r="D446">
        <v>114</v>
      </c>
      <c r="E446" t="s">
        <v>24</v>
      </c>
      <c r="F446" s="20">
        <v>45659.5</v>
      </c>
      <c r="G446" t="s">
        <v>686</v>
      </c>
      <c r="H446" t="s">
        <v>1058</v>
      </c>
      <c r="I446">
        <v>-3780</v>
      </c>
    </row>
    <row r="447" spans="1:9" x14ac:dyDescent="0.3">
      <c r="A447">
        <v>53246</v>
      </c>
      <c r="B447">
        <v>103</v>
      </c>
      <c r="C447" t="s">
        <v>116</v>
      </c>
      <c r="D447">
        <v>114</v>
      </c>
      <c r="E447" t="s">
        <v>24</v>
      </c>
      <c r="F447" s="20">
        <v>45659.5</v>
      </c>
      <c r="G447" t="s">
        <v>686</v>
      </c>
      <c r="H447" t="s">
        <v>1059</v>
      </c>
      <c r="I447">
        <v>-3904.67</v>
      </c>
    </row>
    <row r="448" spans="1:9" x14ac:dyDescent="0.3">
      <c r="A448">
        <v>53247</v>
      </c>
      <c r="B448">
        <v>103</v>
      </c>
      <c r="C448" t="s">
        <v>116</v>
      </c>
      <c r="D448">
        <v>114</v>
      </c>
      <c r="E448" t="s">
        <v>24</v>
      </c>
      <c r="F448" s="20">
        <v>45659.5</v>
      </c>
      <c r="G448" t="s">
        <v>686</v>
      </c>
      <c r="H448" t="s">
        <v>1060</v>
      </c>
      <c r="I448">
        <v>-4986.2</v>
      </c>
    </row>
    <row r="449" spans="1:9" x14ac:dyDescent="0.3">
      <c r="A449">
        <v>53248</v>
      </c>
      <c r="B449">
        <v>103</v>
      </c>
      <c r="C449" t="s">
        <v>116</v>
      </c>
      <c r="D449">
        <v>114</v>
      </c>
      <c r="E449" t="s">
        <v>24</v>
      </c>
      <c r="F449" s="20">
        <v>45659.5</v>
      </c>
      <c r="G449" t="s">
        <v>686</v>
      </c>
      <c r="H449" t="s">
        <v>1061</v>
      </c>
      <c r="I449">
        <v>-5000</v>
      </c>
    </row>
    <row r="450" spans="1:9" x14ac:dyDescent="0.3">
      <c r="A450">
        <v>53249</v>
      </c>
      <c r="B450">
        <v>103</v>
      </c>
      <c r="C450" t="s">
        <v>116</v>
      </c>
      <c r="D450">
        <v>114</v>
      </c>
      <c r="E450" t="s">
        <v>24</v>
      </c>
      <c r="F450" s="20">
        <v>45659.5</v>
      </c>
      <c r="G450" t="s">
        <v>686</v>
      </c>
      <c r="H450" t="s">
        <v>1062</v>
      </c>
      <c r="I450">
        <v>-11058.65</v>
      </c>
    </row>
    <row r="451" spans="1:9" x14ac:dyDescent="0.3">
      <c r="A451">
        <v>53250</v>
      </c>
      <c r="B451">
        <v>103</v>
      </c>
      <c r="C451" t="s">
        <v>116</v>
      </c>
      <c r="D451">
        <v>114</v>
      </c>
      <c r="E451" t="s">
        <v>24</v>
      </c>
      <c r="F451" s="20">
        <v>45659.5</v>
      </c>
      <c r="G451" t="s">
        <v>686</v>
      </c>
      <c r="H451" t="s">
        <v>1063</v>
      </c>
      <c r="I451">
        <v>-66670</v>
      </c>
    </row>
    <row r="452" spans="1:9" x14ac:dyDescent="0.3">
      <c r="A452">
        <v>53251</v>
      </c>
      <c r="B452">
        <v>103</v>
      </c>
      <c r="C452" t="s">
        <v>116</v>
      </c>
      <c r="D452">
        <v>114</v>
      </c>
      <c r="E452" t="s">
        <v>24</v>
      </c>
      <c r="F452" s="20">
        <v>45659.5</v>
      </c>
      <c r="G452" t="s">
        <v>686</v>
      </c>
      <c r="H452" t="s">
        <v>1064</v>
      </c>
      <c r="I452">
        <v>-1952.92</v>
      </c>
    </row>
    <row r="453" spans="1:9" x14ac:dyDescent="0.3">
      <c r="A453">
        <v>53252</v>
      </c>
      <c r="B453">
        <v>103</v>
      </c>
      <c r="C453" t="s">
        <v>116</v>
      </c>
      <c r="D453">
        <v>114</v>
      </c>
      <c r="E453" t="s">
        <v>24</v>
      </c>
      <c r="F453" s="20">
        <v>45659.5</v>
      </c>
      <c r="G453" t="s">
        <v>686</v>
      </c>
      <c r="H453" t="s">
        <v>1065</v>
      </c>
      <c r="I453">
        <v>-2697</v>
      </c>
    </row>
    <row r="454" spans="1:9" x14ac:dyDescent="0.3">
      <c r="A454">
        <v>53253</v>
      </c>
      <c r="B454">
        <v>103</v>
      </c>
      <c r="C454" t="s">
        <v>116</v>
      </c>
      <c r="D454">
        <v>114</v>
      </c>
      <c r="E454" t="s">
        <v>24</v>
      </c>
      <c r="F454" s="20">
        <v>45659.5</v>
      </c>
      <c r="G454" t="s">
        <v>686</v>
      </c>
      <c r="H454" t="s">
        <v>1066</v>
      </c>
      <c r="I454">
        <v>-2874.63</v>
      </c>
    </row>
    <row r="455" spans="1:9" x14ac:dyDescent="0.3">
      <c r="A455">
        <v>53254</v>
      </c>
      <c r="B455">
        <v>103</v>
      </c>
      <c r="C455" t="s">
        <v>116</v>
      </c>
      <c r="D455">
        <v>114</v>
      </c>
      <c r="E455" t="s">
        <v>24</v>
      </c>
      <c r="F455" s="20">
        <v>45659.5</v>
      </c>
      <c r="G455" t="s">
        <v>686</v>
      </c>
      <c r="H455" t="s">
        <v>1067</v>
      </c>
      <c r="I455">
        <v>-3248.5</v>
      </c>
    </row>
    <row r="456" spans="1:9" x14ac:dyDescent="0.3">
      <c r="A456">
        <v>53255</v>
      </c>
      <c r="B456">
        <v>103</v>
      </c>
      <c r="C456" t="s">
        <v>116</v>
      </c>
      <c r="D456">
        <v>114</v>
      </c>
      <c r="E456" t="s">
        <v>24</v>
      </c>
      <c r="F456" s="20">
        <v>45659.5</v>
      </c>
      <c r="G456" t="s">
        <v>686</v>
      </c>
      <c r="H456" t="s">
        <v>1068</v>
      </c>
      <c r="I456">
        <v>-3429.99</v>
      </c>
    </row>
    <row r="457" spans="1:9" x14ac:dyDescent="0.3">
      <c r="A457">
        <v>53256</v>
      </c>
      <c r="B457">
        <v>103</v>
      </c>
      <c r="C457" t="s">
        <v>116</v>
      </c>
      <c r="D457">
        <v>114</v>
      </c>
      <c r="E457" t="s">
        <v>24</v>
      </c>
      <c r="F457" s="20">
        <v>45659.5</v>
      </c>
      <c r="G457" t="s">
        <v>686</v>
      </c>
      <c r="H457" t="s">
        <v>1069</v>
      </c>
      <c r="I457">
        <v>-3753</v>
      </c>
    </row>
    <row r="458" spans="1:9" x14ac:dyDescent="0.3">
      <c r="A458">
        <v>53257</v>
      </c>
      <c r="B458">
        <v>103</v>
      </c>
      <c r="C458" t="s">
        <v>116</v>
      </c>
      <c r="D458">
        <v>114</v>
      </c>
      <c r="E458" t="s">
        <v>24</v>
      </c>
      <c r="F458" s="20">
        <v>45659.5</v>
      </c>
      <c r="G458" t="s">
        <v>686</v>
      </c>
      <c r="H458" t="s">
        <v>1014</v>
      </c>
      <c r="I458">
        <v>-4006.27</v>
      </c>
    </row>
    <row r="459" spans="1:9" x14ac:dyDescent="0.3">
      <c r="A459">
        <v>53258</v>
      </c>
      <c r="B459">
        <v>103</v>
      </c>
      <c r="C459" t="s">
        <v>116</v>
      </c>
      <c r="D459">
        <v>114</v>
      </c>
      <c r="E459" t="s">
        <v>24</v>
      </c>
      <c r="F459" s="20">
        <v>45659.5</v>
      </c>
      <c r="G459" t="s">
        <v>686</v>
      </c>
      <c r="H459" t="s">
        <v>1070</v>
      </c>
      <c r="I459">
        <v>-4143.07</v>
      </c>
    </row>
    <row r="460" spans="1:9" x14ac:dyDescent="0.3">
      <c r="A460">
        <v>53259</v>
      </c>
      <c r="B460">
        <v>103</v>
      </c>
      <c r="C460" t="s">
        <v>116</v>
      </c>
      <c r="D460">
        <v>114</v>
      </c>
      <c r="E460" t="s">
        <v>24</v>
      </c>
      <c r="F460" s="20">
        <v>45659.5</v>
      </c>
      <c r="G460" t="s">
        <v>686</v>
      </c>
      <c r="H460" t="s">
        <v>1071</v>
      </c>
      <c r="I460">
        <v>-4145.0600000000004</v>
      </c>
    </row>
    <row r="461" spans="1:9" x14ac:dyDescent="0.3">
      <c r="A461">
        <v>53260</v>
      </c>
      <c r="B461">
        <v>103</v>
      </c>
      <c r="C461" t="s">
        <v>116</v>
      </c>
      <c r="D461">
        <v>114</v>
      </c>
      <c r="E461" t="s">
        <v>24</v>
      </c>
      <c r="F461" s="20">
        <v>45659.5</v>
      </c>
      <c r="G461" t="s">
        <v>686</v>
      </c>
      <c r="H461" t="s">
        <v>1072</v>
      </c>
      <c r="I461">
        <v>-4409.03</v>
      </c>
    </row>
    <row r="462" spans="1:9" x14ac:dyDescent="0.3">
      <c r="A462">
        <v>53261</v>
      </c>
      <c r="B462">
        <v>103</v>
      </c>
      <c r="C462" t="s">
        <v>116</v>
      </c>
      <c r="D462">
        <v>114</v>
      </c>
      <c r="E462" t="s">
        <v>24</v>
      </c>
      <c r="F462" s="20">
        <v>45659.5</v>
      </c>
      <c r="G462" t="s">
        <v>686</v>
      </c>
      <c r="H462" t="s">
        <v>1073</v>
      </c>
      <c r="I462">
        <v>-4584.3</v>
      </c>
    </row>
    <row r="463" spans="1:9" x14ac:dyDescent="0.3">
      <c r="A463">
        <v>53262</v>
      </c>
      <c r="B463">
        <v>103</v>
      </c>
      <c r="C463" t="s">
        <v>116</v>
      </c>
      <c r="D463">
        <v>114</v>
      </c>
      <c r="E463" t="s">
        <v>24</v>
      </c>
      <c r="F463" s="20">
        <v>45659.5</v>
      </c>
      <c r="G463" t="s">
        <v>686</v>
      </c>
      <c r="H463" t="s">
        <v>1074</v>
      </c>
      <c r="I463">
        <v>-4846.42</v>
      </c>
    </row>
    <row r="464" spans="1:9" x14ac:dyDescent="0.3">
      <c r="A464">
        <v>53263</v>
      </c>
      <c r="B464">
        <v>103</v>
      </c>
      <c r="C464" t="s">
        <v>116</v>
      </c>
      <c r="D464">
        <v>114</v>
      </c>
      <c r="E464" t="s">
        <v>24</v>
      </c>
      <c r="F464" s="20">
        <v>45659.5</v>
      </c>
      <c r="G464" t="s">
        <v>686</v>
      </c>
      <c r="H464" t="s">
        <v>1075</v>
      </c>
      <c r="I464">
        <v>-4983.7</v>
      </c>
    </row>
    <row r="465" spans="1:9" x14ac:dyDescent="0.3">
      <c r="A465">
        <v>53264</v>
      </c>
      <c r="B465">
        <v>103</v>
      </c>
      <c r="C465" t="s">
        <v>116</v>
      </c>
      <c r="D465">
        <v>114</v>
      </c>
      <c r="E465" t="s">
        <v>24</v>
      </c>
      <c r="F465" s="20">
        <v>45659.5</v>
      </c>
      <c r="G465" t="s">
        <v>686</v>
      </c>
      <c r="H465" t="s">
        <v>1076</v>
      </c>
      <c r="I465">
        <v>-5115.24</v>
      </c>
    </row>
    <row r="466" spans="1:9" x14ac:dyDescent="0.3">
      <c r="A466">
        <v>53265</v>
      </c>
      <c r="B466">
        <v>103</v>
      </c>
      <c r="C466" t="s">
        <v>116</v>
      </c>
      <c r="D466">
        <v>114</v>
      </c>
      <c r="E466" t="s">
        <v>24</v>
      </c>
      <c r="F466" s="20">
        <v>45659.5</v>
      </c>
      <c r="G466" t="s">
        <v>686</v>
      </c>
      <c r="H466" t="s">
        <v>1077</v>
      </c>
      <c r="I466">
        <v>-933.33</v>
      </c>
    </row>
    <row r="467" spans="1:9" x14ac:dyDescent="0.3">
      <c r="A467">
        <v>53661</v>
      </c>
      <c r="B467">
        <v>130</v>
      </c>
      <c r="C467" t="s">
        <v>188</v>
      </c>
      <c r="D467">
        <v>114</v>
      </c>
      <c r="E467" t="s">
        <v>24</v>
      </c>
      <c r="F467" s="20">
        <v>45659</v>
      </c>
      <c r="G467" t="s">
        <v>682</v>
      </c>
      <c r="H467" t="s">
        <v>756</v>
      </c>
      <c r="I467">
        <v>26500</v>
      </c>
    </row>
    <row r="468" spans="1:9" x14ac:dyDescent="0.3">
      <c r="A468">
        <v>53662</v>
      </c>
      <c r="B468">
        <v>130</v>
      </c>
      <c r="C468" t="s">
        <v>188</v>
      </c>
      <c r="D468">
        <v>114</v>
      </c>
      <c r="E468" t="s">
        <v>24</v>
      </c>
      <c r="F468" s="20">
        <v>45659</v>
      </c>
      <c r="G468" t="s">
        <v>686</v>
      </c>
      <c r="H468" t="s">
        <v>764</v>
      </c>
      <c r="I468">
        <v>-2000</v>
      </c>
    </row>
    <row r="469" spans="1:9" x14ac:dyDescent="0.3">
      <c r="A469">
        <v>53663</v>
      </c>
      <c r="B469">
        <v>130</v>
      </c>
      <c r="C469" t="s">
        <v>188</v>
      </c>
      <c r="D469">
        <v>114</v>
      </c>
      <c r="E469" t="s">
        <v>24</v>
      </c>
      <c r="F469" s="20">
        <v>45659</v>
      </c>
      <c r="G469" t="s">
        <v>686</v>
      </c>
      <c r="H469" t="s">
        <v>767</v>
      </c>
      <c r="I469">
        <v>-2100</v>
      </c>
    </row>
    <row r="470" spans="1:9" x14ac:dyDescent="0.3">
      <c r="A470">
        <v>53664</v>
      </c>
      <c r="B470">
        <v>130</v>
      </c>
      <c r="C470" t="s">
        <v>188</v>
      </c>
      <c r="D470">
        <v>114</v>
      </c>
      <c r="E470" t="s">
        <v>24</v>
      </c>
      <c r="F470" s="20">
        <v>45659</v>
      </c>
      <c r="G470" t="s">
        <v>686</v>
      </c>
      <c r="H470" t="s">
        <v>763</v>
      </c>
      <c r="I470">
        <v>-2000</v>
      </c>
    </row>
    <row r="471" spans="1:9" x14ac:dyDescent="0.3">
      <c r="A471">
        <v>53665</v>
      </c>
      <c r="B471">
        <v>130</v>
      </c>
      <c r="C471" t="s">
        <v>188</v>
      </c>
      <c r="D471">
        <v>114</v>
      </c>
      <c r="E471" t="s">
        <v>24</v>
      </c>
      <c r="F471" s="20">
        <v>45659</v>
      </c>
      <c r="G471" t="s">
        <v>686</v>
      </c>
      <c r="H471" t="s">
        <v>773</v>
      </c>
      <c r="I471">
        <v>-2250</v>
      </c>
    </row>
    <row r="472" spans="1:9" x14ac:dyDescent="0.3">
      <c r="A472">
        <v>53666</v>
      </c>
      <c r="B472">
        <v>130</v>
      </c>
      <c r="C472" t="s">
        <v>188</v>
      </c>
      <c r="D472">
        <v>114</v>
      </c>
      <c r="E472" t="s">
        <v>24</v>
      </c>
      <c r="F472" s="20">
        <v>45659</v>
      </c>
      <c r="G472" t="s">
        <v>686</v>
      </c>
      <c r="H472" t="s">
        <v>770</v>
      </c>
      <c r="I472">
        <v>-2100</v>
      </c>
    </row>
    <row r="473" spans="1:9" x14ac:dyDescent="0.3">
      <c r="A473">
        <v>53667</v>
      </c>
      <c r="B473">
        <v>130</v>
      </c>
      <c r="C473" t="s">
        <v>188</v>
      </c>
      <c r="D473">
        <v>114</v>
      </c>
      <c r="E473" t="s">
        <v>24</v>
      </c>
      <c r="F473" s="20">
        <v>45659</v>
      </c>
      <c r="G473" t="s">
        <v>686</v>
      </c>
      <c r="H473" t="s">
        <v>771</v>
      </c>
      <c r="I473">
        <v>-3300</v>
      </c>
    </row>
    <row r="474" spans="1:9" x14ac:dyDescent="0.3">
      <c r="A474">
        <v>53668</v>
      </c>
      <c r="B474">
        <v>130</v>
      </c>
      <c r="C474" t="s">
        <v>188</v>
      </c>
      <c r="D474">
        <v>114</v>
      </c>
      <c r="E474" t="s">
        <v>24</v>
      </c>
      <c r="F474" s="20">
        <v>45659</v>
      </c>
      <c r="G474" t="s">
        <v>686</v>
      </c>
      <c r="H474" t="s">
        <v>762</v>
      </c>
      <c r="I474">
        <v>-2100</v>
      </c>
    </row>
    <row r="475" spans="1:9" x14ac:dyDescent="0.3">
      <c r="A475">
        <v>53669</v>
      </c>
      <c r="B475">
        <v>130</v>
      </c>
      <c r="C475" t="s">
        <v>188</v>
      </c>
      <c r="D475">
        <v>114</v>
      </c>
      <c r="E475" t="s">
        <v>24</v>
      </c>
      <c r="F475" s="20">
        <v>45659</v>
      </c>
      <c r="G475" t="s">
        <v>686</v>
      </c>
      <c r="H475" t="s">
        <v>772</v>
      </c>
      <c r="I475">
        <v>-2100</v>
      </c>
    </row>
    <row r="476" spans="1:9" x14ac:dyDescent="0.3">
      <c r="A476">
        <v>53670</v>
      </c>
      <c r="B476">
        <v>130</v>
      </c>
      <c r="C476" t="s">
        <v>188</v>
      </c>
      <c r="D476">
        <v>114</v>
      </c>
      <c r="E476" t="s">
        <v>24</v>
      </c>
      <c r="F476" s="20">
        <v>45659</v>
      </c>
      <c r="G476" t="s">
        <v>686</v>
      </c>
      <c r="H476" t="s">
        <v>765</v>
      </c>
      <c r="I476">
        <v>-3250</v>
      </c>
    </row>
    <row r="477" spans="1:9" x14ac:dyDescent="0.3">
      <c r="A477">
        <v>53671</v>
      </c>
      <c r="B477">
        <v>130</v>
      </c>
      <c r="C477" t="s">
        <v>188</v>
      </c>
      <c r="D477">
        <v>114</v>
      </c>
      <c r="E477" t="s">
        <v>24</v>
      </c>
      <c r="F477" s="20">
        <v>45659</v>
      </c>
      <c r="G477" t="s">
        <v>686</v>
      </c>
      <c r="H477" t="s">
        <v>769</v>
      </c>
      <c r="I477">
        <v>-3300</v>
      </c>
    </row>
    <row r="478" spans="1:9" x14ac:dyDescent="0.3">
      <c r="A478">
        <v>53672</v>
      </c>
      <c r="B478">
        <v>130</v>
      </c>
      <c r="C478" t="s">
        <v>188</v>
      </c>
      <c r="D478">
        <v>114</v>
      </c>
      <c r="E478" t="s">
        <v>24</v>
      </c>
      <c r="F478" s="20">
        <v>45659</v>
      </c>
      <c r="G478" t="s">
        <v>686</v>
      </c>
      <c r="H478" t="s">
        <v>766</v>
      </c>
      <c r="I478">
        <v>-2000</v>
      </c>
    </row>
    <row r="479" spans="1:9" x14ac:dyDescent="0.3">
      <c r="A479">
        <v>53741</v>
      </c>
      <c r="B479">
        <v>137</v>
      </c>
      <c r="C479" t="s">
        <v>122</v>
      </c>
      <c r="D479">
        <v>114</v>
      </c>
      <c r="E479" t="s">
        <v>24</v>
      </c>
      <c r="F479" s="20">
        <v>45659</v>
      </c>
      <c r="G479" t="s">
        <v>682</v>
      </c>
      <c r="H479" t="s">
        <v>756</v>
      </c>
      <c r="I479">
        <v>6300</v>
      </c>
    </row>
    <row r="480" spans="1:9" x14ac:dyDescent="0.3">
      <c r="A480">
        <v>53742</v>
      </c>
      <c r="B480">
        <v>137</v>
      </c>
      <c r="C480" t="s">
        <v>122</v>
      </c>
      <c r="D480">
        <v>114</v>
      </c>
      <c r="E480" t="s">
        <v>24</v>
      </c>
      <c r="F480" s="20">
        <v>45659</v>
      </c>
      <c r="G480" t="s">
        <v>686</v>
      </c>
      <c r="H480" t="s">
        <v>1078</v>
      </c>
      <c r="I480">
        <v>-900</v>
      </c>
    </row>
    <row r="481" spans="1:9" x14ac:dyDescent="0.3">
      <c r="A481">
        <v>53743</v>
      </c>
      <c r="B481">
        <v>137</v>
      </c>
      <c r="C481" t="s">
        <v>122</v>
      </c>
      <c r="D481">
        <v>114</v>
      </c>
      <c r="E481" t="s">
        <v>24</v>
      </c>
      <c r="F481" s="20">
        <v>45659</v>
      </c>
      <c r="G481" t="s">
        <v>686</v>
      </c>
      <c r="H481" t="s">
        <v>1079</v>
      </c>
      <c r="I481">
        <v>-1200</v>
      </c>
    </row>
    <row r="482" spans="1:9" x14ac:dyDescent="0.3">
      <c r="A482">
        <v>53744</v>
      </c>
      <c r="B482">
        <v>137</v>
      </c>
      <c r="C482" t="s">
        <v>122</v>
      </c>
      <c r="D482">
        <v>114</v>
      </c>
      <c r="E482" t="s">
        <v>24</v>
      </c>
      <c r="F482" s="20">
        <v>45659</v>
      </c>
      <c r="G482" t="s">
        <v>686</v>
      </c>
      <c r="H482" t="s">
        <v>1080</v>
      </c>
      <c r="I482">
        <v>-4010.2</v>
      </c>
    </row>
    <row r="483" spans="1:9" x14ac:dyDescent="0.3">
      <c r="A483">
        <v>53745</v>
      </c>
      <c r="B483">
        <v>137</v>
      </c>
      <c r="C483" t="s">
        <v>122</v>
      </c>
      <c r="D483">
        <v>114</v>
      </c>
      <c r="E483" t="s">
        <v>24</v>
      </c>
      <c r="F483" s="20">
        <v>45659</v>
      </c>
      <c r="G483" t="s">
        <v>686</v>
      </c>
      <c r="H483" t="s">
        <v>1081</v>
      </c>
      <c r="I483">
        <v>-130</v>
      </c>
    </row>
    <row r="484" spans="1:9" x14ac:dyDescent="0.3">
      <c r="A484">
        <v>53740</v>
      </c>
      <c r="B484">
        <v>137</v>
      </c>
      <c r="C484" t="s">
        <v>122</v>
      </c>
      <c r="D484">
        <v>114</v>
      </c>
      <c r="E484" t="s">
        <v>24</v>
      </c>
      <c r="F484" s="20">
        <v>45658</v>
      </c>
      <c r="G484" t="s">
        <v>682</v>
      </c>
      <c r="H484" t="s">
        <v>990</v>
      </c>
      <c r="I484">
        <v>0.01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55"/>
  <sheetViews>
    <sheetView workbookViewId="0">
      <selection activeCell="M6" sqref="M6"/>
    </sheetView>
  </sheetViews>
  <sheetFormatPr defaultRowHeight="14.4" x14ac:dyDescent="0.3"/>
  <cols>
    <col min="1" max="1" width="9.21875" bestFit="1" customWidth="1"/>
    <col min="2" max="2" width="17" bestFit="1" customWidth="1"/>
    <col min="3" max="3" width="13.109375" bestFit="1" customWidth="1"/>
    <col min="4" max="4" width="17.88671875" bestFit="1" customWidth="1"/>
    <col min="5" max="5" width="15.109375" bestFit="1" customWidth="1"/>
    <col min="6" max="6" width="17.88671875" bestFit="1" customWidth="1"/>
    <col min="7" max="7" width="15" bestFit="1" customWidth="1"/>
    <col min="8" max="8" width="11.44140625" bestFit="1" customWidth="1"/>
    <col min="9" max="9" width="12.6640625" bestFit="1" customWidth="1"/>
    <col min="10" max="10" width="10.6640625" bestFit="1" customWidth="1"/>
  </cols>
  <sheetData>
    <row r="1" spans="1:10" x14ac:dyDescent="0.3">
      <c r="A1" t="s">
        <v>1082</v>
      </c>
      <c r="B1" t="s">
        <v>1083</v>
      </c>
      <c r="C1" t="s">
        <v>1084</v>
      </c>
      <c r="D1" t="s">
        <v>1085</v>
      </c>
      <c r="E1" t="s">
        <v>1086</v>
      </c>
      <c r="F1" t="s">
        <v>1087</v>
      </c>
      <c r="G1" t="s">
        <v>1088</v>
      </c>
      <c r="H1" t="s">
        <v>1089</v>
      </c>
      <c r="I1" t="s">
        <v>1090</v>
      </c>
      <c r="J1" t="s">
        <v>1091</v>
      </c>
    </row>
    <row r="2" spans="1:10" x14ac:dyDescent="0.3">
      <c r="A2">
        <v>3182</v>
      </c>
      <c r="B2" s="20">
        <v>45679</v>
      </c>
      <c r="C2">
        <v>114</v>
      </c>
      <c r="D2" t="s">
        <v>24</v>
      </c>
      <c r="E2">
        <v>143</v>
      </c>
      <c r="F2" t="s">
        <v>1092</v>
      </c>
      <c r="G2">
        <v>0</v>
      </c>
      <c r="I2">
        <v>0</v>
      </c>
      <c r="J2">
        <v>42984.86</v>
      </c>
    </row>
    <row r="3" spans="1:10" x14ac:dyDescent="0.3">
      <c r="A3">
        <v>3184</v>
      </c>
      <c r="B3" s="20">
        <v>45679</v>
      </c>
      <c r="C3">
        <v>143</v>
      </c>
      <c r="D3" t="s">
        <v>1092</v>
      </c>
      <c r="E3">
        <v>114</v>
      </c>
      <c r="F3" t="s">
        <v>24</v>
      </c>
      <c r="G3">
        <v>0</v>
      </c>
      <c r="I3">
        <v>28700</v>
      </c>
      <c r="J3">
        <v>0</v>
      </c>
    </row>
    <row r="4" spans="1:10" x14ac:dyDescent="0.3">
      <c r="A4">
        <v>3189</v>
      </c>
      <c r="B4" s="20">
        <v>45679</v>
      </c>
      <c r="C4">
        <v>143</v>
      </c>
      <c r="D4" t="s">
        <v>1092</v>
      </c>
      <c r="E4">
        <v>114</v>
      </c>
      <c r="F4" t="s">
        <v>24</v>
      </c>
      <c r="G4">
        <v>0</v>
      </c>
      <c r="I4">
        <v>1040</v>
      </c>
      <c r="J4">
        <v>0</v>
      </c>
    </row>
    <row r="5" spans="1:10" x14ac:dyDescent="0.3">
      <c r="A5">
        <v>3190</v>
      </c>
      <c r="B5" s="20">
        <v>45679</v>
      </c>
      <c r="C5">
        <v>143</v>
      </c>
      <c r="D5" t="s">
        <v>1092</v>
      </c>
      <c r="E5">
        <v>114</v>
      </c>
      <c r="F5" t="s">
        <v>24</v>
      </c>
      <c r="G5">
        <v>0</v>
      </c>
      <c r="I5">
        <v>1400</v>
      </c>
      <c r="J5">
        <v>0</v>
      </c>
    </row>
    <row r="6" spans="1:10" x14ac:dyDescent="0.3">
      <c r="A6">
        <v>3193</v>
      </c>
      <c r="B6" s="20">
        <v>45679</v>
      </c>
      <c r="C6">
        <v>115</v>
      </c>
      <c r="D6" t="s">
        <v>1093</v>
      </c>
      <c r="E6">
        <v>114</v>
      </c>
      <c r="F6" t="s">
        <v>24</v>
      </c>
      <c r="G6">
        <v>0</v>
      </c>
      <c r="I6">
        <v>14000</v>
      </c>
      <c r="J6">
        <v>0</v>
      </c>
    </row>
    <row r="7" spans="1:10" x14ac:dyDescent="0.3">
      <c r="A7">
        <v>3162</v>
      </c>
      <c r="B7" s="20">
        <v>45678</v>
      </c>
      <c r="C7">
        <v>114</v>
      </c>
      <c r="D7" t="s">
        <v>24</v>
      </c>
      <c r="E7">
        <v>143</v>
      </c>
      <c r="F7" t="s">
        <v>1092</v>
      </c>
      <c r="G7">
        <v>0</v>
      </c>
      <c r="I7">
        <v>0</v>
      </c>
      <c r="J7">
        <v>30018.61</v>
      </c>
    </row>
    <row r="8" spans="1:10" x14ac:dyDescent="0.3">
      <c r="A8">
        <v>3167</v>
      </c>
      <c r="B8" s="20">
        <v>45678</v>
      </c>
      <c r="C8">
        <v>143</v>
      </c>
      <c r="D8" t="s">
        <v>1092</v>
      </c>
      <c r="E8">
        <v>114</v>
      </c>
      <c r="F8" t="s">
        <v>24</v>
      </c>
      <c r="G8">
        <v>0</v>
      </c>
      <c r="I8">
        <v>110200</v>
      </c>
      <c r="J8">
        <v>0</v>
      </c>
    </row>
    <row r="9" spans="1:10" x14ac:dyDescent="0.3">
      <c r="A9">
        <v>3168</v>
      </c>
      <c r="B9" s="20">
        <v>45678</v>
      </c>
      <c r="C9">
        <v>114</v>
      </c>
      <c r="D9" t="s">
        <v>24</v>
      </c>
      <c r="E9">
        <v>143</v>
      </c>
      <c r="F9" t="s">
        <v>1092</v>
      </c>
      <c r="G9">
        <v>0</v>
      </c>
      <c r="I9">
        <v>0</v>
      </c>
      <c r="J9">
        <v>4000</v>
      </c>
    </row>
    <row r="10" spans="1:10" x14ac:dyDescent="0.3">
      <c r="A10">
        <v>3176</v>
      </c>
      <c r="B10" s="20">
        <v>45678</v>
      </c>
      <c r="C10">
        <v>143</v>
      </c>
      <c r="D10" t="s">
        <v>1092</v>
      </c>
      <c r="E10">
        <v>114</v>
      </c>
      <c r="F10" t="s">
        <v>24</v>
      </c>
      <c r="G10">
        <v>0</v>
      </c>
      <c r="I10">
        <v>26340</v>
      </c>
      <c r="J10">
        <v>0</v>
      </c>
    </row>
    <row r="11" spans="1:10" x14ac:dyDescent="0.3">
      <c r="A11">
        <v>3134</v>
      </c>
      <c r="B11" s="20">
        <v>45677</v>
      </c>
      <c r="C11">
        <v>114</v>
      </c>
      <c r="D11" t="s">
        <v>24</v>
      </c>
      <c r="E11">
        <v>143</v>
      </c>
      <c r="F11" t="s">
        <v>1092</v>
      </c>
      <c r="G11">
        <v>0</v>
      </c>
      <c r="I11">
        <v>0</v>
      </c>
      <c r="J11">
        <v>298312.36</v>
      </c>
    </row>
    <row r="12" spans="1:10" x14ac:dyDescent="0.3">
      <c r="A12">
        <v>3140</v>
      </c>
      <c r="B12" s="20">
        <v>45677</v>
      </c>
      <c r="C12">
        <v>143</v>
      </c>
      <c r="D12" t="s">
        <v>1092</v>
      </c>
      <c r="E12">
        <v>114</v>
      </c>
      <c r="F12" t="s">
        <v>24</v>
      </c>
      <c r="G12">
        <v>0</v>
      </c>
      <c r="I12">
        <v>173600</v>
      </c>
      <c r="J12">
        <v>0</v>
      </c>
    </row>
    <row r="13" spans="1:10" x14ac:dyDescent="0.3">
      <c r="A13">
        <v>3141</v>
      </c>
      <c r="B13" s="20">
        <v>45677</v>
      </c>
      <c r="C13">
        <v>114</v>
      </c>
      <c r="D13" t="s">
        <v>24</v>
      </c>
      <c r="E13">
        <v>143</v>
      </c>
      <c r="F13" t="s">
        <v>1092</v>
      </c>
      <c r="G13">
        <v>0</v>
      </c>
      <c r="I13">
        <v>0</v>
      </c>
      <c r="J13">
        <v>700</v>
      </c>
    </row>
    <row r="14" spans="1:10" x14ac:dyDescent="0.3">
      <c r="A14">
        <v>3143</v>
      </c>
      <c r="B14" s="20">
        <v>45677</v>
      </c>
      <c r="C14">
        <v>143</v>
      </c>
      <c r="D14" t="s">
        <v>1092</v>
      </c>
      <c r="E14">
        <v>114</v>
      </c>
      <c r="F14" t="s">
        <v>24</v>
      </c>
      <c r="G14">
        <v>0</v>
      </c>
      <c r="I14">
        <v>61506</v>
      </c>
      <c r="J14">
        <v>0</v>
      </c>
    </row>
    <row r="15" spans="1:10" x14ac:dyDescent="0.3">
      <c r="A15">
        <v>3149</v>
      </c>
      <c r="B15" s="20">
        <v>45677</v>
      </c>
      <c r="C15">
        <v>114</v>
      </c>
      <c r="D15" t="s">
        <v>24</v>
      </c>
      <c r="E15">
        <v>143</v>
      </c>
      <c r="F15" t="s">
        <v>1092</v>
      </c>
      <c r="G15">
        <v>0</v>
      </c>
      <c r="I15">
        <v>0</v>
      </c>
      <c r="J15">
        <v>15000</v>
      </c>
    </row>
    <row r="16" spans="1:10" x14ac:dyDescent="0.3">
      <c r="A16">
        <v>3154</v>
      </c>
      <c r="B16" s="20">
        <v>45677</v>
      </c>
      <c r="C16">
        <v>143</v>
      </c>
      <c r="D16" t="s">
        <v>1092</v>
      </c>
      <c r="E16">
        <v>114</v>
      </c>
      <c r="F16" t="s">
        <v>24</v>
      </c>
      <c r="G16">
        <v>0</v>
      </c>
      <c r="I16">
        <v>64895</v>
      </c>
      <c r="J16">
        <v>0</v>
      </c>
    </row>
    <row r="17" spans="1:10" x14ac:dyDescent="0.3">
      <c r="A17">
        <v>3158</v>
      </c>
      <c r="B17" s="20">
        <v>45677</v>
      </c>
      <c r="C17">
        <v>114</v>
      </c>
      <c r="D17" t="s">
        <v>24</v>
      </c>
      <c r="E17">
        <v>143</v>
      </c>
      <c r="F17" t="s">
        <v>1092</v>
      </c>
      <c r="G17">
        <v>0</v>
      </c>
      <c r="I17">
        <v>0</v>
      </c>
      <c r="J17">
        <v>17000</v>
      </c>
    </row>
    <row r="18" spans="1:10" x14ac:dyDescent="0.3">
      <c r="A18">
        <v>3128</v>
      </c>
      <c r="B18" s="20">
        <v>45674</v>
      </c>
      <c r="C18">
        <v>114</v>
      </c>
      <c r="D18" t="s">
        <v>24</v>
      </c>
      <c r="E18">
        <v>143</v>
      </c>
      <c r="F18" t="s">
        <v>1092</v>
      </c>
      <c r="G18">
        <v>0</v>
      </c>
      <c r="I18">
        <v>0</v>
      </c>
      <c r="J18">
        <v>48797.87</v>
      </c>
    </row>
    <row r="19" spans="1:10" x14ac:dyDescent="0.3">
      <c r="A19">
        <v>3108</v>
      </c>
      <c r="B19" s="20">
        <v>45673</v>
      </c>
      <c r="C19">
        <v>114</v>
      </c>
      <c r="D19" t="s">
        <v>24</v>
      </c>
      <c r="E19">
        <v>143</v>
      </c>
      <c r="F19" t="s">
        <v>1092</v>
      </c>
      <c r="G19">
        <v>0</v>
      </c>
      <c r="I19">
        <v>0</v>
      </c>
      <c r="J19">
        <v>55159.5</v>
      </c>
    </row>
    <row r="20" spans="1:10" x14ac:dyDescent="0.3">
      <c r="A20">
        <v>3109</v>
      </c>
      <c r="B20" s="20">
        <v>45673</v>
      </c>
      <c r="C20">
        <v>104</v>
      </c>
      <c r="D20" t="s">
        <v>1094</v>
      </c>
      <c r="E20">
        <v>114</v>
      </c>
      <c r="F20" t="s">
        <v>24</v>
      </c>
      <c r="G20">
        <v>0</v>
      </c>
      <c r="I20">
        <v>36539.43</v>
      </c>
      <c r="J20">
        <v>0</v>
      </c>
    </row>
    <row r="21" spans="1:10" x14ac:dyDescent="0.3">
      <c r="A21">
        <v>3113</v>
      </c>
      <c r="B21" s="20">
        <v>45673</v>
      </c>
      <c r="C21">
        <v>143</v>
      </c>
      <c r="D21" t="s">
        <v>1092</v>
      </c>
      <c r="E21">
        <v>114</v>
      </c>
      <c r="F21" t="s">
        <v>24</v>
      </c>
      <c r="G21">
        <v>0</v>
      </c>
      <c r="I21">
        <v>108000</v>
      </c>
      <c r="J21">
        <v>0</v>
      </c>
    </row>
    <row r="22" spans="1:10" x14ac:dyDescent="0.3">
      <c r="A22">
        <v>3120</v>
      </c>
      <c r="B22" s="20">
        <v>45673</v>
      </c>
      <c r="C22">
        <v>143</v>
      </c>
      <c r="D22" t="s">
        <v>1092</v>
      </c>
      <c r="E22">
        <v>114</v>
      </c>
      <c r="F22" t="s">
        <v>24</v>
      </c>
      <c r="G22">
        <v>0</v>
      </c>
      <c r="I22">
        <v>4096</v>
      </c>
      <c r="J22">
        <v>0</v>
      </c>
    </row>
    <row r="23" spans="1:10" x14ac:dyDescent="0.3">
      <c r="A23">
        <v>3093</v>
      </c>
      <c r="B23" s="20">
        <v>45672</v>
      </c>
      <c r="C23">
        <v>143</v>
      </c>
      <c r="D23" t="s">
        <v>1092</v>
      </c>
      <c r="E23">
        <v>114</v>
      </c>
      <c r="F23" t="s">
        <v>24</v>
      </c>
      <c r="G23">
        <v>0</v>
      </c>
      <c r="I23">
        <v>3700</v>
      </c>
      <c r="J23">
        <v>0</v>
      </c>
    </row>
    <row r="24" spans="1:10" x14ac:dyDescent="0.3">
      <c r="A24">
        <v>3072</v>
      </c>
      <c r="B24" s="20">
        <v>45671</v>
      </c>
      <c r="C24">
        <v>143</v>
      </c>
      <c r="D24" t="s">
        <v>1092</v>
      </c>
      <c r="E24">
        <v>114</v>
      </c>
      <c r="F24" t="s">
        <v>24</v>
      </c>
      <c r="G24">
        <v>0</v>
      </c>
      <c r="I24">
        <v>122400</v>
      </c>
      <c r="J24">
        <v>0</v>
      </c>
    </row>
    <row r="25" spans="1:10" x14ac:dyDescent="0.3">
      <c r="A25">
        <v>3076</v>
      </c>
      <c r="B25" s="20">
        <v>45671</v>
      </c>
      <c r="C25">
        <v>143</v>
      </c>
      <c r="D25" t="s">
        <v>1092</v>
      </c>
      <c r="E25">
        <v>114</v>
      </c>
      <c r="F25" t="s">
        <v>24</v>
      </c>
      <c r="G25">
        <v>0</v>
      </c>
      <c r="I25">
        <v>30750</v>
      </c>
      <c r="J25">
        <v>0</v>
      </c>
    </row>
    <row r="26" spans="1:10" x14ac:dyDescent="0.3">
      <c r="A26">
        <v>3079</v>
      </c>
      <c r="B26" s="20">
        <v>45671</v>
      </c>
      <c r="C26">
        <v>143</v>
      </c>
      <c r="D26" t="s">
        <v>1092</v>
      </c>
      <c r="E26">
        <v>114</v>
      </c>
      <c r="F26" t="s">
        <v>24</v>
      </c>
      <c r="G26">
        <v>0</v>
      </c>
      <c r="I26">
        <v>16465</v>
      </c>
      <c r="J26">
        <v>0</v>
      </c>
    </row>
    <row r="27" spans="1:10" x14ac:dyDescent="0.3">
      <c r="A27">
        <v>3046</v>
      </c>
      <c r="B27" s="20">
        <v>45670</v>
      </c>
      <c r="C27">
        <v>114</v>
      </c>
      <c r="D27" t="s">
        <v>24</v>
      </c>
      <c r="E27">
        <v>143</v>
      </c>
      <c r="F27" t="s">
        <v>1092</v>
      </c>
      <c r="G27">
        <v>1</v>
      </c>
      <c r="I27">
        <v>0</v>
      </c>
      <c r="J27">
        <v>267393.42</v>
      </c>
    </row>
    <row r="28" spans="1:10" x14ac:dyDescent="0.3">
      <c r="A28">
        <v>3052</v>
      </c>
      <c r="B28" s="20">
        <v>45670</v>
      </c>
      <c r="C28">
        <v>143</v>
      </c>
      <c r="D28" t="s">
        <v>1092</v>
      </c>
      <c r="E28">
        <v>114</v>
      </c>
      <c r="F28" t="s">
        <v>24</v>
      </c>
      <c r="G28">
        <v>0</v>
      </c>
      <c r="I28">
        <v>53800</v>
      </c>
      <c r="J28">
        <v>0</v>
      </c>
    </row>
    <row r="29" spans="1:10" x14ac:dyDescent="0.3">
      <c r="A29">
        <v>3058</v>
      </c>
      <c r="B29" s="20">
        <v>45670</v>
      </c>
      <c r="C29">
        <v>156</v>
      </c>
      <c r="D29" t="s">
        <v>1095</v>
      </c>
      <c r="E29">
        <v>114</v>
      </c>
      <c r="F29" t="s">
        <v>24</v>
      </c>
      <c r="G29">
        <v>0</v>
      </c>
      <c r="I29">
        <v>73425</v>
      </c>
      <c r="J29">
        <v>0</v>
      </c>
    </row>
    <row r="30" spans="1:10" x14ac:dyDescent="0.3">
      <c r="A30">
        <v>3061</v>
      </c>
      <c r="B30" s="20">
        <v>45670</v>
      </c>
      <c r="C30">
        <v>149</v>
      </c>
      <c r="D30" t="s">
        <v>1096</v>
      </c>
      <c r="E30">
        <v>114</v>
      </c>
      <c r="F30" t="s">
        <v>24</v>
      </c>
      <c r="G30">
        <v>0</v>
      </c>
      <c r="I30">
        <v>10200</v>
      </c>
      <c r="J30">
        <v>0</v>
      </c>
    </row>
    <row r="31" spans="1:10" x14ac:dyDescent="0.3">
      <c r="A31">
        <v>3035</v>
      </c>
      <c r="B31" s="20">
        <v>45667</v>
      </c>
      <c r="C31">
        <v>143</v>
      </c>
      <c r="D31" t="s">
        <v>1092</v>
      </c>
      <c r="E31">
        <v>114</v>
      </c>
      <c r="F31" t="s">
        <v>24</v>
      </c>
      <c r="G31">
        <v>0</v>
      </c>
      <c r="I31">
        <v>67200</v>
      </c>
      <c r="J31">
        <v>0</v>
      </c>
    </row>
    <row r="32" spans="1:10" x14ac:dyDescent="0.3">
      <c r="A32">
        <v>3011</v>
      </c>
      <c r="B32" s="20">
        <v>45666</v>
      </c>
      <c r="C32">
        <v>114</v>
      </c>
      <c r="D32" t="s">
        <v>24</v>
      </c>
      <c r="E32">
        <v>143</v>
      </c>
      <c r="F32" t="s">
        <v>1092</v>
      </c>
      <c r="G32">
        <v>1</v>
      </c>
      <c r="I32">
        <v>0</v>
      </c>
      <c r="J32">
        <v>40880.46</v>
      </c>
    </row>
    <row r="33" spans="1:10" x14ac:dyDescent="0.3">
      <c r="A33">
        <v>3019</v>
      </c>
      <c r="B33" s="20">
        <v>45666</v>
      </c>
      <c r="C33">
        <v>143</v>
      </c>
      <c r="D33" t="s">
        <v>1092</v>
      </c>
      <c r="E33">
        <v>114</v>
      </c>
      <c r="F33" t="s">
        <v>24</v>
      </c>
      <c r="G33">
        <v>0</v>
      </c>
      <c r="I33">
        <v>46200</v>
      </c>
      <c r="J33">
        <v>0</v>
      </c>
    </row>
    <row r="34" spans="1:10" x14ac:dyDescent="0.3">
      <c r="A34">
        <v>3024</v>
      </c>
      <c r="B34" s="20">
        <v>45666</v>
      </c>
      <c r="C34">
        <v>143</v>
      </c>
      <c r="D34" t="s">
        <v>1092</v>
      </c>
      <c r="E34">
        <v>114</v>
      </c>
      <c r="F34" t="s">
        <v>24</v>
      </c>
      <c r="G34">
        <v>0</v>
      </c>
      <c r="I34">
        <v>51200</v>
      </c>
      <c r="J34">
        <v>0</v>
      </c>
    </row>
    <row r="35" spans="1:10" x14ac:dyDescent="0.3">
      <c r="A35">
        <v>3029</v>
      </c>
      <c r="B35" s="20">
        <v>45666</v>
      </c>
      <c r="C35">
        <v>114</v>
      </c>
      <c r="D35" t="s">
        <v>24</v>
      </c>
      <c r="E35">
        <v>143</v>
      </c>
      <c r="F35" t="s">
        <v>1092</v>
      </c>
      <c r="G35">
        <v>0</v>
      </c>
      <c r="I35">
        <v>0</v>
      </c>
      <c r="J35">
        <v>3500</v>
      </c>
    </row>
    <row r="36" spans="1:10" x14ac:dyDescent="0.3">
      <c r="A36">
        <v>2960</v>
      </c>
      <c r="B36" s="20">
        <v>45665</v>
      </c>
      <c r="C36">
        <v>114</v>
      </c>
      <c r="D36" t="s">
        <v>24</v>
      </c>
      <c r="E36">
        <v>143</v>
      </c>
      <c r="F36" t="s">
        <v>1092</v>
      </c>
      <c r="G36">
        <v>1</v>
      </c>
      <c r="I36">
        <v>0</v>
      </c>
      <c r="J36">
        <v>28292.74</v>
      </c>
    </row>
    <row r="37" spans="1:10" x14ac:dyDescent="0.3">
      <c r="A37">
        <v>2997</v>
      </c>
      <c r="B37" s="20">
        <v>45665</v>
      </c>
      <c r="C37">
        <v>143</v>
      </c>
      <c r="D37" t="s">
        <v>1092</v>
      </c>
      <c r="E37">
        <v>114</v>
      </c>
      <c r="F37" t="s">
        <v>24</v>
      </c>
      <c r="G37">
        <v>0</v>
      </c>
      <c r="I37">
        <v>40200</v>
      </c>
      <c r="J37">
        <v>0</v>
      </c>
    </row>
    <row r="38" spans="1:10" x14ac:dyDescent="0.3">
      <c r="A38">
        <v>3008</v>
      </c>
      <c r="B38" s="20">
        <v>45665</v>
      </c>
      <c r="C38">
        <v>143</v>
      </c>
      <c r="D38" t="s">
        <v>1092</v>
      </c>
      <c r="E38">
        <v>114</v>
      </c>
      <c r="F38" t="s">
        <v>24</v>
      </c>
      <c r="G38">
        <v>0</v>
      </c>
      <c r="I38">
        <v>700</v>
      </c>
      <c r="J38">
        <v>0</v>
      </c>
    </row>
    <row r="39" spans="1:10" x14ac:dyDescent="0.3">
      <c r="A39">
        <v>2943</v>
      </c>
      <c r="B39" s="20">
        <v>45664</v>
      </c>
      <c r="C39">
        <v>143</v>
      </c>
      <c r="D39" t="s">
        <v>1092</v>
      </c>
      <c r="E39">
        <v>114</v>
      </c>
      <c r="F39" t="s">
        <v>24</v>
      </c>
      <c r="G39">
        <v>0</v>
      </c>
      <c r="I39">
        <v>38200</v>
      </c>
      <c r="J39">
        <v>0</v>
      </c>
    </row>
    <row r="40" spans="1:10" x14ac:dyDescent="0.3">
      <c r="A40">
        <v>2948</v>
      </c>
      <c r="B40" s="20">
        <v>45664</v>
      </c>
      <c r="C40">
        <v>143</v>
      </c>
      <c r="D40" t="s">
        <v>1092</v>
      </c>
      <c r="E40">
        <v>114</v>
      </c>
      <c r="F40" t="s">
        <v>24</v>
      </c>
      <c r="G40">
        <v>0</v>
      </c>
      <c r="I40">
        <v>15245</v>
      </c>
      <c r="J40">
        <v>0</v>
      </c>
    </row>
    <row r="41" spans="1:10" x14ac:dyDescent="0.3">
      <c r="A41">
        <v>2953</v>
      </c>
      <c r="B41" s="20">
        <v>45664</v>
      </c>
      <c r="C41">
        <v>143</v>
      </c>
      <c r="D41" t="s">
        <v>1092</v>
      </c>
      <c r="E41">
        <v>114</v>
      </c>
      <c r="F41" t="s">
        <v>24</v>
      </c>
      <c r="G41">
        <v>0</v>
      </c>
      <c r="I41">
        <v>6900</v>
      </c>
      <c r="J41">
        <v>0</v>
      </c>
    </row>
    <row r="42" spans="1:10" x14ac:dyDescent="0.3">
      <c r="A42">
        <v>2987</v>
      </c>
      <c r="B42" s="20">
        <v>45664</v>
      </c>
      <c r="C42">
        <v>114</v>
      </c>
      <c r="D42" t="s">
        <v>24</v>
      </c>
      <c r="E42">
        <v>143</v>
      </c>
      <c r="F42" t="s">
        <v>1092</v>
      </c>
      <c r="G42">
        <v>1</v>
      </c>
      <c r="I42">
        <v>0</v>
      </c>
      <c r="J42">
        <v>23251.56</v>
      </c>
    </row>
    <row r="43" spans="1:10" x14ac:dyDescent="0.3">
      <c r="A43">
        <v>2922</v>
      </c>
      <c r="B43" s="20">
        <v>45663</v>
      </c>
      <c r="C43">
        <v>143</v>
      </c>
      <c r="D43" t="s">
        <v>1092</v>
      </c>
      <c r="E43">
        <v>114</v>
      </c>
      <c r="F43" t="s">
        <v>24</v>
      </c>
      <c r="G43">
        <v>0</v>
      </c>
      <c r="I43">
        <v>67200</v>
      </c>
      <c r="J43">
        <v>0</v>
      </c>
    </row>
    <row r="44" spans="1:10" x14ac:dyDescent="0.3">
      <c r="A44">
        <v>2925</v>
      </c>
      <c r="B44" s="20">
        <v>45663</v>
      </c>
      <c r="C44">
        <v>143</v>
      </c>
      <c r="D44" t="s">
        <v>1092</v>
      </c>
      <c r="E44">
        <v>114</v>
      </c>
      <c r="F44" t="s">
        <v>24</v>
      </c>
      <c r="G44">
        <v>0</v>
      </c>
      <c r="I44">
        <v>21250</v>
      </c>
      <c r="J44">
        <v>0</v>
      </c>
    </row>
    <row r="45" spans="1:10" x14ac:dyDescent="0.3">
      <c r="A45">
        <v>2931</v>
      </c>
      <c r="B45" s="20">
        <v>45663</v>
      </c>
      <c r="C45">
        <v>114</v>
      </c>
      <c r="D45" t="s">
        <v>24</v>
      </c>
      <c r="E45">
        <v>143</v>
      </c>
      <c r="F45" t="s">
        <v>1092</v>
      </c>
      <c r="G45">
        <v>0</v>
      </c>
      <c r="I45">
        <v>0</v>
      </c>
      <c r="J45">
        <v>16200</v>
      </c>
    </row>
    <row r="46" spans="1:10" x14ac:dyDescent="0.3">
      <c r="A46">
        <v>2935</v>
      </c>
      <c r="B46" s="20">
        <v>45663</v>
      </c>
      <c r="C46">
        <v>143</v>
      </c>
      <c r="D46" t="s">
        <v>1092</v>
      </c>
      <c r="E46">
        <v>114</v>
      </c>
      <c r="F46" t="s">
        <v>24</v>
      </c>
      <c r="G46">
        <v>0</v>
      </c>
      <c r="I46">
        <v>313</v>
      </c>
      <c r="J46">
        <v>0</v>
      </c>
    </row>
    <row r="47" spans="1:10" x14ac:dyDescent="0.3">
      <c r="A47">
        <v>2979</v>
      </c>
      <c r="B47" s="20">
        <v>45663</v>
      </c>
      <c r="C47">
        <v>114</v>
      </c>
      <c r="D47" t="s">
        <v>24</v>
      </c>
      <c r="E47">
        <v>143</v>
      </c>
      <c r="F47" t="s">
        <v>1092</v>
      </c>
      <c r="G47">
        <v>1</v>
      </c>
      <c r="I47">
        <v>0</v>
      </c>
      <c r="J47">
        <v>224792.62</v>
      </c>
    </row>
    <row r="48" spans="1:10" x14ac:dyDescent="0.3">
      <c r="A48">
        <v>2902</v>
      </c>
      <c r="B48" s="20">
        <v>45660</v>
      </c>
      <c r="C48">
        <v>143</v>
      </c>
      <c r="D48" t="s">
        <v>1092</v>
      </c>
      <c r="E48">
        <v>114</v>
      </c>
      <c r="F48" t="s">
        <v>24</v>
      </c>
      <c r="G48">
        <v>0</v>
      </c>
      <c r="I48">
        <v>61700</v>
      </c>
      <c r="J48">
        <v>0</v>
      </c>
    </row>
    <row r="49" spans="1:10" x14ac:dyDescent="0.3">
      <c r="A49">
        <v>2904</v>
      </c>
      <c r="B49" s="20">
        <v>45660</v>
      </c>
      <c r="C49">
        <v>143</v>
      </c>
      <c r="D49" t="s">
        <v>1092</v>
      </c>
      <c r="E49">
        <v>114</v>
      </c>
      <c r="F49" t="s">
        <v>24</v>
      </c>
      <c r="G49">
        <v>0</v>
      </c>
      <c r="I49">
        <v>300</v>
      </c>
      <c r="J49">
        <v>0</v>
      </c>
    </row>
    <row r="50" spans="1:10" x14ac:dyDescent="0.3">
      <c r="A50">
        <v>2914</v>
      </c>
      <c r="B50" s="20">
        <v>45660</v>
      </c>
      <c r="C50">
        <v>143</v>
      </c>
      <c r="D50" t="s">
        <v>1092</v>
      </c>
      <c r="E50">
        <v>114</v>
      </c>
      <c r="F50" t="s">
        <v>24</v>
      </c>
      <c r="G50">
        <v>0</v>
      </c>
      <c r="I50">
        <v>200</v>
      </c>
      <c r="J50">
        <v>0</v>
      </c>
    </row>
    <row r="51" spans="1:10" x14ac:dyDescent="0.3">
      <c r="A51">
        <v>2971</v>
      </c>
      <c r="B51" s="20">
        <v>45660</v>
      </c>
      <c r="C51">
        <v>114</v>
      </c>
      <c r="D51" t="s">
        <v>24</v>
      </c>
      <c r="E51">
        <v>143</v>
      </c>
      <c r="F51" t="s">
        <v>1092</v>
      </c>
      <c r="G51">
        <v>1</v>
      </c>
      <c r="I51">
        <v>0</v>
      </c>
      <c r="J51">
        <v>44497.23</v>
      </c>
    </row>
    <row r="52" spans="1:10" x14ac:dyDescent="0.3">
      <c r="A52">
        <v>2883</v>
      </c>
      <c r="B52" s="20">
        <v>45659</v>
      </c>
      <c r="C52">
        <v>143</v>
      </c>
      <c r="D52" t="s">
        <v>1092</v>
      </c>
      <c r="E52">
        <v>114</v>
      </c>
      <c r="F52" t="s">
        <v>24</v>
      </c>
      <c r="G52">
        <v>0</v>
      </c>
      <c r="I52">
        <v>26500</v>
      </c>
      <c r="J52">
        <v>0</v>
      </c>
    </row>
    <row r="53" spans="1:10" x14ac:dyDescent="0.3">
      <c r="A53">
        <v>2884</v>
      </c>
      <c r="B53" s="20">
        <v>45659</v>
      </c>
      <c r="C53">
        <v>143</v>
      </c>
      <c r="D53" t="s">
        <v>1092</v>
      </c>
      <c r="E53">
        <v>114</v>
      </c>
      <c r="F53" t="s">
        <v>24</v>
      </c>
      <c r="G53">
        <v>0</v>
      </c>
      <c r="I53">
        <v>185000</v>
      </c>
      <c r="J53">
        <v>0</v>
      </c>
    </row>
    <row r="54" spans="1:10" x14ac:dyDescent="0.3">
      <c r="A54">
        <v>2885</v>
      </c>
      <c r="B54" s="20">
        <v>45659</v>
      </c>
      <c r="C54">
        <v>143</v>
      </c>
      <c r="D54" t="s">
        <v>1092</v>
      </c>
      <c r="E54">
        <v>114</v>
      </c>
      <c r="F54" t="s">
        <v>24</v>
      </c>
      <c r="G54">
        <v>0</v>
      </c>
      <c r="I54">
        <v>6300</v>
      </c>
      <c r="J54">
        <v>0</v>
      </c>
    </row>
    <row r="55" spans="1:10" x14ac:dyDescent="0.3">
      <c r="A55">
        <v>2964</v>
      </c>
      <c r="B55" s="20">
        <v>45659</v>
      </c>
      <c r="C55">
        <v>114</v>
      </c>
      <c r="D55" t="s">
        <v>24</v>
      </c>
      <c r="E55">
        <v>143</v>
      </c>
      <c r="F55" t="s">
        <v>1092</v>
      </c>
      <c r="G55">
        <v>1</v>
      </c>
      <c r="I55">
        <v>0</v>
      </c>
      <c r="J55">
        <v>50615.32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orkbookViewId="0"/>
  </sheetViews>
  <sheetFormatPr defaultRowHeight="14.4" x14ac:dyDescent="0.3"/>
  <sheetData>
    <row r="1" spans="1:6" x14ac:dyDescent="0.3">
      <c r="A1" t="s">
        <v>1097</v>
      </c>
      <c r="B1" t="s">
        <v>18</v>
      </c>
      <c r="C1" t="s">
        <v>19</v>
      </c>
      <c r="D1" t="s">
        <v>22</v>
      </c>
      <c r="E1" t="s">
        <v>23</v>
      </c>
      <c r="F1" t="s"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Conciliacao</vt:lpstr>
      <vt:lpstr>df_extrato_zig</vt:lpstr>
      <vt:lpstr>df_zig_faturam</vt:lpstr>
      <vt:lpstr>view_parc_agrup</vt:lpstr>
      <vt:lpstr>df_blueme_sem_parcelamento</vt:lpstr>
      <vt:lpstr>df_blueme_com_parcelamento</vt:lpstr>
      <vt:lpstr>df_extratos</vt:lpstr>
      <vt:lpstr>df_mutuos</vt:lpstr>
      <vt:lpstr>df_tesouraria_trans</vt:lpstr>
      <vt:lpstr>df_ajustes_conciliaco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Gomes da Cunha</dc:creator>
  <cp:lastModifiedBy>João Scabora</cp:lastModifiedBy>
  <dcterms:created xsi:type="dcterms:W3CDTF">2023-11-14T17:21:36Z</dcterms:created>
  <dcterms:modified xsi:type="dcterms:W3CDTF">2025-01-23T15:09:36Z</dcterms:modified>
</cp:coreProperties>
</file>