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7DA0E645-1D9B-49B9-8E0A-4D3C3706BE67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Conciliacao!$A$1:$M$1</definedName>
    <definedName name="_xlnm._FilterDatabase" localSheetId="1" hidden="1">df_extrato_zig!$A$1:$G$67</definedName>
    <definedName name="_xlnm._FilterDatabase" localSheetId="6" hidden="1">df_extratos!$A$1:$I$370</definedName>
    <definedName name="_xlnm._FilterDatabase" localSheetId="3" hidden="1">view_parc_agrup!$A$1:$H$24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K4" i="1"/>
  <c r="A4" i="1"/>
  <c r="H4" i="1" s="1"/>
  <c r="K3" i="1"/>
  <c r="J3" i="1"/>
  <c r="I3" i="1"/>
  <c r="H3" i="1"/>
  <c r="A3" i="1"/>
  <c r="K2" i="1"/>
  <c r="J2" i="1"/>
  <c r="I2" i="1"/>
  <c r="H2" i="1"/>
  <c r="F2" i="1"/>
  <c r="E2" i="1"/>
  <c r="D2" i="1"/>
  <c r="C2" i="1"/>
  <c r="G2" i="1" l="1"/>
  <c r="L2" i="1"/>
  <c r="L3" i="1"/>
  <c r="F4" i="1"/>
  <c r="F3" i="1"/>
  <c r="E3" i="1"/>
  <c r="D3" i="1"/>
  <c r="C3" i="1"/>
  <c r="E4" i="1"/>
  <c r="D4" i="1"/>
  <c r="C4" i="1"/>
  <c r="A5" i="1"/>
  <c r="I4" i="1"/>
  <c r="J4" i="1"/>
  <c r="M2" i="1" l="1"/>
  <c r="G3" i="1"/>
  <c r="M3" i="1" s="1"/>
  <c r="G4" i="1"/>
  <c r="L4" i="1"/>
  <c r="D5" i="1"/>
  <c r="C5" i="1"/>
  <c r="A6" i="1"/>
  <c r="K5" i="1"/>
  <c r="L5" i="1" s="1"/>
  <c r="J5" i="1"/>
  <c r="I5" i="1"/>
  <c r="H5" i="1"/>
  <c r="F5" i="1"/>
  <c r="E5" i="1"/>
  <c r="M4" i="1" l="1"/>
  <c r="G5" i="1"/>
  <c r="M5" i="1" s="1"/>
  <c r="C6" i="1"/>
  <c r="A7" i="1"/>
  <c r="D6" i="1"/>
  <c r="K6" i="1"/>
  <c r="L6" i="1" s="1"/>
  <c r="I6" i="1"/>
  <c r="H6" i="1"/>
  <c r="F6" i="1"/>
  <c r="J6" i="1"/>
  <c r="E6" i="1"/>
  <c r="G6" i="1" l="1"/>
  <c r="M6" i="1" s="1"/>
  <c r="A8" i="1"/>
  <c r="K7" i="1"/>
  <c r="L7" i="1" s="1"/>
  <c r="F7" i="1"/>
  <c r="D7" i="1"/>
  <c r="C7" i="1"/>
  <c r="E7" i="1"/>
  <c r="J7" i="1"/>
  <c r="I7" i="1"/>
  <c r="H7" i="1"/>
  <c r="G7" i="1" l="1"/>
  <c r="M7" i="1" s="1"/>
  <c r="K8" i="1"/>
  <c r="L8" i="1" s="1"/>
  <c r="J8" i="1"/>
  <c r="A9" i="1"/>
  <c r="F8" i="1"/>
  <c r="I8" i="1"/>
  <c r="H8" i="1"/>
  <c r="E8" i="1"/>
  <c r="C8" i="1"/>
  <c r="D8" i="1"/>
  <c r="G8" i="1" l="1"/>
  <c r="M8" i="1" s="1"/>
  <c r="K9" i="1"/>
  <c r="L9" i="1" s="1"/>
  <c r="J9" i="1"/>
  <c r="I9" i="1"/>
  <c r="H9" i="1"/>
  <c r="A10" i="1"/>
  <c r="F9" i="1"/>
  <c r="E9" i="1"/>
  <c r="D9" i="1"/>
  <c r="C9" i="1"/>
  <c r="G9" i="1" l="1"/>
  <c r="M9" i="1" s="1"/>
  <c r="K10" i="1"/>
  <c r="L10" i="1" s="1"/>
  <c r="J10" i="1"/>
  <c r="I10" i="1"/>
  <c r="H10" i="1"/>
  <c r="D10" i="1"/>
  <c r="C10" i="1"/>
  <c r="A11" i="1"/>
  <c r="E10" i="1"/>
  <c r="F10" i="1"/>
  <c r="G10" i="1" l="1"/>
  <c r="M10" i="1" s="1"/>
  <c r="J11" i="1"/>
  <c r="I11" i="1"/>
  <c r="H11" i="1"/>
  <c r="K11" i="1"/>
  <c r="L11" i="1" s="1"/>
  <c r="F11" i="1"/>
  <c r="D11" i="1"/>
  <c r="C11" i="1"/>
  <c r="E11" i="1"/>
  <c r="A12" i="1"/>
  <c r="G11" i="1" l="1"/>
  <c r="M11" i="1" s="1"/>
  <c r="I12" i="1"/>
  <c r="H12" i="1"/>
  <c r="F12" i="1"/>
  <c r="A13" i="1"/>
  <c r="K12" i="1"/>
  <c r="L12" i="1" s="1"/>
  <c r="J12" i="1"/>
  <c r="E12" i="1"/>
  <c r="C12" i="1"/>
  <c r="D12" i="1"/>
  <c r="G12" i="1" l="1"/>
  <c r="M12" i="1" s="1"/>
  <c r="H13" i="1"/>
  <c r="F13" i="1"/>
  <c r="E13" i="1"/>
  <c r="A14" i="1"/>
  <c r="J13" i="1"/>
  <c r="D13" i="1"/>
  <c r="K13" i="1"/>
  <c r="L13" i="1" s="1"/>
  <c r="I13" i="1"/>
  <c r="C13" i="1"/>
  <c r="G13" i="1" l="1"/>
  <c r="M13" i="1" s="1"/>
  <c r="F14" i="1"/>
  <c r="I14" i="1"/>
  <c r="H14" i="1"/>
  <c r="E14" i="1"/>
  <c r="D14" i="1"/>
  <c r="J14" i="1"/>
  <c r="C14" i="1"/>
  <c r="K14" i="1"/>
  <c r="L14" i="1" s="1"/>
  <c r="A15" i="1"/>
  <c r="G14" i="1" l="1"/>
  <c r="M14" i="1" s="1"/>
  <c r="F15" i="1"/>
  <c r="E15" i="1"/>
  <c r="J15" i="1"/>
  <c r="I15" i="1"/>
  <c r="H15" i="1"/>
  <c r="A16" i="1"/>
  <c r="K15" i="1"/>
  <c r="L15" i="1" s="1"/>
  <c r="D15" i="1"/>
  <c r="C15" i="1"/>
  <c r="G15" i="1" l="1"/>
  <c r="M15" i="1" s="1"/>
  <c r="E16" i="1"/>
  <c r="D16" i="1"/>
  <c r="K16" i="1"/>
  <c r="L16" i="1" s="1"/>
  <c r="J16" i="1"/>
  <c r="I16" i="1"/>
  <c r="H16" i="1"/>
  <c r="A17" i="1"/>
  <c r="F16" i="1"/>
  <c r="C16" i="1"/>
  <c r="G16" i="1" l="1"/>
  <c r="M16" i="1" s="1"/>
  <c r="D17" i="1"/>
  <c r="C17" i="1"/>
  <c r="K17" i="1"/>
  <c r="L17" i="1" s="1"/>
  <c r="J17" i="1"/>
  <c r="I17" i="1"/>
  <c r="H17" i="1"/>
  <c r="F17" i="1"/>
  <c r="E17" i="1"/>
  <c r="A18" i="1"/>
  <c r="G17" i="1" l="1"/>
  <c r="M17" i="1" s="1"/>
  <c r="C18" i="1"/>
  <c r="A19" i="1"/>
  <c r="K18" i="1"/>
  <c r="L18" i="1" s="1"/>
  <c r="J18" i="1"/>
  <c r="I18" i="1"/>
  <c r="F18" i="1"/>
  <c r="E18" i="1"/>
  <c r="D18" i="1"/>
  <c r="H18" i="1"/>
  <c r="G18" i="1" l="1"/>
  <c r="M18" i="1" s="1"/>
  <c r="A20" i="1"/>
  <c r="K19" i="1"/>
  <c r="L19" i="1" s="1"/>
  <c r="D19" i="1"/>
  <c r="F19" i="1"/>
  <c r="C19" i="1"/>
  <c r="E19" i="1"/>
  <c r="J19" i="1"/>
  <c r="I19" i="1"/>
  <c r="H19" i="1"/>
  <c r="G19" i="1" l="1"/>
  <c r="M19" i="1" s="1"/>
  <c r="C20" i="1"/>
  <c r="A21" i="1"/>
  <c r="K20" i="1"/>
  <c r="L20" i="1" s="1"/>
  <c r="J20" i="1"/>
  <c r="I20" i="1"/>
  <c r="H20" i="1"/>
  <c r="E20" i="1"/>
  <c r="F20" i="1"/>
  <c r="D20" i="1"/>
  <c r="G20" i="1" l="1"/>
  <c r="M20" i="1" s="1"/>
  <c r="K21" i="1"/>
  <c r="L21" i="1" s="1"/>
  <c r="D21" i="1"/>
  <c r="C21" i="1"/>
  <c r="E21" i="1"/>
  <c r="A22" i="1"/>
  <c r="J21" i="1"/>
  <c r="F21" i="1"/>
  <c r="I21" i="1"/>
  <c r="H21" i="1"/>
  <c r="G21" i="1" l="1"/>
  <c r="M21" i="1" s="1"/>
  <c r="K22" i="1"/>
  <c r="L22" i="1" s="1"/>
  <c r="J22" i="1"/>
  <c r="E22" i="1"/>
  <c r="D22" i="1"/>
  <c r="C22" i="1"/>
  <c r="I22" i="1"/>
  <c r="F22" i="1"/>
  <c r="H22" i="1"/>
  <c r="A23" i="1"/>
  <c r="G22" i="1" l="1"/>
  <c r="M22" i="1" s="1"/>
  <c r="J23" i="1"/>
  <c r="I23" i="1"/>
  <c r="F23" i="1"/>
  <c r="E23" i="1"/>
  <c r="D23" i="1"/>
  <c r="C23" i="1"/>
  <c r="A24" i="1"/>
  <c r="H23" i="1"/>
  <c r="K23" i="1"/>
  <c r="L23" i="1" s="1"/>
  <c r="G23" i="1" l="1"/>
  <c r="M23" i="1" s="1"/>
  <c r="J24" i="1"/>
  <c r="I24" i="1"/>
  <c r="H24" i="1"/>
  <c r="F24" i="1"/>
  <c r="E24" i="1"/>
  <c r="D24" i="1"/>
  <c r="K24" i="1"/>
  <c r="L24" i="1" s="1"/>
  <c r="C24" i="1"/>
  <c r="A25" i="1"/>
  <c r="G24" i="1" l="1"/>
  <c r="M24" i="1" s="1"/>
  <c r="I25" i="1"/>
  <c r="H25" i="1"/>
  <c r="K25" i="1"/>
  <c r="L25" i="1" s="1"/>
  <c r="J25" i="1"/>
  <c r="F25" i="1"/>
  <c r="A26" i="1"/>
  <c r="E25" i="1"/>
  <c r="C25" i="1"/>
  <c r="D25" i="1"/>
  <c r="G25" i="1" l="1"/>
  <c r="M25" i="1" s="1"/>
  <c r="H26" i="1"/>
  <c r="F26" i="1"/>
  <c r="A27" i="1"/>
  <c r="K26" i="1"/>
  <c r="L26" i="1" s="1"/>
  <c r="D26" i="1"/>
  <c r="C26" i="1"/>
  <c r="J26" i="1"/>
  <c r="I26" i="1"/>
  <c r="E26" i="1"/>
  <c r="G26" i="1" l="1"/>
  <c r="M26" i="1" s="1"/>
  <c r="F27" i="1"/>
  <c r="E27" i="1"/>
  <c r="A28" i="1"/>
  <c r="J27" i="1"/>
  <c r="K27" i="1"/>
  <c r="L27" i="1" s="1"/>
  <c r="H27" i="1"/>
  <c r="I27" i="1"/>
  <c r="C27" i="1"/>
  <c r="D27" i="1"/>
  <c r="G27" i="1" l="1"/>
  <c r="M27" i="1"/>
  <c r="F28" i="1"/>
  <c r="E28" i="1"/>
  <c r="D28" i="1"/>
  <c r="C28" i="1"/>
  <c r="A29" i="1"/>
  <c r="K28" i="1"/>
  <c r="L28" i="1" s="1"/>
  <c r="J28" i="1"/>
  <c r="I28" i="1"/>
  <c r="H28" i="1"/>
  <c r="G28" i="1" l="1"/>
  <c r="M28" i="1" s="1"/>
  <c r="E29" i="1"/>
  <c r="D29" i="1"/>
  <c r="C29" i="1"/>
  <c r="H29" i="1"/>
  <c r="F29" i="1"/>
  <c r="I29" i="1"/>
  <c r="K29" i="1"/>
  <c r="L29" i="1" s="1"/>
  <c r="J29" i="1"/>
  <c r="A30" i="1"/>
  <c r="G29" i="1" l="1"/>
  <c r="M29" i="1" s="1"/>
  <c r="D30" i="1"/>
  <c r="C30" i="1"/>
  <c r="A31" i="1"/>
  <c r="J30" i="1"/>
  <c r="I30" i="1"/>
  <c r="H30" i="1"/>
  <c r="K30" i="1"/>
  <c r="L30" i="1" s="1"/>
  <c r="F30" i="1"/>
  <c r="E30" i="1"/>
  <c r="G30" i="1" l="1"/>
  <c r="M30" i="1" s="1"/>
  <c r="C31" i="1"/>
  <c r="A32" i="1"/>
  <c r="K31" i="1"/>
  <c r="L31" i="1" s="1"/>
  <c r="J31" i="1"/>
  <c r="I31" i="1"/>
  <c r="F31" i="1"/>
  <c r="H31" i="1"/>
  <c r="E31" i="1"/>
  <c r="D31" i="1"/>
  <c r="G31" i="1" l="1"/>
  <c r="M31" i="1" s="1"/>
  <c r="A33" i="1"/>
  <c r="K32" i="1"/>
  <c r="L32" i="1" s="1"/>
  <c r="C32" i="1"/>
  <c r="J32" i="1"/>
  <c r="H32" i="1"/>
  <c r="I32" i="1"/>
  <c r="F32" i="1"/>
  <c r="E32" i="1"/>
  <c r="D32" i="1"/>
  <c r="G32" i="1" l="1"/>
  <c r="M32" i="1" s="1"/>
  <c r="K33" i="1"/>
  <c r="L33" i="1" s="1"/>
  <c r="D33" i="1"/>
  <c r="C33" i="1"/>
  <c r="I33" i="1"/>
  <c r="H33" i="1"/>
  <c r="E33" i="1"/>
  <c r="F33" i="1"/>
  <c r="J33" i="1"/>
  <c r="A34" i="1"/>
  <c r="G33" i="1" l="1"/>
  <c r="M33" i="1" s="1"/>
  <c r="K34" i="1"/>
  <c r="L34" i="1" s="1"/>
  <c r="J34" i="1"/>
  <c r="F34" i="1"/>
  <c r="E34" i="1"/>
  <c r="D34" i="1"/>
  <c r="C34" i="1"/>
  <c r="A35" i="1"/>
  <c r="H34" i="1"/>
  <c r="I34" i="1"/>
  <c r="G34" i="1" l="1"/>
  <c r="M34" i="1" s="1"/>
  <c r="K35" i="1"/>
  <c r="L35" i="1" s="1"/>
  <c r="J35" i="1"/>
  <c r="I35" i="1"/>
  <c r="H35" i="1"/>
  <c r="F35" i="1"/>
  <c r="E35" i="1"/>
  <c r="D35" i="1"/>
  <c r="C35" i="1"/>
  <c r="A36" i="1"/>
  <c r="G35" i="1" l="1"/>
  <c r="M35" i="1" s="1"/>
  <c r="J36" i="1"/>
  <c r="I36" i="1"/>
  <c r="H36" i="1"/>
  <c r="K36" i="1"/>
  <c r="L36" i="1" s="1"/>
  <c r="A37" i="1"/>
  <c r="D36" i="1"/>
  <c r="F36" i="1"/>
  <c r="E36" i="1"/>
  <c r="C36" i="1"/>
  <c r="G36" i="1" l="1"/>
  <c r="M36" i="1" s="1"/>
  <c r="I37" i="1"/>
  <c r="H37" i="1"/>
  <c r="A38" i="1"/>
  <c r="E37" i="1"/>
  <c r="D37" i="1"/>
  <c r="C37" i="1"/>
  <c r="K37" i="1"/>
  <c r="L37" i="1" s="1"/>
  <c r="J37" i="1"/>
  <c r="F37" i="1"/>
  <c r="G37" i="1" l="1"/>
  <c r="M37" i="1" s="1"/>
  <c r="H38" i="1"/>
  <c r="F38" i="1"/>
  <c r="A39" i="1"/>
  <c r="K38" i="1"/>
  <c r="L38" i="1" s="1"/>
  <c r="I38" i="1"/>
  <c r="J38" i="1"/>
  <c r="D38" i="1"/>
  <c r="C38" i="1"/>
  <c r="E38" i="1"/>
  <c r="G38" i="1" l="1"/>
  <c r="M38" i="1" s="1"/>
  <c r="F39" i="1"/>
  <c r="E39" i="1"/>
  <c r="D39" i="1"/>
  <c r="C39" i="1"/>
  <c r="H39" i="1"/>
  <c r="A40" i="1"/>
  <c r="K39" i="1"/>
  <c r="L39" i="1" s="1"/>
  <c r="J39" i="1"/>
  <c r="I39" i="1"/>
  <c r="G39" i="1" l="1"/>
  <c r="M39" i="1" s="1"/>
  <c r="F40" i="1"/>
  <c r="E40" i="1"/>
  <c r="D40" i="1"/>
  <c r="I40" i="1"/>
  <c r="H40" i="1"/>
  <c r="C40" i="1"/>
  <c r="A41" i="1"/>
  <c r="K40" i="1"/>
  <c r="L40" i="1" s="1"/>
  <c r="J40" i="1"/>
  <c r="G40" i="1" l="1"/>
  <c r="M40" i="1" s="1"/>
  <c r="E41" i="1"/>
  <c r="D41" i="1"/>
  <c r="C41" i="1"/>
  <c r="K41" i="1"/>
  <c r="L41" i="1" s="1"/>
  <c r="J41" i="1"/>
  <c r="I41" i="1"/>
  <c r="H41" i="1"/>
  <c r="A42" i="1"/>
  <c r="F41" i="1"/>
  <c r="G41" i="1" l="1"/>
  <c r="M41" i="1" s="1"/>
  <c r="D42" i="1"/>
  <c r="C42" i="1"/>
  <c r="A43" i="1"/>
  <c r="K42" i="1"/>
  <c r="L42" i="1" s="1"/>
  <c r="J42" i="1"/>
  <c r="F42" i="1"/>
  <c r="I42" i="1"/>
  <c r="E42" i="1"/>
  <c r="H42" i="1"/>
  <c r="G42" i="1" l="1"/>
  <c r="M42" i="1" s="1"/>
  <c r="I43" i="1"/>
  <c r="C43" i="1"/>
  <c r="A44" i="1"/>
  <c r="D43" i="1"/>
  <c r="J43" i="1"/>
  <c r="H43" i="1"/>
  <c r="K43" i="1"/>
  <c r="L43" i="1" s="1"/>
  <c r="F43" i="1"/>
  <c r="E43" i="1"/>
  <c r="G43" i="1" l="1"/>
  <c r="M43" i="1" s="1"/>
  <c r="D44" i="1"/>
  <c r="C44" i="1"/>
  <c r="H44" i="1"/>
  <c r="E44" i="1"/>
  <c r="I44" i="1"/>
  <c r="F44" i="1"/>
  <c r="A45" i="1"/>
  <c r="J44" i="1"/>
  <c r="K44" i="1"/>
  <c r="L44" i="1" s="1"/>
  <c r="G44" i="1" l="1"/>
  <c r="M44" i="1" s="1"/>
  <c r="C45" i="1"/>
  <c r="A46" i="1"/>
  <c r="H45" i="1"/>
  <c r="F45" i="1"/>
  <c r="E45" i="1"/>
  <c r="K45" i="1"/>
  <c r="L45" i="1" s="1"/>
  <c r="J45" i="1"/>
  <c r="I45" i="1"/>
  <c r="D45" i="1"/>
  <c r="G45" i="1" l="1"/>
  <c r="M45" i="1" s="1"/>
  <c r="A47" i="1"/>
  <c r="F46" i="1"/>
  <c r="J46" i="1"/>
  <c r="I46" i="1"/>
  <c r="H46" i="1"/>
  <c r="C46" i="1"/>
  <c r="K46" i="1"/>
  <c r="L46" i="1" s="1"/>
  <c r="E46" i="1"/>
  <c r="D46" i="1"/>
  <c r="G46" i="1" l="1"/>
  <c r="M46" i="1" s="1"/>
  <c r="E47" i="1"/>
  <c r="A48" i="1"/>
  <c r="K47" i="1"/>
  <c r="L47" i="1" s="1"/>
  <c r="J47" i="1"/>
  <c r="I47" i="1"/>
  <c r="H47" i="1"/>
  <c r="F47" i="1"/>
  <c r="D47" i="1"/>
  <c r="C47" i="1"/>
  <c r="G47" i="1" l="1"/>
  <c r="M47" i="1" s="1"/>
  <c r="K48" i="1"/>
  <c r="L48" i="1" s="1"/>
  <c r="D48" i="1"/>
  <c r="A49" i="1"/>
  <c r="J48" i="1"/>
  <c r="H48" i="1"/>
  <c r="I48" i="1"/>
  <c r="F48" i="1"/>
  <c r="E48" i="1"/>
  <c r="C48" i="1"/>
  <c r="G48" i="1" l="1"/>
  <c r="M48" i="1" s="1"/>
  <c r="K49" i="1"/>
  <c r="L49" i="1" s="1"/>
  <c r="J49" i="1"/>
  <c r="C49" i="1"/>
  <c r="D49" i="1"/>
  <c r="F49" i="1"/>
  <c r="E49" i="1"/>
  <c r="A50" i="1"/>
  <c r="H49" i="1"/>
  <c r="I49" i="1"/>
  <c r="G49" i="1" l="1"/>
  <c r="M49" i="1" s="1"/>
  <c r="J50" i="1"/>
  <c r="I50" i="1"/>
  <c r="A51" i="1"/>
  <c r="F50" i="1"/>
  <c r="E50" i="1"/>
  <c r="D50" i="1"/>
  <c r="K50" i="1"/>
  <c r="L50" i="1" s="1"/>
  <c r="H50" i="1"/>
  <c r="C50" i="1"/>
  <c r="G50" i="1" l="1"/>
  <c r="M50" i="1" s="1"/>
  <c r="I51" i="1"/>
  <c r="H51" i="1"/>
  <c r="J51" i="1"/>
  <c r="F51" i="1"/>
  <c r="A52" i="1"/>
  <c r="K51" i="1"/>
  <c r="L51" i="1" s="1"/>
  <c r="D51" i="1"/>
  <c r="C51" i="1"/>
  <c r="E51" i="1"/>
  <c r="G51" i="1" l="1"/>
  <c r="M51" i="1" s="1"/>
  <c r="H52" i="1"/>
  <c r="K52" i="1"/>
  <c r="L52" i="1" s="1"/>
  <c r="J52" i="1"/>
  <c r="I52" i="1"/>
  <c r="F52" i="1"/>
  <c r="E52" i="1"/>
  <c r="D52" i="1"/>
  <c r="A53" i="1"/>
  <c r="C52" i="1"/>
  <c r="G52" i="1" l="1"/>
  <c r="M52" i="1" s="1"/>
  <c r="F53" i="1"/>
  <c r="K53" i="1"/>
  <c r="L53" i="1" s="1"/>
  <c r="A54" i="1"/>
  <c r="J53" i="1"/>
  <c r="H53" i="1"/>
  <c r="E53" i="1"/>
  <c r="I53" i="1"/>
  <c r="D53" i="1"/>
  <c r="C53" i="1"/>
  <c r="G53" i="1" l="1"/>
  <c r="M53" i="1" s="1"/>
  <c r="F54" i="1"/>
  <c r="E54" i="1"/>
  <c r="J54" i="1"/>
  <c r="D54" i="1"/>
  <c r="C54" i="1"/>
  <c r="I54" i="1"/>
  <c r="H54" i="1"/>
  <c r="K54" i="1"/>
  <c r="L54" i="1" s="1"/>
  <c r="A55" i="1"/>
  <c r="G54" i="1" l="1"/>
  <c r="M54" i="1" s="1"/>
  <c r="E55" i="1"/>
  <c r="D55" i="1"/>
  <c r="I55" i="1"/>
  <c r="F55" i="1"/>
  <c r="C55" i="1"/>
  <c r="K55" i="1"/>
  <c r="L55" i="1" s="1"/>
  <c r="J55" i="1"/>
  <c r="A56" i="1"/>
  <c r="H55" i="1"/>
  <c r="G55" i="1" l="1"/>
  <c r="M55" i="1" s="1"/>
  <c r="D56" i="1"/>
  <c r="C56" i="1"/>
  <c r="H56" i="1"/>
  <c r="I56" i="1"/>
  <c r="F56" i="1"/>
  <c r="J56" i="1"/>
  <c r="A57" i="1"/>
  <c r="K56" i="1"/>
  <c r="L56" i="1" s="1"/>
  <c r="E56" i="1"/>
  <c r="G56" i="1" l="1"/>
  <c r="M56" i="1" s="1"/>
  <c r="C57" i="1"/>
  <c r="A58" i="1"/>
  <c r="K57" i="1"/>
  <c r="L57" i="1" s="1"/>
  <c r="J57" i="1"/>
  <c r="I57" i="1"/>
  <c r="H57" i="1"/>
  <c r="F57" i="1"/>
  <c r="E57" i="1"/>
  <c r="D57" i="1"/>
  <c r="G57" i="1" l="1"/>
  <c r="M57" i="1" s="1"/>
  <c r="A59" i="1"/>
  <c r="F58" i="1"/>
  <c r="K58" i="1"/>
  <c r="L58" i="1" s="1"/>
  <c r="J58" i="1"/>
  <c r="I58" i="1"/>
  <c r="E58" i="1"/>
  <c r="C58" i="1"/>
  <c r="H58" i="1"/>
  <c r="D58" i="1"/>
  <c r="G58" i="1" l="1"/>
  <c r="M58" i="1" s="1"/>
  <c r="E59" i="1"/>
  <c r="F59" i="1"/>
  <c r="D59" i="1"/>
  <c r="C59" i="1"/>
  <c r="K59" i="1"/>
  <c r="L59" i="1" s="1"/>
  <c r="J59" i="1"/>
  <c r="H59" i="1"/>
  <c r="I59" i="1"/>
  <c r="A60" i="1"/>
  <c r="G59" i="1" l="1"/>
  <c r="M59" i="1" s="1"/>
  <c r="K60" i="1"/>
  <c r="L60" i="1" s="1"/>
  <c r="D60" i="1"/>
  <c r="E60" i="1"/>
  <c r="C60" i="1"/>
  <c r="J60" i="1"/>
  <c r="I60" i="1"/>
  <c r="H60" i="1"/>
  <c r="A61" i="1"/>
  <c r="F60" i="1"/>
  <c r="G60" i="1" l="1"/>
  <c r="M60" i="1" s="1"/>
  <c r="K61" i="1"/>
  <c r="L61" i="1" s="1"/>
  <c r="J61" i="1"/>
  <c r="C61" i="1"/>
  <c r="F61" i="1"/>
  <c r="E61" i="1"/>
  <c r="A62" i="1"/>
  <c r="I61" i="1"/>
  <c r="H61" i="1"/>
  <c r="D61" i="1"/>
  <c r="G61" i="1" l="1"/>
  <c r="M61" i="1" s="1"/>
  <c r="J62" i="1"/>
  <c r="I62" i="1"/>
  <c r="A63" i="1"/>
  <c r="K62" i="1"/>
  <c r="L62" i="1" s="1"/>
  <c r="H62" i="1"/>
  <c r="F62" i="1"/>
  <c r="E62" i="1"/>
  <c r="D62" i="1"/>
  <c r="C62" i="1"/>
  <c r="G62" i="1" l="1"/>
  <c r="M62" i="1" s="1"/>
  <c r="I63" i="1"/>
  <c r="H63" i="1"/>
  <c r="A64" i="1"/>
  <c r="K63" i="1"/>
  <c r="L63" i="1" s="1"/>
  <c r="J63" i="1"/>
  <c r="E63" i="1"/>
  <c r="D63" i="1"/>
  <c r="F63" i="1"/>
  <c r="C63" i="1"/>
  <c r="G63" i="1" l="1"/>
  <c r="M63" i="1" s="1"/>
  <c r="H64" i="1"/>
  <c r="A65" i="1"/>
  <c r="D64" i="1"/>
  <c r="C64" i="1"/>
  <c r="K64" i="1"/>
  <c r="L64" i="1" s="1"/>
  <c r="J64" i="1"/>
  <c r="I64" i="1"/>
  <c r="F64" i="1"/>
  <c r="E64" i="1"/>
  <c r="G64" i="1" l="1"/>
  <c r="M64" i="1" s="1"/>
  <c r="F65" i="1"/>
  <c r="K65" i="1"/>
  <c r="L65" i="1" s="1"/>
  <c r="C65" i="1"/>
  <c r="J65" i="1"/>
  <c r="I65" i="1"/>
  <c r="H65" i="1"/>
  <c r="A66" i="1"/>
  <c r="E65" i="1"/>
  <c r="D65" i="1"/>
  <c r="G65" i="1" l="1"/>
  <c r="M65" i="1" s="1"/>
  <c r="F66" i="1"/>
  <c r="E66" i="1"/>
  <c r="J66" i="1"/>
  <c r="D66" i="1"/>
  <c r="C66" i="1"/>
  <c r="A67" i="1"/>
  <c r="I66" i="1"/>
  <c r="K66" i="1"/>
  <c r="L66" i="1" s="1"/>
  <c r="H66" i="1"/>
  <c r="G66" i="1" l="1"/>
  <c r="M66" i="1" s="1"/>
  <c r="E67" i="1"/>
  <c r="D67" i="1"/>
  <c r="I67" i="1"/>
  <c r="J67" i="1"/>
  <c r="H67" i="1"/>
  <c r="F67" i="1"/>
  <c r="C67" i="1"/>
  <c r="K67" i="1"/>
  <c r="L67" i="1" s="1"/>
  <c r="A68" i="1"/>
  <c r="G67" i="1" l="1"/>
  <c r="M67" i="1" s="1"/>
  <c r="D68" i="1"/>
  <c r="C68" i="1"/>
  <c r="H68" i="1"/>
  <c r="K68" i="1"/>
  <c r="L68" i="1" s="1"/>
  <c r="J68" i="1"/>
  <c r="A69" i="1"/>
  <c r="I68" i="1"/>
  <c r="F68" i="1"/>
  <c r="E68" i="1"/>
  <c r="G68" i="1" l="1"/>
  <c r="M68" i="1" s="1"/>
  <c r="C69" i="1"/>
  <c r="A70" i="1"/>
  <c r="D69" i="1"/>
  <c r="J69" i="1"/>
  <c r="K69" i="1"/>
  <c r="L69" i="1" s="1"/>
  <c r="H69" i="1"/>
  <c r="I69" i="1"/>
  <c r="E69" i="1"/>
  <c r="F69" i="1"/>
  <c r="G69" i="1" l="1"/>
  <c r="M69" i="1" s="1"/>
  <c r="A71" i="1"/>
  <c r="F70" i="1"/>
  <c r="C70" i="1"/>
  <c r="J70" i="1"/>
  <c r="I70" i="1"/>
  <c r="H70" i="1"/>
  <c r="K70" i="1"/>
  <c r="L70" i="1" s="1"/>
  <c r="E70" i="1"/>
  <c r="D70" i="1"/>
  <c r="G70" i="1" l="1"/>
  <c r="M70" i="1" s="1"/>
  <c r="E71" i="1"/>
  <c r="F71" i="1"/>
  <c r="D71" i="1"/>
  <c r="C71" i="1"/>
  <c r="A72" i="1"/>
  <c r="H71" i="1"/>
  <c r="J71" i="1"/>
  <c r="I71" i="1"/>
  <c r="K71" i="1"/>
  <c r="L71" i="1" s="1"/>
  <c r="G71" i="1" l="1"/>
  <c r="M71" i="1" s="1"/>
  <c r="K72" i="1"/>
  <c r="L72" i="1" s="1"/>
  <c r="D72" i="1"/>
  <c r="H72" i="1"/>
  <c r="F72" i="1"/>
  <c r="E72" i="1"/>
  <c r="C72" i="1"/>
  <c r="J72" i="1"/>
  <c r="A73" i="1"/>
  <c r="I72" i="1"/>
  <c r="G72" i="1" l="1"/>
  <c r="M72" i="1" s="1"/>
  <c r="K73" i="1"/>
  <c r="L73" i="1" s="1"/>
  <c r="J73" i="1"/>
  <c r="C73" i="1"/>
  <c r="I73" i="1"/>
  <c r="H73" i="1"/>
  <c r="A74" i="1"/>
  <c r="E73" i="1"/>
  <c r="D73" i="1"/>
  <c r="F73" i="1"/>
  <c r="G73" i="1" l="1"/>
  <c r="M73" i="1" s="1"/>
  <c r="J74" i="1"/>
  <c r="I74" i="1"/>
  <c r="A75" i="1"/>
  <c r="C74" i="1"/>
  <c r="H74" i="1"/>
  <c r="F74" i="1"/>
  <c r="D74" i="1"/>
  <c r="K74" i="1"/>
  <c r="L74" i="1" s="1"/>
  <c r="E74" i="1"/>
  <c r="G74" i="1" l="1"/>
  <c r="M74" i="1" s="1"/>
  <c r="I75" i="1"/>
  <c r="H75" i="1"/>
  <c r="J75" i="1"/>
  <c r="F75" i="1"/>
  <c r="E75" i="1"/>
  <c r="A76" i="1"/>
  <c r="K75" i="1"/>
  <c r="L75" i="1" s="1"/>
  <c r="D75" i="1"/>
  <c r="C75" i="1"/>
  <c r="G75" i="1" l="1"/>
  <c r="M75" i="1" s="1"/>
  <c r="H76" i="1"/>
  <c r="D76" i="1"/>
  <c r="C76" i="1"/>
  <c r="A77" i="1"/>
  <c r="F76" i="1"/>
  <c r="E76" i="1"/>
  <c r="K76" i="1"/>
  <c r="L76" i="1" s="1"/>
  <c r="J76" i="1"/>
  <c r="I76" i="1"/>
  <c r="G76" i="1" l="1"/>
  <c r="M76" i="1" s="1"/>
  <c r="F77" i="1"/>
  <c r="K77" i="1"/>
  <c r="L77" i="1" s="1"/>
  <c r="H77" i="1"/>
  <c r="E77" i="1"/>
  <c r="D77" i="1"/>
  <c r="C77" i="1"/>
  <c r="A78" i="1"/>
  <c r="J77" i="1"/>
  <c r="I77" i="1"/>
  <c r="G77" i="1" l="1"/>
  <c r="M77" i="1" s="1"/>
  <c r="F78" i="1"/>
  <c r="E78" i="1"/>
  <c r="J78" i="1"/>
  <c r="K78" i="1"/>
  <c r="L78" i="1" s="1"/>
  <c r="I78" i="1"/>
  <c r="H78" i="1"/>
  <c r="A79" i="1"/>
  <c r="C78" i="1"/>
  <c r="D78" i="1"/>
  <c r="G78" i="1" l="1"/>
  <c r="M78" i="1" s="1"/>
  <c r="E79" i="1"/>
  <c r="D79" i="1"/>
  <c r="I79" i="1"/>
  <c r="K79" i="1"/>
  <c r="L79" i="1" s="1"/>
  <c r="H79" i="1"/>
  <c r="C79" i="1"/>
  <c r="A80" i="1"/>
  <c r="J79" i="1"/>
  <c r="F79" i="1"/>
  <c r="G79" i="1" l="1"/>
  <c r="M79" i="1" s="1"/>
  <c r="D80" i="1"/>
  <c r="C80" i="1"/>
  <c r="H80" i="1"/>
  <c r="A81" i="1"/>
  <c r="I80" i="1"/>
  <c r="F80" i="1"/>
  <c r="E80" i="1"/>
  <c r="K80" i="1"/>
  <c r="L80" i="1" s="1"/>
  <c r="J80" i="1"/>
  <c r="G80" i="1" l="1"/>
  <c r="M80" i="1" s="1"/>
  <c r="C81" i="1"/>
  <c r="A82" i="1"/>
  <c r="D81" i="1"/>
  <c r="K81" i="1"/>
  <c r="L81" i="1" s="1"/>
  <c r="F81" i="1"/>
  <c r="J81" i="1"/>
  <c r="I81" i="1"/>
  <c r="H81" i="1"/>
  <c r="E81" i="1"/>
  <c r="G81" i="1" l="1"/>
  <c r="M81" i="1" s="1"/>
  <c r="A83" i="1"/>
  <c r="F82" i="1"/>
  <c r="E82" i="1"/>
  <c r="D82" i="1"/>
  <c r="C82" i="1"/>
  <c r="K82" i="1"/>
  <c r="L82" i="1" s="1"/>
  <c r="I82" i="1"/>
  <c r="J82" i="1"/>
  <c r="H82" i="1"/>
  <c r="G82" i="1" l="1"/>
  <c r="M82" i="1" s="1"/>
  <c r="E83" i="1"/>
  <c r="I83" i="1"/>
  <c r="H83" i="1"/>
  <c r="A84" i="1"/>
  <c r="K83" i="1"/>
  <c r="L83" i="1" s="1"/>
  <c r="J83" i="1"/>
  <c r="F83" i="1"/>
  <c r="D83" i="1"/>
  <c r="C83" i="1"/>
  <c r="G83" i="1" l="1"/>
  <c r="M83" i="1" s="1"/>
  <c r="K84" i="1"/>
  <c r="L84" i="1" s="1"/>
  <c r="D84" i="1"/>
  <c r="J84" i="1"/>
  <c r="I84" i="1"/>
  <c r="H84" i="1"/>
  <c r="C84" i="1"/>
  <c r="F84" i="1"/>
  <c r="E84" i="1"/>
  <c r="A85" i="1"/>
  <c r="G84" i="1" l="1"/>
  <c r="M84" i="1" s="1"/>
  <c r="K85" i="1"/>
  <c r="L85" i="1" s="1"/>
  <c r="J85" i="1"/>
  <c r="C85" i="1"/>
  <c r="A86" i="1"/>
  <c r="F85" i="1"/>
  <c r="E85" i="1"/>
  <c r="D85" i="1"/>
  <c r="I85" i="1"/>
  <c r="H85" i="1"/>
  <c r="G85" i="1" l="1"/>
  <c r="M85" i="1" s="1"/>
  <c r="J86" i="1"/>
  <c r="I86" i="1"/>
  <c r="A87" i="1"/>
  <c r="C86" i="1"/>
  <c r="K86" i="1"/>
  <c r="L86" i="1" s="1"/>
  <c r="E86" i="1"/>
  <c r="F86" i="1"/>
  <c r="H86" i="1"/>
  <c r="D86" i="1"/>
  <c r="G86" i="1" l="1"/>
  <c r="M86" i="1" s="1"/>
  <c r="I87" i="1"/>
  <c r="H87" i="1"/>
  <c r="E87" i="1"/>
  <c r="D87" i="1"/>
  <c r="C87" i="1"/>
  <c r="J87" i="1"/>
  <c r="F87" i="1"/>
  <c r="A88" i="1"/>
  <c r="K87" i="1"/>
  <c r="L87" i="1" s="1"/>
  <c r="G87" i="1" l="1"/>
  <c r="M87" i="1" s="1"/>
  <c r="H88" i="1"/>
  <c r="I88" i="1"/>
  <c r="F88" i="1"/>
  <c r="E88" i="1"/>
  <c r="K88" i="1"/>
  <c r="L88" i="1" s="1"/>
  <c r="J88" i="1"/>
  <c r="D88" i="1"/>
  <c r="A89" i="1"/>
  <c r="C88" i="1"/>
  <c r="G88" i="1" l="1"/>
  <c r="M88" i="1" s="1"/>
  <c r="F89" i="1"/>
  <c r="K89" i="1"/>
  <c r="L89" i="1" s="1"/>
  <c r="J89" i="1"/>
  <c r="I89" i="1"/>
  <c r="E89" i="1"/>
  <c r="H89" i="1"/>
  <c r="A90" i="1"/>
  <c r="D89" i="1"/>
  <c r="C89" i="1"/>
  <c r="G89" i="1" l="1"/>
  <c r="M89" i="1" s="1"/>
  <c r="F90" i="1"/>
  <c r="E90" i="1"/>
  <c r="J90" i="1"/>
  <c r="A91" i="1"/>
  <c r="D90" i="1"/>
  <c r="C90" i="1"/>
  <c r="H90" i="1"/>
  <c r="K90" i="1"/>
  <c r="L90" i="1" s="1"/>
  <c r="I90" i="1"/>
  <c r="G90" i="1" l="1"/>
  <c r="M90" i="1" s="1"/>
  <c r="E91" i="1"/>
  <c r="D91" i="1"/>
  <c r="I91" i="1"/>
  <c r="A92" i="1"/>
  <c r="K91" i="1"/>
  <c r="L91" i="1" s="1"/>
  <c r="J91" i="1"/>
  <c r="C91" i="1"/>
  <c r="F91" i="1"/>
  <c r="H91" i="1"/>
  <c r="G91" i="1" l="1"/>
  <c r="M91" i="1" s="1"/>
  <c r="D92" i="1"/>
  <c r="C92" i="1"/>
  <c r="H92" i="1"/>
  <c r="E92" i="1"/>
  <c r="K92" i="1"/>
  <c r="L92" i="1" s="1"/>
  <c r="J92" i="1"/>
  <c r="I92" i="1"/>
  <c r="F92" i="1"/>
  <c r="A93" i="1"/>
  <c r="G92" i="1" l="1"/>
  <c r="M92" i="1" s="1"/>
  <c r="C93" i="1"/>
  <c r="A94" i="1"/>
  <c r="H93" i="1"/>
  <c r="F93" i="1"/>
  <c r="E93" i="1"/>
  <c r="K93" i="1"/>
  <c r="L93" i="1" s="1"/>
  <c r="J93" i="1"/>
  <c r="I93" i="1"/>
  <c r="D93" i="1"/>
  <c r="G93" i="1" l="1"/>
  <c r="M93" i="1"/>
  <c r="A95" i="1"/>
  <c r="F94" i="1"/>
  <c r="J94" i="1"/>
  <c r="I94" i="1"/>
  <c r="H94" i="1"/>
  <c r="E94" i="1"/>
  <c r="K94" i="1"/>
  <c r="L94" i="1" s="1"/>
  <c r="D94" i="1"/>
  <c r="C94" i="1"/>
  <c r="G94" i="1" l="1"/>
  <c r="M94" i="1"/>
  <c r="E95" i="1"/>
  <c r="A96" i="1"/>
  <c r="K95" i="1"/>
  <c r="L95" i="1" s="1"/>
  <c r="J95" i="1"/>
  <c r="F95" i="1"/>
  <c r="D95" i="1"/>
  <c r="C95" i="1"/>
  <c r="I95" i="1"/>
  <c r="H95" i="1"/>
  <c r="G95" i="1" l="1"/>
  <c r="M95" i="1" s="1"/>
  <c r="K96" i="1"/>
  <c r="L96" i="1" s="1"/>
  <c r="D96" i="1"/>
  <c r="A97" i="1"/>
  <c r="J96" i="1"/>
  <c r="I96" i="1"/>
  <c r="H96" i="1"/>
  <c r="C96" i="1"/>
  <c r="F96" i="1"/>
  <c r="E96" i="1"/>
  <c r="G96" i="1" l="1"/>
  <c r="K97" i="1"/>
  <c r="L97" i="1" s="1"/>
  <c r="J97" i="1"/>
  <c r="C97" i="1"/>
  <c r="D97" i="1"/>
  <c r="I97" i="1"/>
  <c r="A98" i="1"/>
  <c r="H97" i="1"/>
  <c r="F97" i="1"/>
  <c r="E97" i="1"/>
  <c r="M96" i="1"/>
  <c r="G97" i="1" l="1"/>
  <c r="M97" i="1" s="1"/>
  <c r="J98" i="1"/>
  <c r="I98" i="1"/>
  <c r="A99" i="1"/>
  <c r="F98" i="1"/>
  <c r="E98" i="1"/>
  <c r="D98" i="1"/>
  <c r="K98" i="1"/>
  <c r="L98" i="1" s="1"/>
  <c r="H98" i="1"/>
  <c r="C98" i="1"/>
  <c r="G98" i="1" l="1"/>
  <c r="M98" i="1" s="1"/>
  <c r="I99" i="1"/>
  <c r="H99" i="1"/>
  <c r="J99" i="1"/>
  <c r="F99" i="1"/>
  <c r="A100" i="1"/>
  <c r="D99" i="1"/>
  <c r="K99" i="1"/>
  <c r="L99" i="1" s="1"/>
  <c r="C99" i="1"/>
  <c r="E99" i="1"/>
  <c r="G99" i="1" l="1"/>
  <c r="M99" i="1" s="1"/>
  <c r="H100" i="1"/>
  <c r="K100" i="1"/>
  <c r="L100" i="1" s="1"/>
  <c r="J100" i="1"/>
  <c r="D100" i="1"/>
  <c r="C100" i="1"/>
  <c r="A101" i="1"/>
  <c r="F100" i="1"/>
  <c r="I100" i="1"/>
  <c r="E100" i="1"/>
  <c r="G100" i="1" l="1"/>
  <c r="M100" i="1" s="1"/>
  <c r="F101" i="1"/>
  <c r="K101" i="1"/>
  <c r="L101" i="1" s="1"/>
  <c r="A102" i="1"/>
  <c r="J101" i="1"/>
  <c r="I101" i="1"/>
  <c r="H101" i="1"/>
  <c r="E101" i="1"/>
  <c r="D101" i="1"/>
  <c r="C101" i="1"/>
  <c r="G101" i="1" l="1"/>
  <c r="M101" i="1" s="1"/>
  <c r="F102" i="1"/>
  <c r="E102" i="1"/>
  <c r="J102" i="1"/>
  <c r="A103" i="1"/>
  <c r="I102" i="1"/>
  <c r="K102" i="1"/>
  <c r="L102" i="1" s="1"/>
  <c r="H102" i="1"/>
  <c r="D102" i="1"/>
  <c r="C102" i="1"/>
  <c r="G102" i="1" l="1"/>
  <c r="M102" i="1" s="1"/>
  <c r="E103" i="1"/>
  <c r="D103" i="1"/>
  <c r="I103" i="1"/>
  <c r="F103" i="1"/>
  <c r="C103" i="1"/>
  <c r="J103" i="1"/>
  <c r="H103" i="1"/>
  <c r="A104" i="1"/>
  <c r="K103" i="1"/>
  <c r="L103" i="1" s="1"/>
  <c r="G103" i="1" l="1"/>
  <c r="M103" i="1" s="1"/>
  <c r="D104" i="1"/>
  <c r="C104" i="1"/>
  <c r="H104" i="1"/>
  <c r="I104" i="1"/>
  <c r="F104" i="1"/>
  <c r="A105" i="1"/>
  <c r="E104" i="1"/>
  <c r="K104" i="1"/>
  <c r="L104" i="1" s="1"/>
  <c r="J104" i="1"/>
  <c r="G104" i="1" l="1"/>
  <c r="M104" i="1" s="1"/>
  <c r="C105" i="1"/>
  <c r="A106" i="1"/>
  <c r="K105" i="1"/>
  <c r="L105" i="1" s="1"/>
  <c r="J105" i="1"/>
  <c r="I105" i="1"/>
  <c r="D105" i="1"/>
  <c r="H105" i="1"/>
  <c r="F105" i="1"/>
  <c r="E105" i="1"/>
  <c r="G105" i="1" l="1"/>
  <c r="M105" i="1" s="1"/>
  <c r="A107" i="1"/>
  <c r="F106" i="1"/>
  <c r="K106" i="1"/>
  <c r="L106" i="1" s="1"/>
  <c r="J106" i="1"/>
  <c r="I106" i="1"/>
  <c r="H106" i="1"/>
  <c r="E106" i="1"/>
  <c r="D106" i="1"/>
  <c r="C106" i="1"/>
  <c r="G106" i="1" l="1"/>
  <c r="M106" i="1" s="1"/>
  <c r="E107" i="1"/>
  <c r="A108" i="1"/>
  <c r="H107" i="1"/>
  <c r="F107" i="1"/>
  <c r="D107" i="1"/>
  <c r="C107" i="1"/>
  <c r="K107" i="1"/>
  <c r="L107" i="1" s="1"/>
  <c r="J107" i="1"/>
  <c r="I107" i="1"/>
  <c r="G107" i="1" l="1"/>
  <c r="M107" i="1" s="1"/>
  <c r="K108" i="1"/>
  <c r="L108" i="1" s="1"/>
  <c r="D108" i="1"/>
  <c r="E108" i="1"/>
  <c r="C108" i="1"/>
  <c r="H108" i="1"/>
  <c r="F108" i="1"/>
  <c r="A109" i="1"/>
  <c r="I108" i="1"/>
  <c r="J108" i="1"/>
  <c r="G108" i="1" l="1"/>
  <c r="M108" i="1" s="1"/>
  <c r="K109" i="1"/>
  <c r="L109" i="1" s="1"/>
  <c r="J109" i="1"/>
  <c r="C109" i="1"/>
  <c r="F109" i="1"/>
  <c r="E109" i="1"/>
  <c r="A110" i="1"/>
  <c r="D109" i="1"/>
  <c r="I109" i="1"/>
  <c r="H109" i="1"/>
  <c r="G109" i="1" l="1"/>
  <c r="M109" i="1" s="1"/>
  <c r="J110" i="1"/>
  <c r="I110" i="1"/>
  <c r="A111" i="1"/>
  <c r="K110" i="1"/>
  <c r="L110" i="1" s="1"/>
  <c r="H110" i="1"/>
  <c r="C110" i="1"/>
  <c r="D110" i="1"/>
  <c r="F110" i="1"/>
  <c r="E110" i="1"/>
  <c r="G110" i="1" l="1"/>
  <c r="M110" i="1" s="1"/>
  <c r="I111" i="1"/>
  <c r="H111" i="1"/>
  <c r="A112" i="1"/>
  <c r="K111" i="1"/>
  <c r="L111" i="1" s="1"/>
  <c r="J111" i="1"/>
  <c r="F111" i="1"/>
  <c r="E111" i="1"/>
  <c r="C111" i="1"/>
  <c r="D111" i="1"/>
  <c r="G111" i="1" l="1"/>
  <c r="M111" i="1" s="1"/>
  <c r="H112" i="1"/>
  <c r="A113" i="1"/>
  <c r="F112" i="1"/>
  <c r="J112" i="1"/>
  <c r="D112" i="1"/>
  <c r="C112" i="1"/>
  <c r="I112" i="1"/>
  <c r="E112" i="1"/>
  <c r="K112" i="1"/>
  <c r="L112" i="1" s="1"/>
  <c r="G112" i="1" l="1"/>
  <c r="M112" i="1" s="1"/>
  <c r="F113" i="1"/>
  <c r="K113" i="1"/>
  <c r="L113" i="1" s="1"/>
  <c r="C113" i="1"/>
  <c r="H113" i="1"/>
  <c r="E113" i="1"/>
  <c r="D113" i="1"/>
  <c r="A114" i="1"/>
  <c r="J113" i="1"/>
  <c r="I113" i="1"/>
  <c r="G113" i="1" l="1"/>
  <c r="M113" i="1" s="1"/>
  <c r="F114" i="1"/>
  <c r="E114" i="1"/>
  <c r="J114" i="1"/>
  <c r="D114" i="1"/>
  <c r="C114" i="1"/>
  <c r="A115" i="1"/>
  <c r="K114" i="1"/>
  <c r="L114" i="1" s="1"/>
  <c r="H114" i="1"/>
  <c r="I114" i="1"/>
  <c r="G114" i="1" l="1"/>
  <c r="M114" i="1" s="1"/>
  <c r="E115" i="1"/>
  <c r="D115" i="1"/>
  <c r="I115" i="1"/>
  <c r="J115" i="1"/>
  <c r="H115" i="1"/>
  <c r="K115" i="1"/>
  <c r="L115" i="1" s="1"/>
  <c r="F115" i="1"/>
  <c r="C115" i="1"/>
  <c r="A116" i="1"/>
  <c r="G115" i="1" l="1"/>
  <c r="M115" i="1" s="1"/>
  <c r="D116" i="1"/>
  <c r="C116" i="1"/>
  <c r="H116" i="1"/>
  <c r="K116" i="1"/>
  <c r="L116" i="1" s="1"/>
  <c r="J116" i="1"/>
  <c r="I116" i="1"/>
  <c r="F116" i="1"/>
  <c r="E116" i="1"/>
  <c r="A117" i="1"/>
  <c r="G116" i="1" l="1"/>
  <c r="M116" i="1" s="1"/>
  <c r="C117" i="1"/>
  <c r="A118" i="1"/>
  <c r="K117" i="1"/>
  <c r="L117" i="1" s="1"/>
  <c r="F117" i="1"/>
  <c r="H117" i="1"/>
  <c r="J117" i="1"/>
  <c r="I117" i="1"/>
  <c r="E117" i="1"/>
  <c r="D117" i="1"/>
  <c r="G117" i="1" l="1"/>
  <c r="M117" i="1" s="1"/>
  <c r="A119" i="1"/>
  <c r="F118" i="1"/>
  <c r="C118" i="1"/>
  <c r="E118" i="1"/>
  <c r="D118" i="1"/>
  <c r="I118" i="1"/>
  <c r="H118" i="1"/>
  <c r="K118" i="1"/>
  <c r="L118" i="1" s="1"/>
  <c r="J118" i="1"/>
  <c r="G118" i="1" l="1"/>
  <c r="M118" i="1" s="1"/>
  <c r="E119" i="1"/>
  <c r="F119" i="1"/>
  <c r="D119" i="1"/>
  <c r="C119" i="1"/>
  <c r="A120" i="1"/>
  <c r="K119" i="1"/>
  <c r="L119" i="1" s="1"/>
  <c r="J119" i="1"/>
  <c r="I119" i="1"/>
  <c r="H119" i="1"/>
  <c r="G119" i="1" l="1"/>
  <c r="M119" i="1" s="1"/>
  <c r="K120" i="1"/>
  <c r="L120" i="1" s="1"/>
  <c r="D120" i="1"/>
  <c r="H120" i="1"/>
  <c r="F120" i="1"/>
  <c r="J120" i="1"/>
  <c r="I120" i="1"/>
  <c r="A121" i="1"/>
  <c r="C120" i="1"/>
  <c r="E120" i="1"/>
  <c r="G120" i="1" l="1"/>
  <c r="M120" i="1" s="1"/>
  <c r="K121" i="1"/>
  <c r="L121" i="1" s="1"/>
  <c r="J121" i="1"/>
  <c r="C121" i="1"/>
  <c r="I121" i="1"/>
  <c r="H121" i="1"/>
  <c r="F121" i="1"/>
  <c r="E121" i="1"/>
  <c r="D121" i="1"/>
  <c r="G121" i="1" l="1"/>
  <c r="M121" i="1" s="1"/>
</calcChain>
</file>

<file path=xl/sharedStrings.xml><?xml version="1.0" encoding="utf-8"?>
<sst xmlns="http://schemas.openxmlformats.org/spreadsheetml/2006/main" count="3795" uniqueCount="518">
  <si>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</si>
  <si>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</si>
  <si>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</si>
  <si>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</si>
  <si>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</si>
  <si>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</si>
  <si>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</si>
  <si>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</si>
  <si>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</si>
  <si>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</si>
  <si>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</si>
  <si>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</si>
  <si>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Conciliação</t>
  </si>
  <si>
    <t>Coluna Auxiliar Data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</si>
  <si>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</si>
  <si>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</si>
  <si>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</si>
  <si>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</si>
  <si>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</si>
  <si>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</si>
  <si>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</si>
  <si>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Blue Note - São Paulo</t>
  </si>
  <si>
    <t>Saldo Inicial</t>
  </si>
  <si>
    <t>Transações via Pix</t>
  </si>
  <si>
    <t>Taxa de sistema sobre receita de Bar</t>
  </si>
  <si>
    <t>Cartão de Débito integrado Zig</t>
  </si>
  <si>
    <t>Cartão de Crédito integrado Zig - Antecipado</t>
  </si>
  <si>
    <t>Saque</t>
  </si>
  <si>
    <t>Antecipação</t>
  </si>
  <si>
    <t>Taxa Sobre Envio de SMS</t>
  </si>
  <si>
    <t>Transações via App - Antecipado</t>
  </si>
  <si>
    <t>Ajuste - Z0118 - Envio de bobinas</t>
  </si>
  <si>
    <t>Cobrança geral - Z0101 - Ref.:2 Totem R$300 cada</t>
  </si>
  <si>
    <t>Cobrança geral - Z0101 - Ref.:25 Smartpos R$20 cada</t>
  </si>
  <si>
    <t>Cobrança geral - Z0101 - Ref.:35 Pdv's R$20 cada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</si>
  <si>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</si>
  <si>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</si>
  <si>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</si>
  <si>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</si>
  <si>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</si>
  <si>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</si>
  <si>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</si>
  <si>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</si>
  <si>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</si>
  <si>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</si>
  <si>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</si>
  <si>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</si>
  <si>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</si>
  <si>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</si>
  <si>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</si>
  <si>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</si>
  <si>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</si>
  <si>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</si>
  <si>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</si>
  <si>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</si>
  <si>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</si>
  <si>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</si>
  <si>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</si>
  <si>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</si>
  <si>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</si>
  <si>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</si>
  <si>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</si>
  <si>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TICKET SERVICO SA</t>
  </si>
  <si>
    <t>ALELO</t>
  </si>
  <si>
    <t>BANCO VR S.A</t>
  </si>
  <si>
    <t>Odontoprev S.A.</t>
  </si>
  <si>
    <t xml:space="preserve">FUNDACAO CESP </t>
  </si>
  <si>
    <t>b - Locação de Espaço - Eventos</t>
  </si>
  <si>
    <t>PORTO SEGURO CIA DE SEGUROS GERIAS</t>
  </si>
  <si>
    <t xml:space="preserve">EVENTIM BRASIL </t>
  </si>
  <si>
    <t>PLUXEE BENEFICIOS BRASIL S.A. (SODEXO)</t>
  </si>
  <si>
    <t>ESTUDIO JACARANDÁ ARQUITETURA, DESIGN DE VAREJO E PARTICIPAÇÕES LTDA</t>
  </si>
  <si>
    <t>JBS S/A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</si>
  <si>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</si>
  <si>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</si>
  <si>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</si>
  <si>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</si>
  <si>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</si>
  <si>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</si>
  <si>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</si>
  <si>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</si>
  <si>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</si>
  <si>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</si>
  <si>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Doc_NF</t>
  </si>
  <si>
    <t>Status_Conf_Document</t>
  </si>
  <si>
    <t>Status_Aprov_Diret</t>
  </si>
  <si>
    <t>Status_Aprov_Caixa</t>
  </si>
  <si>
    <t>Status_Pgto</t>
  </si>
  <si>
    <t>Conta_Bancaria</t>
  </si>
  <si>
    <t>CNPJ_Loja</t>
  </si>
  <si>
    <t>DLOCAL BRASIL PAGAMENTOS LTDA  - DMK</t>
  </si>
  <si>
    <t>Transferência Bancária ou Pix</t>
  </si>
  <si>
    <t>CUSTOS COM MARKETING</t>
  </si>
  <si>
    <t xml:space="preserve"> MAT DE PROPAGANDA/ FER DE MKT</t>
  </si>
  <si>
    <t>999543350162036</t>
  </si>
  <si>
    <t>Documentação Aprovada</t>
  </si>
  <si>
    <t>Aprovado Diretoria</t>
  </si>
  <si>
    <t>Aprovado Caixa</t>
  </si>
  <si>
    <t>Pago</t>
  </si>
  <si>
    <t>Blue Note SP - Spjazz - Banco do Brasil</t>
  </si>
  <si>
    <t xml:space="preserve">LUPA SERVICOES CADASTRAIS </t>
  </si>
  <si>
    <t>Boleto Bancário</t>
  </si>
  <si>
    <t>ASS DE IMPRENSA/ MIDIA/ PATROC</t>
  </si>
  <si>
    <t>3096</t>
  </si>
  <si>
    <t>SILVIA MARA RODRIGUES ALVES ALONCO -ARTISTICO</t>
  </si>
  <si>
    <t>CUSTO ARTISTICO</t>
  </si>
  <si>
    <t>CACHE MUSICOS E ARTISTAS</t>
  </si>
  <si>
    <t>9</t>
  </si>
  <si>
    <t>KEEL EMPREENDIMENTOS ARTISTICOS LTDA ME</t>
  </si>
  <si>
    <t>191</t>
  </si>
  <si>
    <t>SERGIO P FREDDI JUNIOR ARTE E MUSICA - ARTISTICO</t>
  </si>
  <si>
    <t>464</t>
  </si>
  <si>
    <t>BANCO DO BRASIL SA</t>
  </si>
  <si>
    <t>Encontro de Contas</t>
  </si>
  <si>
    <t>DESPESAS BANCARIAS</t>
  </si>
  <si>
    <t>TARIFAS BANCARIAS</t>
  </si>
  <si>
    <t>012025</t>
  </si>
  <si>
    <t xml:space="preserve">NA VARANDA PRODUCOES ARTISTICAS E COMERCIO DE PRODUTOS </t>
  </si>
  <si>
    <t>48</t>
  </si>
  <si>
    <t>JOABE DE FREITAS REIS</t>
  </si>
  <si>
    <t>CUSTOS DE EVENTOS</t>
  </si>
  <si>
    <t>CACHE DE PRODUTOR</t>
  </si>
  <si>
    <t>78</t>
  </si>
  <si>
    <t>HUB777 ADVERTISING - MARKETING LTDA - CALAINHO FB</t>
  </si>
  <si>
    <t>MAO DE OBRA FIXA/ TEMPORARIOS</t>
  </si>
  <si>
    <t>PRO LABORE</t>
  </si>
  <si>
    <t>185</t>
  </si>
  <si>
    <t>POMELO COM E EXPDE FRUTAS LTDA - ME</t>
  </si>
  <si>
    <t>INSUMOS</t>
  </si>
  <si>
    <t>ALIMENTOS</t>
  </si>
  <si>
    <t>81612</t>
  </si>
  <si>
    <t>PDO ALIMENTOS E COMERCIO LTDA</t>
  </si>
  <si>
    <t>33570</t>
  </si>
  <si>
    <t>MARIO PEDRO FELICIANO HORTIFRUTI EPP</t>
  </si>
  <si>
    <t>424429</t>
  </si>
  <si>
    <t>ALEKSANDRO PINCHIERI MARQUES</t>
  </si>
  <si>
    <t>LOCACAO DE EQUIPAMENTOS VARIAVEL</t>
  </si>
  <si>
    <t>352</t>
  </si>
  <si>
    <t>PJ AMAURI JOAQUIM DA SILVA 52439248</t>
  </si>
  <si>
    <t>COMISSÕES E GORJETA</t>
  </si>
  <si>
    <t>36</t>
  </si>
  <si>
    <t>PJ IVAN MANFRINATO BILIA 3781626180</t>
  </si>
  <si>
    <t>39</t>
  </si>
  <si>
    <t>BEATRIZ REGINA BERLONI - PJ BNSP</t>
  </si>
  <si>
    <t>47</t>
  </si>
  <si>
    <t>IGOR MIRANDO CRUZ - PJ BNSP</t>
  </si>
  <si>
    <t xml:space="preserve">LINDOLFO LUIZ FELIX MARCONDES </t>
  </si>
  <si>
    <t>37</t>
  </si>
  <si>
    <t>FERNANDO ALMEIDA AQUINO - PJ BNSP</t>
  </si>
  <si>
    <t>43</t>
  </si>
  <si>
    <t>GIULIA LOPES GOMES</t>
  </si>
  <si>
    <t>4</t>
  </si>
  <si>
    <t>PJ PEDRO XAVIER ANTUNES CAVALHEIRO 45502040879</t>
  </si>
  <si>
    <t>122024</t>
  </si>
  <si>
    <t>BEBIDAS</t>
  </si>
  <si>
    <t>442</t>
  </si>
  <si>
    <t>DESPESAS GERAIS</t>
  </si>
  <si>
    <t>MANUTENCAO EM GERAL</t>
  </si>
  <si>
    <t>443</t>
  </si>
  <si>
    <t>444</t>
  </si>
  <si>
    <t>LARISSA DE SOUZA TEIXEIRA OREM 16364956726</t>
  </si>
  <si>
    <t>57</t>
  </si>
  <si>
    <t>SURABHI SALVADOR PRODUCOES LTDA</t>
  </si>
  <si>
    <t>44</t>
  </si>
  <si>
    <t>INDIE BOSSA PRODUCOES ARTISTICAS LTDA - MICHELE  PJ EVENTO</t>
  </si>
  <si>
    <t>DESPESAS DE PATROCINIO</t>
  </si>
  <si>
    <t>202400000000424</t>
  </si>
  <si>
    <t>LETICIA NOGUEIRA MACHADO</t>
  </si>
  <si>
    <t xml:space="preserve"> TECNICO DE SOM/ LUZ</t>
  </si>
  <si>
    <t>7</t>
  </si>
  <si>
    <t>8</t>
  </si>
  <si>
    <t xml:space="preserve">TATIANE RABELLO PIRES 41.010.785 </t>
  </si>
  <si>
    <t>35</t>
  </si>
  <si>
    <t>TATIANA DE OLIVEIRA</t>
  </si>
  <si>
    <t>350</t>
  </si>
  <si>
    <t>DANIEL SZTAJNBERG PJ ARTISTICO FB</t>
  </si>
  <si>
    <t>UTILIDADES</t>
  </si>
  <si>
    <t xml:space="preserve"> CONDUÇÕES/TAXI/UBER</t>
  </si>
  <si>
    <t>349</t>
  </si>
  <si>
    <t xml:space="preserve">MARIANA AMARAL  DELFINO RODRIGUES </t>
  </si>
  <si>
    <t>11</t>
  </si>
  <si>
    <t>RIO DE JANEIRO JAZZ EMPREENDIMENTOS LTDA</t>
  </si>
  <si>
    <t>INVESTIMENTOS</t>
  </si>
  <si>
    <t>BLUE NOTE RIO DE JANEIRO</t>
  </si>
  <si>
    <t>006</t>
  </si>
  <si>
    <t>EAU DISTRIB. DE AGUA MINERAL EIRELI - EP</t>
  </si>
  <si>
    <t>277114</t>
  </si>
  <si>
    <t>AMADE COMERCIO DE PRODUTOS DE LIMPEZA EIRELI</t>
  </si>
  <si>
    <t>861324</t>
  </si>
  <si>
    <t>MARCELO DA SILVEIRA ARRUDA COMERCIO DE ALIMENTOS -P.QUEIJO</t>
  </si>
  <si>
    <t>1612</t>
  </si>
  <si>
    <t>SALARIO PJ</t>
  </si>
  <si>
    <t>3</t>
  </si>
  <si>
    <t>PRESHH ALUGUEL DE MAQUINAS LTDA</t>
  </si>
  <si>
    <t>LOCACOES</t>
  </si>
  <si>
    <t>LOCACAO DE EQUIPAMENTOS</t>
  </si>
  <si>
    <t>22853</t>
  </si>
  <si>
    <t>RITZ MATERIAIS PARA FESTA LTDA</t>
  </si>
  <si>
    <t>LOCACAO DE UTENSILIOS EVENTOS</t>
  </si>
  <si>
    <t>289464.</t>
  </si>
  <si>
    <t>ERVAS FINAS HORTICULTURA LTDA</t>
  </si>
  <si>
    <t>356303</t>
  </si>
  <si>
    <t>REBAL COMERCIAL LTDA</t>
  </si>
  <si>
    <t>UTENSILIOS</t>
  </si>
  <si>
    <t>267736</t>
  </si>
  <si>
    <t>LEITERIA E LATICINIOS PARDINHO ARTESANAL LTDA.</t>
  </si>
  <si>
    <t>9893</t>
  </si>
  <si>
    <t>ELETROPAULO METROPOLITANA ELETRICIDADE DE SAO PAULO SA</t>
  </si>
  <si>
    <t>ENERGIA ELETRICA</t>
  </si>
  <si>
    <t>666371177</t>
  </si>
  <si>
    <t xml:space="preserve">AMANDA CRISTINA DE SOUZA PROMOCOES CULTURAIS </t>
  </si>
  <si>
    <t>433</t>
  </si>
  <si>
    <t xml:space="preserve">BCREMA LTDA </t>
  </si>
  <si>
    <t>51</t>
  </si>
  <si>
    <t>CINDY LOURENÇO</t>
  </si>
  <si>
    <t>12</t>
  </si>
  <si>
    <t xml:space="preserve">SAO PAULO GESTAO DE CASAS NOTURNAS LTDA </t>
  </si>
  <si>
    <t>25</t>
  </si>
  <si>
    <t>42</t>
  </si>
  <si>
    <t>50</t>
  </si>
  <si>
    <t>PJ 00492024 - ISABELLA FERNANDES GOMES</t>
  </si>
  <si>
    <t>32</t>
  </si>
  <si>
    <t>38</t>
  </si>
  <si>
    <t>PJ 00352023 - JESSICA IZABEL DE SOUZA</t>
  </si>
  <si>
    <t>55</t>
  </si>
  <si>
    <t xml:space="preserve">JOSEFA DEBORA DE SANTANA </t>
  </si>
  <si>
    <t>14</t>
  </si>
  <si>
    <t>PJ 00422023 LARISSA ROSA DE SOUZA</t>
  </si>
  <si>
    <t>46</t>
  </si>
  <si>
    <t>MICHELLY ROSSI COUTO</t>
  </si>
  <si>
    <t>SERVICOS DE TERCEIROS</t>
  </si>
  <si>
    <t>ASSESSORIA GERAL</t>
  </si>
  <si>
    <t>235</t>
  </si>
  <si>
    <t>ROBERTA NAKANO 16628171850</t>
  </si>
  <si>
    <t>34</t>
  </si>
  <si>
    <t>PJ 00092021 - VANESSA FERREIRA DEL SANTO</t>
  </si>
  <si>
    <t>237</t>
  </si>
  <si>
    <t>PJ WANDEILSON GOMES MORAIS 05232002422</t>
  </si>
  <si>
    <t>CECILIA DA SILVA LEITE - PJ MARKETING</t>
  </si>
  <si>
    <t>74</t>
  </si>
  <si>
    <t>LETICIA PEREIRA GOMES 13311645758</t>
  </si>
  <si>
    <t>28</t>
  </si>
  <si>
    <t>NICOLE CRISTINA FABRA -PJ MKT</t>
  </si>
  <si>
    <t>18</t>
  </si>
  <si>
    <t>REGRA HUM PUBLICIDADE LTDA - PJ MARKETING</t>
  </si>
  <si>
    <t xml:space="preserve"> AGENCIA DE PROPAGANDA</t>
  </si>
  <si>
    <t>302</t>
  </si>
  <si>
    <t xml:space="preserve">TRILL PUBLICIDADE E PROPAGANDA LTDA </t>
  </si>
  <si>
    <t>153</t>
  </si>
  <si>
    <t xml:space="preserve">RIVELLO INTERMEDIACAO E AGENCIAMENTO LTDA </t>
  </si>
  <si>
    <t>30</t>
  </si>
  <si>
    <t>F G RIVERO CONSULTORIA EIRELI - FACUNDO FB</t>
  </si>
  <si>
    <t>127</t>
  </si>
  <si>
    <t>FABRICA DE BARES PARTICIPACOES LTDA</t>
  </si>
  <si>
    <t>SOUL BRASIL ADMINISTRACAO LTDA  - PJ ARTISTICO FB</t>
  </si>
  <si>
    <t>201</t>
  </si>
  <si>
    <t>FLA ART CONSULTORIA E SERVIÇOS LTDA - FLAVIO P. FB</t>
  </si>
  <si>
    <t>89</t>
  </si>
  <si>
    <t>674632297</t>
  </si>
  <si>
    <t>482680736</t>
  </si>
  <si>
    <t>428</t>
  </si>
  <si>
    <t>52</t>
  </si>
  <si>
    <t>CEPEL COMERCIO DE PAPEIS E EMBALAGENS EIRELI</t>
  </si>
  <si>
    <t>231401</t>
  </si>
  <si>
    <t xml:space="preserve">MUNDIVOX COMUNICAÇOES LTDA </t>
  </si>
  <si>
    <t>SISTEMAS/ T.I</t>
  </si>
  <si>
    <t>INTERNET</t>
  </si>
  <si>
    <t>132936</t>
  </si>
  <si>
    <t>DTK COMERCIO DE ALIMENTOS LTDA</t>
  </si>
  <si>
    <t>19995</t>
  </si>
  <si>
    <t>SPAL INDUSTRIA BRASILEIRA DE BEBIDAS S A</t>
  </si>
  <si>
    <t>10040794</t>
  </si>
  <si>
    <t>CECILIA TSUYACO ARAKI SILVA LTDA</t>
  </si>
  <si>
    <t>363091</t>
  </si>
  <si>
    <t>RODRIGO VALENTIM DA SILVA</t>
  </si>
  <si>
    <t>CAIO ANDREATTA MORO</t>
  </si>
  <si>
    <t xml:space="preserve">G2 SERVICOS REMOCAO DE ENTULHOS LTDA </t>
  </si>
  <si>
    <t>7781</t>
  </si>
  <si>
    <t>VILA GALE BRASIL - ATIVIDADES HOTELEIRAS LTDA</t>
  </si>
  <si>
    <t xml:space="preserve"> EVENTOS MARKETING</t>
  </si>
  <si>
    <t>36951</t>
  </si>
  <si>
    <t>BASILE INDUSTRIA E COMERCIO DE PRODUTOS EIRELI</t>
  </si>
  <si>
    <t>51889</t>
  </si>
  <si>
    <t>289464R</t>
  </si>
  <si>
    <t>290150.2</t>
  </si>
  <si>
    <t>289982R</t>
  </si>
  <si>
    <t>290124.5</t>
  </si>
  <si>
    <t>290124R</t>
  </si>
  <si>
    <t>EDJANE DANTAS DE ALMEIDA SOUSA  - DESENTUPIDORA</t>
  </si>
  <si>
    <t>SERVICOS DE LIMPEZA</t>
  </si>
  <si>
    <t>423</t>
  </si>
  <si>
    <t>ESTAFF SOLUCOES TECNOLOGICAS DE AGENCIAMENTO LTDA</t>
  </si>
  <si>
    <t>MÃO DE OBRA EXTRA</t>
  </si>
  <si>
    <t>495160112</t>
  </si>
  <si>
    <t>ESHOWS PROMOCOES ARTISTICAS LTDA</t>
  </si>
  <si>
    <t>491030006</t>
  </si>
  <si>
    <t>TOMAS KOLISCG</t>
  </si>
  <si>
    <t xml:space="preserve"> MATERIAIS INSTITUCIONAIS</t>
  </si>
  <si>
    <t>13122024</t>
  </si>
  <si>
    <t>ISAIAS BARBOSA MAGALHAES DE ALMEIDA -ARTISTICO</t>
  </si>
  <si>
    <t>MMARTINEZ GRAFICA LTDA</t>
  </si>
  <si>
    <t>CARDÁPIOS</t>
  </si>
  <si>
    <t>1879</t>
  </si>
  <si>
    <t>FLAVIO PINHEIRO</t>
  </si>
  <si>
    <t>CIUFFI HORTIFRUTI EIRELI</t>
  </si>
  <si>
    <t>17808</t>
  </si>
  <si>
    <t>17775</t>
  </si>
  <si>
    <t>363028</t>
  </si>
  <si>
    <t xml:space="preserve">HORTIFRUTI DO CHEF LTDA </t>
  </si>
  <si>
    <t>25498</t>
  </si>
  <si>
    <t>363029</t>
  </si>
  <si>
    <t>PSS - CENTRAL DA LIMPEZA LTDA</t>
  </si>
  <si>
    <t>884</t>
  </si>
  <si>
    <t>CASA DE CARNES P.J.J. LTDA - ME</t>
  </si>
  <si>
    <t>41585</t>
  </si>
  <si>
    <t>81529</t>
  </si>
  <si>
    <t xml:space="preserve">EMPORIO MEL </t>
  </si>
  <si>
    <t>432747</t>
  </si>
  <si>
    <t>433141</t>
  </si>
  <si>
    <t>433447</t>
  </si>
  <si>
    <t xml:space="preserve">MARIA LUIZA ALLEGRETTI CARNEIRO </t>
  </si>
  <si>
    <t>1</t>
  </si>
  <si>
    <t>424069</t>
  </si>
  <si>
    <t>ANDREIA SANTOS FREITAS DUARTE</t>
  </si>
  <si>
    <t>1756</t>
  </si>
  <si>
    <t xml:space="preserve">JRJS TELECOM LTDA </t>
  </si>
  <si>
    <t>71860/1</t>
  </si>
  <si>
    <t xml:space="preserve">LEITERIA CABRIOLA FROMAGES DE CHEVRE LTDA </t>
  </si>
  <si>
    <t>40029</t>
  </si>
  <si>
    <t>NESTLE BRASIL LTDA</t>
  </si>
  <si>
    <t>5099047</t>
  </si>
  <si>
    <t>266579</t>
  </si>
  <si>
    <t>JOAO SABIA PRODUCOES ARTISTICAS E CULTURAIS  LTDA</t>
  </si>
  <si>
    <t>CG FOODS DISTRIB. DE ALIMENTOS LTDA</t>
  </si>
  <si>
    <t>136777</t>
  </si>
  <si>
    <t>355361</t>
  </si>
  <si>
    <t>MUSICAL EM MI PRODUCOES ARTISTICAS LTDA ME</t>
  </si>
  <si>
    <t>99</t>
  </si>
  <si>
    <t>1875</t>
  </si>
  <si>
    <t>17701</t>
  </si>
  <si>
    <t>17668</t>
  </si>
  <si>
    <t>25480</t>
  </si>
  <si>
    <t>25482</t>
  </si>
  <si>
    <t>33373</t>
  </si>
  <si>
    <t>362913</t>
  </si>
  <si>
    <t>354672</t>
  </si>
  <si>
    <t>1876</t>
  </si>
  <si>
    <t>BASILICATA LAURENTI LTDA</t>
  </si>
  <si>
    <t>307690</t>
  </si>
  <si>
    <t>NOVA COMERCIAL PESCADOS LTDA</t>
  </si>
  <si>
    <t>6103</t>
  </si>
  <si>
    <t>423885</t>
  </si>
  <si>
    <t>1747</t>
  </si>
  <si>
    <t xml:space="preserve"> FAMIGERADA COMERCIO E EXPORTACAO DE BEBIDAS LTDA</t>
  </si>
  <si>
    <t>1337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</si>
  <si>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</si>
  <si>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</si>
  <si>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</si>
  <si>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</si>
  <si>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</si>
  <si>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</si>
  <si>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</si>
  <si>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</si>
  <si>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</si>
  <si>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Parcela_Paga</t>
  </si>
  <si>
    <t>ZAHIL IMPORTADORA LTDA</t>
  </si>
  <si>
    <t>FG7 COMERCIO E DISTRIBUICAO DE BEBIDAS -</t>
  </si>
  <si>
    <t>MULTIFRANGOS COMERCIO DE ALIMENTOS LTDA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</si>
  <si>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</si>
  <si>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</si>
  <si>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</si>
  <si>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</si>
  <si>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</si>
  <si>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</si>
  <si>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DEP DINHEIRO ATM - 10/01 13:06 SOP-AVENIDA PAULISTA</t>
  </si>
  <si>
    <t>TED-CRDITO EM CONTA - 341 0262 47866934000174 TICKET SERVICO</t>
  </si>
  <si>
    <t>RECEBIMENTO FORNECEDOR - ALELO INSTITUICAO DE PAGAMENTO SA</t>
  </si>
  <si>
    <t>PIX - RECEBIDO - 10/01 12:14 26356125000142 ZIG TECNOLO</t>
  </si>
  <si>
    <t>PIX - RECEBIDO - 10/01 12:17 78626983000163 BANCO VR</t>
  </si>
  <si>
    <t>DEBITO</t>
  </si>
  <si>
    <t>PAGAMENTO DE BOLETO - FACEBOOK PROCESSADO POR ADYEN</t>
  </si>
  <si>
    <t>TED-PAG FORNECEDORES - 237 2372 58119199000151 ODONTOPREV S/A</t>
  </si>
  <si>
    <t>PIX - RECEBIDO - 09/01 10:04 26356125000142 ZIG TECNOLO</t>
  </si>
  <si>
    <t>TRANSFERNCIA ENVIADA - 09/01 16:22 KEEL E ARTISTICOS LTDA</t>
  </si>
  <si>
    <t>TRANSFERNCIA ENVIADA - 09/01 14:29 SERGIO P. FREDDI JUNIOR</t>
  </si>
  <si>
    <t>TED TRANSF.ELETR.DISPONIV - 341 3032 029812593000172 LUPA SERVICOS</t>
  </si>
  <si>
    <t>TED TRANSF.ELETR.DISPONIV - 260 0001 015868084000157 SILVIA MARA R</t>
  </si>
  <si>
    <t>TED TRANSF.ELETR.DISPONIV - 033 0457 034133424000146 NA VARANDA PR</t>
  </si>
  <si>
    <t>TED TRANSF.ELETR.DISPONIV - 260 0001 032507764000164 JOABE DE FREI</t>
  </si>
  <si>
    <t>TED TRANSF.ELETR.DISPONIV - 422 0047 038611003000215 HUB777 ADVERT</t>
  </si>
  <si>
    <t>TAR DOC/TED ELETRNICO - COBRANA REFERENTE 09/01/2025</t>
  </si>
  <si>
    <t>TED DEVOLVIDA - AG OU CNT DEST DO CRED INVAL</t>
  </si>
  <si>
    <t>TED-CRDITO EM CONTA - 341 2000 23945623000132 EVENTIM BRASIL</t>
  </si>
  <si>
    <t>PIX - RECEBIDO - 08/01 07:15 61198164000160 PORTO SEGUR</t>
  </si>
  <si>
    <t>PIX - RECEBIDO - 08/01 08:03 62465117000106 FUNDACAO CE</t>
  </si>
  <si>
    <t>PIX - RECEBIDO - 08/01 10:16 26356125000142 ZIG TECNOLO</t>
  </si>
  <si>
    <t>TRANSFERNCIA ENVIADA - 08/01 15:34 INDIE BOSSA PRODUCOES AR</t>
  </si>
  <si>
    <t>TRANSFERNCIA ENVIADA - 08/01 15:34 VANESSA D S F CONSULTORI</t>
  </si>
  <si>
    <t>PIX - ENVIADO - 08/01 10:36 RIO DE JANEIRO JAZZ EMPREE</t>
  </si>
  <si>
    <t>TED TRANSF.ELETR.DISPONIV - 260 0001 08003733677 LINDOLFO LUIZ FEL</t>
  </si>
  <si>
    <t>TED TRANSF.ELETR.DISPONIV - 260 0001 37816261802 IVAN MANFRINATO B</t>
  </si>
  <si>
    <t>TED TRANSF.ELETR.DISPONIV - 260 0001 50315028866 IGOR MIRANDA CRUZ</t>
  </si>
  <si>
    <t>TED TRANSF.ELETR.DISPONIV - 260 0001 50204623812 GIULIA LOPES GOME</t>
  </si>
  <si>
    <t>TED TRANSF.ELETR.DISPONIV - 260 0001 43085340890 FERNANDO ALMEIDA</t>
  </si>
  <si>
    <t>TED TRANSF.ELETR.DISPONIV - 260 0001 21691834858 AMAURI JOAQUIM DA</t>
  </si>
  <si>
    <t>TED TRANSF.ELETR.DISPONIV - 403 0001 050156969000124 BCREMA LTDA</t>
  </si>
  <si>
    <t>TED TRANSF.ELETR.DISPONIV - 260 0001 45502040879 PEDRO XAVIER ANTU</t>
  </si>
  <si>
    <t>TED TRANSF.ELETR.DISPONIV - 336 0001 056031484000190 SURABHI SALVA</t>
  </si>
  <si>
    <t>TED TRANSF.ELETR.DISPONIV - 104 0249 36764923825 JOSEFA DEBORA DE</t>
  </si>
  <si>
    <t>TED TRANSF.ELETR.DISPONIV - 033 1571 16628171850 ROBERTA NAKANO</t>
  </si>
  <si>
    <t>TED TRANSF.ELETR.DISPONIV - 237 7793 44225069869 LARISSA ROSA DE S</t>
  </si>
  <si>
    <t>TED TRANSF.ELETR.DISPONIV - 260 0001 049635085000173 49.635.085 JE</t>
  </si>
  <si>
    <t>TED TRANSF.ELETR.DISPONIV - 260 0001 053068043000175 53.068.043 IS</t>
  </si>
  <si>
    <t>TED TRANSF.ELETR.DISPONIV - 260 0001 054516566000108 SAO PAULO GES</t>
  </si>
  <si>
    <t>TED TRANSF.ELETR.DISPONIV - 033 2991 053436679000122 53.436.679 CI</t>
  </si>
  <si>
    <t>TED TRANSF.ELETR.DISPONIV - 077 0001 013296195000100 AMANDA CRISTI</t>
  </si>
  <si>
    <t>TED TRANSF.ELETR.DISPONIV - 033 3098 038612314000118 RIVELLO INTER</t>
  </si>
  <si>
    <t>TED TRANSF.ELETR.DISPONIV - 341 0395 015003537000182 FLA ART CONSU</t>
  </si>
  <si>
    <t>TED TRANSF.ELETR.DISPONIV - 260 0001 049970892000142 TRILL PUBLICI</t>
  </si>
  <si>
    <t>TED TRANSF.ELETR.DISPONIV - 341 2925 36839031802 CECILIA DA SILVA</t>
  </si>
  <si>
    <t>TED TRANSF.ELETR.DISPONIV - 260 0001 48685285801 NICOLE CRISTINA F</t>
  </si>
  <si>
    <t>TED TRANSF.ELETR.DISPONIV - 033 0770 020026275000101 REGRA HUM PUB</t>
  </si>
  <si>
    <t>TED TRANSF.ELETR.DISPONIV - 341 6849 13311645758 LETICIA PEREIRA G</t>
  </si>
  <si>
    <t>TED TRANSF.ELETR.DISPONIV - 237 0113 33284289844 TATIANE RABELLO P</t>
  </si>
  <si>
    <t>TED TRANSF.ELETR.DISPONIV - 237 0095 042728081000190 TEMPUS FUGIT</t>
  </si>
  <si>
    <t>TED TRANSF.ELETR.DISPONIV - 341 3763 04592871928 MICHELLY ROSSI CO</t>
  </si>
  <si>
    <t>TED TRANSF.ELETR.DISPONIV - 033 4328 027397131000100 SOUL BRASIL A</t>
  </si>
  <si>
    <t>TED TRANSF.ELETR.DISPONIV - 237 2003 53068636809 LETICIA NOGUEIRA</t>
  </si>
  <si>
    <t>TED TRANSF.ELETR.DISPONIV - 260 0001 38923020818 BEATRIZ REGINA BE</t>
  </si>
  <si>
    <t>TED TRANSF.ELETR.DISPONIV - 260 0001 040287233000131 LARISSA DE SO</t>
  </si>
  <si>
    <t>PIX - ENVIADO - 08/01 15:35 MARIANA AMARAL DELFINO ROD</t>
  </si>
  <si>
    <t>PIX - ENVIADO - 08/01 15:35 TATIANA DE OLIVEIRA</t>
  </si>
  <si>
    <t>PIX - ENVIADO - 08/01 15:35 DANIEL SZTAJNBERG</t>
  </si>
  <si>
    <t>PIX - ENVIADO - 08/01 15:36 ALEKSANDRO PINCHIERI MARQU</t>
  </si>
  <si>
    <t>PIX - ENVIADO - 08/01 15:36 FGRIVERO CONSULTORIA LTDA</t>
  </si>
  <si>
    <t>PIX - ENVIADO - 08/01 15:36 FG7 COMERCIO E DISTRIBUICA</t>
  </si>
  <si>
    <t>PAGAMENTO DE BOLETO - PDO ALIMENTOS E COMERCIO LTDA</t>
  </si>
  <si>
    <t>PAGAMENTO DE BOLETO - ERVAS FINAS HORT LTDA</t>
  </si>
  <si>
    <t>PAGAMENTO DE BOLETO - MARIO PEDRO FELICIANO HORTIFRU</t>
  </si>
  <si>
    <t>PAGAMENTO DE BOLETO - POMELO COMERCIO E FRUTAS LTDA</t>
  </si>
  <si>
    <t>PAGAMENTO DE BOLETO - PRESHH ALUGUEL DE MAQUINAS LTD</t>
  </si>
  <si>
    <t>PAGAMENTO DE BOLETO - ZAHIL IMPORTADORA LTDA</t>
  </si>
  <si>
    <t>PAGAMENTO DE BOLETO - EAU DISTRIBUIDORA A M LTDA</t>
  </si>
  <si>
    <t>PAGAMENTO DE BOLETO - CIA DO WHISKY</t>
  </si>
  <si>
    <t>PAGAMENTO DE BOLETO - AGROPECUARIA PARDINHO LTDA</t>
  </si>
  <si>
    <t>PAGAMENTO DE BOLETO - AMADE COMERCIO DE PRODUTOS DE</t>
  </si>
  <si>
    <t>PAGAMENTO DE BOLETO - PAO DE QUEIJO JOIA DE MINAS SA</t>
  </si>
  <si>
    <t>PAGAMENTO DE BOLETO - RITZ MATERIAIS P F LTDA EPP</t>
  </si>
  <si>
    <t>PAGAMENTO DE BOLETO - REBAL COMERCIAL LTDA</t>
  </si>
  <si>
    <t>PAGAMENTO DE BOLETO - ELETROPAULO METROPOLITANA</t>
  </si>
  <si>
    <t>PIX - ENVIADO - 08/01 17:13 CAMARA PRODUCOES ART</t>
  </si>
  <si>
    <t>PIX - ENVIADO - 08/01 17:13 PEDRO XAVIER</t>
  </si>
  <si>
    <t>TAR DOC/TED ELETRNICO - COBRANA REFERENTE 08/01/2025</t>
  </si>
  <si>
    <t>TARIFA PIX ENVIADO - TAR. AGRUPADAS - OCORRENCIA 08/01/2025</t>
  </si>
  <si>
    <t>TED-CRDITO EM CONTA - 341 0912 69034668000156 PLUXEE BENEFIC</t>
  </si>
  <si>
    <t>PIX - RECEBIDO - 07/01 16:24 32545984000182 INQUAD PROJ</t>
  </si>
  <si>
    <t>PIX - RECEBIDO - 07/01 16:21 18343986000168 ESTUDIO JAC</t>
  </si>
  <si>
    <t>PAGAMENTO DE BOLETO - CEPEL COMERCIO DE PAPEIS E EMB</t>
  </si>
  <si>
    <t>PIX - ENVIADO - 07/01 13:44 BNSP 2073 BAR E EVENTOS LT</t>
  </si>
  <si>
    <t>TARIFA PACOTE DE SERVIOS - COBRANA REFERENTE 07/01/2025</t>
  </si>
  <si>
    <t>TARIFA PIX ENVIADO - TAR. AGRUPADAS - OCORRENCIA 07/01/2025</t>
  </si>
  <si>
    <t>DEP DINHEIRO INTER AG - 7832-06-SOP-AVENIDA PAULISTA</t>
  </si>
  <si>
    <t>DEP DINHEIRO ATM - 06/01 14:36 SOP-AVENIDA PAULISTA</t>
  </si>
  <si>
    <t>PIX - RECEBIDO - 06/01 13:36 26356125000142 ZIG TECNOLO</t>
  </si>
  <si>
    <t>TRANSFERNCIA ENVIADA - 06/01 15:54 INDIE BOSSA PRODUCOES AR</t>
  </si>
  <si>
    <t>TED TRANSF.ELETR.DISPONIV - 260 0001 024205895000169 24.205.895 CA</t>
  </si>
  <si>
    <t>TED TRANSF.ELETR.DISPONIV - 341 0682 35808052823 EDJANE DANTAS DE</t>
  </si>
  <si>
    <t>PIX - ENVIADO - 06/01 15:56 RODRIGO VALENTIM DA SILVA</t>
  </si>
  <si>
    <t>PIX - ENVIADO - 06/01 15:56 BNSP 2073 BAR E EVENTOS LT</t>
  </si>
  <si>
    <t>PIX - ENVIADO - 06/01 15:56 G2 ENTULHOS</t>
  </si>
  <si>
    <t>PAGAMENTO DE BOLETO - MULTIFRANGOS COM ALIM LTDA ME</t>
  </si>
  <si>
    <t>PAGAMENTO DE BOLETO - MUNDIVOX NETWORKS LTDA</t>
  </si>
  <si>
    <t>PAGAMENTO DE BOLETO - VILA GALE BRASIL - ATIVIDADES</t>
  </si>
  <si>
    <t>PAGAMENTO DE BOLETO - FG7 COMERCIO D B EIRELI EPP</t>
  </si>
  <si>
    <t>PAGAMENTO DE BOLETO - BASILE INDUSTRIA C P E EPP</t>
  </si>
  <si>
    <t>PAGAMENTO DE BOLETO - DTK COMERCIO DE ALIMENTOS LTDA</t>
  </si>
  <si>
    <t>PAGAMENTO DE BOLETO - CECILIA TSUYACO ARAKI SILVA LT</t>
  </si>
  <si>
    <t>PAGAMENTO DE BOLETO - SPAL IND BRAS BEBID</t>
  </si>
  <si>
    <t>TED-CRDITO EM CONTA - 237 2374 48041735000190 PORTO SEGURO A</t>
  </si>
  <si>
    <t>TRANSFERNCIA ENVIADA - 03/01 15:55 ISAIAS B M ALMEIDA</t>
  </si>
  <si>
    <t>TED TRANSF.ELETR.DISPONIV - 336 0001 53394221861 MARIA LUIZA ALLEG</t>
  </si>
  <si>
    <t>TED TRANSF.ELETR.DISPONIV - 341 6266 08362073780 FLAVIO PINHEIRO D</t>
  </si>
  <si>
    <t>TED TRANSF.ELETR.DISPONIV - 260 0001 81837151849 TOMAS KOLISCH JUN</t>
  </si>
  <si>
    <t>PIX - ENVIADO - 03/01 15:55 BNSP 2073 BAR E EVENTOS LT</t>
  </si>
  <si>
    <t>PAGAMENTO DE BOLETO - PSS - CENTRAL DA LIMPEZA LTDA</t>
  </si>
  <si>
    <t>PAGAMENTO DE BOLETO - CECILIA TSUYACO ARAKI SILVA</t>
  </si>
  <si>
    <t>PAGAMENTO DE BOLETO - ANDREIA SANTOS FREITAS DUARTE</t>
  </si>
  <si>
    <t>PAGAMENTO DE BOLETO - NG27 CONSULTORIA E GESTAO EMPR</t>
  </si>
  <si>
    <t>PAGAMENTO DE BOLETO - T. F. CIUFFI HORTIFRUTI LTDA</t>
  </si>
  <si>
    <t>PAGAMENTO DE BOLETO - CASA DE CARNES P.J.J.LTDA</t>
  </si>
  <si>
    <t>PAGAMENTO DE BOLETO - ESTAFF SOLUCOES TECNOLOGICAS D</t>
  </si>
  <si>
    <t>PAGAMENTO DE BOLETO - MMARTINEZ SERVICOS GRAFICOS E</t>
  </si>
  <si>
    <t>PAGAMENTO DE BOLETO - ESHOWS PROMOCOES ARTISTICAS LT</t>
  </si>
  <si>
    <t>TED-PAG FORNECEDORES - 033 2271 02916265000160 JBS S/A</t>
  </si>
  <si>
    <t>TRANSFERNCIA ENVIADA - 02/01 13:28 MUSICAL M P A S-S LTDA</t>
  </si>
  <si>
    <t>TED TRANSF.ELETR.DISPONIV - 208 0050 008628509000195 JOAO SABIA PR</t>
  </si>
  <si>
    <t>PIX - ENVIADO - 02/01 13:29 BNSP 2073 BAR E EVENTOS LT</t>
  </si>
  <si>
    <t>PAGAMENTO DE BOLETO - JR E JS   TELECOM LTDA</t>
  </si>
  <si>
    <t>PAGAMENTO DE BOLETO - CG FOOD S DISTR ALIMENTOS LTDA</t>
  </si>
  <si>
    <t>PAGAMENTO DE BOLETO - NOVA COML PESCADOS LTDA ME</t>
  </si>
  <si>
    <t>PAGAMENTO DE BOLETO - PAGCERTO INSTITUICAO DE PAGAME</t>
  </si>
  <si>
    <t>PAGAMENTO DE BOLETO - BASILICATA LAURENTI LTDA</t>
  </si>
  <si>
    <t>PAGAMENTO DE BOLETO - NESTLE BRASIL LTDA</t>
  </si>
  <si>
    <t>PAGAMENTO DE BOLETO - LEITERIA CABRIOLA - FROMAGES D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</si>
  <si>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</si>
  <si>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</si>
  <si>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</si>
  <si>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</si>
  <si>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</si>
  <si>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</si>
  <si>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</si>
  <si>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</si>
  <si>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</si>
  <si>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>Blue Note SP (Novo)</t>
  </si>
  <si>
    <t>tes_ID</t>
  </si>
  <si>
    <t>Depósito em conta</t>
  </si>
  <si>
    <t>Data_Ajuste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</si>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</sst>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6"/>
  <sheetViews>
    <sheetView tabSelected="1" workbookViewId="0">
      <pane ySplit="1" topLeftCell="A2" activePane="bottomLeft" state="frozen"/>
      <selection pane="bottomLeft" activeCell="O15" sqref="O15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18.77734375" style="1" customWidth="1"/>
    <col min="53" max="53" width="18.109375" bestFit="1" customWidth="1"/>
  </cols>
  <sheetData>
    <row r="1" spans="1:53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1" t="s">
        <v>12</v>
      </c>
      <c r="Y1" s="23"/>
      <c r="BA1" s="24" t="s">
        <v>13</v>
      </c>
    </row>
    <row r="2" spans="1:53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SUMIFS(df_extratos!I:I,df_extratos!F:F,Conciliacao!BA2,df_extratos!G:G,"CREDITO")+SUMIFS(df_extratos!I:I,df_extratos!F:F,Conciliacao!A2,df_extratos!G:G,"CREDITO")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SUMIFS(df_blueme_sem_parcelamento!E:E,df_blueme_sem_parcelamento!H:H,Conciliacao!A2,df_blueme_sem_parcelamento!D:D,"&lt;&gt;ZIGPAY LTDAS -ME")*(-1)</f>
        <v>0</v>
      </c>
      <c r="I2" s="4">
        <f>SUMIFS(df_blueme_com_parcelamento!J:J,df_blueme_com_parcelamento!M:M,Conciliacao!A2)*(-1)</f>
        <v>0</v>
      </c>
      <c r="J2" s="8">
        <f>SUMIFS(df_mutuos!I:I,df_mutuos!B:B,Conciliacao!A2)*(-1)</f>
        <v>0</v>
      </c>
      <c r="K2" s="10">
        <f>SUMIFS(df_extratos!I:I,df_extratos!F:F,Conciliacao!BA2,df_extratos!G:G,"DEBITO")+SUMIFS(df_extratos!I:I,df_extratos!F:F,Conciliacao!A2,df_extratos!G:G,"DEBITO")</f>
        <v>0</v>
      </c>
      <c r="L2" s="11">
        <f t="shared" ref="L2:L33" si="1">K2-SUM(H2:J2)</f>
        <v>0</v>
      </c>
      <c r="M2" s="22">
        <f t="shared" ref="M2:M33" si="2">L2+G2</f>
        <v>0</v>
      </c>
      <c r="BA2" s="20">
        <v>45658.5</v>
      </c>
    </row>
    <row r="3" spans="1:53" x14ac:dyDescent="0.3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0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4379.1500000000005</v>
      </c>
      <c r="E3" s="6">
        <f>SUMIFS(df_mutuos!H:H,df_mutuos!B:B,Conciliacao!A3)</f>
        <v>0</v>
      </c>
      <c r="F3" s="7">
        <f>SUMIFS(df_extratos!I:I,df_extratos!F:F,Conciliacao!BA3,df_extratos!G:G,"CREDITO")+SUMIFS(df_extratos!I:I,df_extratos!F:F,Conciliacao!A3,df_extratos!G:G,"CREDITO")</f>
        <v>4379.1500000000005</v>
      </c>
      <c r="G3" s="9">
        <f t="shared" si="0"/>
        <v>0</v>
      </c>
      <c r="H3" s="4">
        <f>SUMIFS(df_blueme_sem_parcelamento!E:E,df_blueme_sem_parcelamento!H:H,Conciliacao!A3,df_blueme_sem_parcelamento!D:D,"&lt;&gt;ZIGPAY LTDAS -ME")*(-1)</f>
        <v>-18794.97</v>
      </c>
      <c r="I3" s="4">
        <f>SUMIFS(df_blueme_com_parcelamento!J:J,df_blueme_com_parcelamento!M:M,Conciliacao!A3)*(-1)</f>
        <v>-9521.130000000001</v>
      </c>
      <c r="J3" s="8">
        <f>SUMIFS(df_mutuos!I:I,df_mutuos!B:B,Conciliacao!A3)*(-1)</f>
        <v>-1700</v>
      </c>
      <c r="K3" s="10">
        <f>SUMIFS(df_extratos!I:I,df_extratos!F:F,Conciliacao!BA3,df_extratos!G:G,"DEBITO")+SUMIFS(df_extratos!I:I,df_extratos!F:F,Conciliacao!A3,df_extratos!G:G,"DEBITO")</f>
        <v>-30016.100000000002</v>
      </c>
      <c r="L3" s="11">
        <f t="shared" si="1"/>
        <v>0</v>
      </c>
      <c r="M3" s="22">
        <f t="shared" si="2"/>
        <v>0</v>
      </c>
      <c r="BA3" s="20">
        <v>45659.5</v>
      </c>
    </row>
    <row r="4" spans="1:53" x14ac:dyDescent="0.3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0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141767.93</v>
      </c>
      <c r="E4" s="6">
        <f>SUMIFS(df_mutuos!H:H,df_mutuos!B:B,Conciliacao!A4)</f>
        <v>0</v>
      </c>
      <c r="F4" s="7">
        <f>SUMIFS(df_extratos!I:I,df_extratos!F:F,Conciliacao!BA4,df_extratos!G:G,"CREDITO")+SUMIFS(df_extratos!I:I,df_extratos!F:F,Conciliacao!A4,df_extratos!G:G,"CREDITO")</f>
        <v>141767.93</v>
      </c>
      <c r="G4" s="9">
        <f t="shared" si="0"/>
        <v>0</v>
      </c>
      <c r="H4" s="4">
        <f>SUMIFS(df_blueme_sem_parcelamento!E:E,df_blueme_sem_parcelamento!H:H,Conciliacao!A4,df_blueme_sem_parcelamento!D:D,"&lt;&gt;ZIGPAY LTDAS -ME")*(-1)</f>
        <v>-25803.82</v>
      </c>
      <c r="I4" s="4">
        <f>SUMIFS(df_blueme_com_parcelamento!J:J,df_blueme_com_parcelamento!M:M,Conciliacao!A4)*(-1)</f>
        <v>-3415.01</v>
      </c>
      <c r="J4" s="8">
        <f>SUMIFS(df_mutuos!I:I,df_mutuos!B:B,Conciliacao!A4)*(-1)</f>
        <v>-3000</v>
      </c>
      <c r="K4" s="10">
        <f>SUMIFS(df_extratos!I:I,df_extratos!F:F,Conciliacao!BA4,df_extratos!G:G,"DEBITO")+SUMIFS(df_extratos!I:I,df_extratos!F:F,Conciliacao!A4,df_extratos!G:G,"DEBITO")</f>
        <v>-32218.83</v>
      </c>
      <c r="L4" s="11">
        <f t="shared" si="1"/>
        <v>0</v>
      </c>
      <c r="M4" s="22">
        <f t="shared" si="2"/>
        <v>0</v>
      </c>
      <c r="BA4" s="20">
        <v>45660.5</v>
      </c>
    </row>
    <row r="5" spans="1:53" x14ac:dyDescent="0.3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SUMIFS(df_extratos!I:I,df_extratos!F:F,Conciliacao!BA5,df_extratos!G:G,"CREDITO")+SUMIFS(df_extratos!I:I,df_extratos!F:F,Conciliacao!A5,df_extratos!G:G,"CREDITO")</f>
        <v>0</v>
      </c>
      <c r="G5" s="9">
        <f t="shared" si="0"/>
        <v>0</v>
      </c>
      <c r="H5" s="4">
        <f>SUMIFS(df_blueme_sem_parcelamento!E:E,df_blueme_sem_parcelamento!H:H,Conciliacao!A5,df_blueme_sem_parcelamento!D:D,"&lt;&gt;ZIGPAY LTDAS -ME")*(-1)</f>
        <v>0</v>
      </c>
      <c r="I5" s="4">
        <f>SUMIFS(df_blueme_com_parcelamento!J:J,df_blueme_com_parcelamento!M:M,Conciliacao!A5)*(-1)</f>
        <v>0</v>
      </c>
      <c r="J5" s="8">
        <f>SUMIFS(df_mutuos!I:I,df_mutuos!B:B,Conciliacao!A5)*(-1)</f>
        <v>0</v>
      </c>
      <c r="K5" s="10">
        <f>SUMIFS(df_extratos!I:I,df_extratos!F:F,Conciliacao!BA5,df_extratos!G:G,"DEBITO")+SUMIFS(df_extratos!I:I,df_extratos!F:F,Conciliacao!A5,df_extratos!G:G,"DEBITO")</f>
        <v>0</v>
      </c>
      <c r="L5" s="11">
        <f t="shared" si="1"/>
        <v>0</v>
      </c>
      <c r="M5" s="22">
        <f t="shared" si="2"/>
        <v>0</v>
      </c>
      <c r="BA5" s="20">
        <v>45661.5</v>
      </c>
    </row>
    <row r="6" spans="1:53" x14ac:dyDescent="0.3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SUMIFS(df_extratos!I:I,df_extratos!F:F,Conciliacao!BA6,df_extratos!G:G,"CREDITO")+SUMIFS(df_extratos!I:I,df_extratos!F:F,Conciliacao!A6,df_extratos!G:G,"CREDITO")</f>
        <v>0</v>
      </c>
      <c r="G6" s="9">
        <f t="shared" si="0"/>
        <v>0</v>
      </c>
      <c r="H6" s="4">
        <f>SUMIFS(df_blueme_sem_parcelamento!E:E,df_blueme_sem_parcelamento!H:H,Conciliacao!A6,df_blueme_sem_parcelamento!D:D,"&lt;&gt;ZIGPAY LTDAS -ME")*(-1)</f>
        <v>0</v>
      </c>
      <c r="I6" s="4">
        <f>SUMIFS(df_blueme_com_parcelamento!J:J,df_blueme_com_parcelamento!M:M,Conciliacao!A6)*(-1)</f>
        <v>0</v>
      </c>
      <c r="J6" s="8">
        <f>SUMIFS(df_mutuos!I:I,df_mutuos!B:B,Conciliacao!A6)*(-1)</f>
        <v>0</v>
      </c>
      <c r="K6" s="10">
        <f>SUMIFS(df_extratos!I:I,df_extratos!F:F,Conciliacao!BA6,df_extratos!G:G,"DEBITO")+SUMIFS(df_extratos!I:I,df_extratos!F:F,Conciliacao!A6,df_extratos!G:G,"DEBITO")</f>
        <v>0</v>
      </c>
      <c r="L6" s="11">
        <f t="shared" si="1"/>
        <v>0</v>
      </c>
      <c r="M6" s="22">
        <f t="shared" si="2"/>
        <v>0</v>
      </c>
      <c r="BA6" s="20">
        <v>45662.5</v>
      </c>
    </row>
    <row r="7" spans="1:53" x14ac:dyDescent="0.3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124901.71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2922.06</v>
      </c>
      <c r="E7" s="6">
        <f>SUMIFS(df_mutuos!H:H,df_mutuos!B:B,Conciliacao!A7)</f>
        <v>0</v>
      </c>
      <c r="F7" s="7">
        <f>SUMIFS(df_extratos!I:I,df_extratos!F:F,Conciliacao!BA7,df_extratos!G:G,"CREDITO")+SUMIFS(df_extratos!I:I,df_extratos!F:F,Conciliacao!A7,df_extratos!G:G,"CREDITO")</f>
        <v>126951.49</v>
      </c>
      <c r="G7" s="9">
        <f t="shared" si="0"/>
        <v>-872.27999999999884</v>
      </c>
      <c r="H7" s="4">
        <f>SUMIFS(df_blueme_sem_parcelamento!E:E,df_blueme_sem_parcelamento!H:H,Conciliacao!A7,df_blueme_sem_parcelamento!D:D,"&lt;&gt;ZIGPAY LTDAS -ME")*(-1)</f>
        <v>-46209.979999999996</v>
      </c>
      <c r="I7" s="4">
        <f>SUMIFS(df_blueme_com_parcelamento!J:J,df_blueme_com_parcelamento!M:M,Conciliacao!A7)*(-1)</f>
        <v>-9133.130000000001</v>
      </c>
      <c r="J7" s="8">
        <f>SUMIFS(df_mutuos!I:I,df_mutuos!B:B,Conciliacao!A7)*(-1)</f>
        <v>-187000</v>
      </c>
      <c r="K7" s="10">
        <f>SUMIFS(df_extratos!I:I,df_extratos!F:F,Conciliacao!BA7,df_extratos!G:G,"DEBITO")+SUMIFS(df_extratos!I:I,df_extratos!F:F,Conciliacao!A7,df_extratos!G:G,"DEBITO")</f>
        <v>-242343.11</v>
      </c>
      <c r="L7" s="11">
        <f t="shared" si="1"/>
        <v>0</v>
      </c>
      <c r="M7" s="22">
        <f t="shared" si="2"/>
        <v>-872.27999999999884</v>
      </c>
      <c r="BA7" s="20">
        <v>45663.5</v>
      </c>
    </row>
    <row r="8" spans="1:53" x14ac:dyDescent="0.3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9715.42</v>
      </c>
      <c r="E8" s="6">
        <f>SUMIFS(df_mutuos!H:H,df_mutuos!B:B,Conciliacao!A8)</f>
        <v>0</v>
      </c>
      <c r="F8" s="7">
        <f>SUMIFS(df_extratos!I:I,df_extratos!F:F,Conciliacao!BA8,df_extratos!G:G,"CREDITO")+SUMIFS(df_extratos!I:I,df_extratos!F:F,Conciliacao!A8,df_extratos!G:G,"CREDITO")</f>
        <v>9715.42</v>
      </c>
      <c r="G8" s="9">
        <f t="shared" si="0"/>
        <v>0</v>
      </c>
      <c r="H8" s="4">
        <f>SUMIFS(df_blueme_sem_parcelamento!E:E,df_blueme_sem_parcelamento!H:H,Conciliacao!A8,df_blueme_sem_parcelamento!D:D,"&lt;&gt;ZIGPAY LTDAS -ME")*(-1)</f>
        <v>-1261.2</v>
      </c>
      <c r="I8" s="4">
        <f>SUMIFS(df_blueme_com_parcelamento!J:J,df_blueme_com_parcelamento!M:M,Conciliacao!A8)*(-1)</f>
        <v>0</v>
      </c>
      <c r="J8" s="8">
        <f>SUMIFS(df_mutuos!I:I,df_mutuos!B:B,Conciliacao!A8)*(-1)</f>
        <v>-3000</v>
      </c>
      <c r="K8" s="10">
        <f>SUMIFS(df_extratos!I:I,df_extratos!F:F,Conciliacao!BA8,df_extratos!G:G,"DEBITO")+SUMIFS(df_extratos!I:I,df_extratos!F:F,Conciliacao!A8,df_extratos!G:G,"DEBITO")</f>
        <v>-4261.2</v>
      </c>
      <c r="L8" s="11">
        <f t="shared" si="1"/>
        <v>0</v>
      </c>
      <c r="M8" s="22">
        <f t="shared" si="2"/>
        <v>0</v>
      </c>
      <c r="BA8" s="20">
        <v>45664.5</v>
      </c>
    </row>
    <row r="9" spans="1:53" x14ac:dyDescent="0.3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14604.970000000001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482102.07</v>
      </c>
      <c r="E9" s="6">
        <f>SUMIFS(df_mutuos!H:H,df_mutuos!B:B,Conciliacao!A9)</f>
        <v>0</v>
      </c>
      <c r="F9" s="7">
        <f>SUMIFS(df_extratos!I:I,df_extratos!F:F,Conciliacao!BA9,df_extratos!G:G,"CREDITO")+SUMIFS(df_extratos!I:I,df_extratos!F:F,Conciliacao!A9,df_extratos!G:G,"CREDITO")</f>
        <v>500073.61</v>
      </c>
      <c r="G9" s="9">
        <f t="shared" si="0"/>
        <v>3366.5699999999488</v>
      </c>
      <c r="H9" s="4">
        <f>SUMIFS(df_blueme_sem_parcelamento!E:E,df_blueme_sem_parcelamento!H:H,Conciliacao!A9,df_blueme_sem_parcelamento!D:D,"&lt;&gt;ZIGPAY LTDAS -ME")*(-1)</f>
        <v>-351073.38000000006</v>
      </c>
      <c r="I9" s="4">
        <f>SUMIFS(df_blueme_com_parcelamento!J:J,df_blueme_com_parcelamento!M:M,Conciliacao!A9)*(-1)</f>
        <v>-32729.309999999998</v>
      </c>
      <c r="J9" s="8">
        <f>SUMIFS(df_mutuos!I:I,df_mutuos!B:B,Conciliacao!A9)*(-1)</f>
        <v>0</v>
      </c>
      <c r="K9" s="10">
        <f>SUMIFS(df_extratos!I:I,df_extratos!F:F,Conciliacao!BA9,df_extratos!G:G,"DEBITO")+SUMIFS(df_extratos!I:I,df_extratos!F:F,Conciliacao!A9,df_extratos!G:G,"DEBITO")</f>
        <v>-387302.68999999954</v>
      </c>
      <c r="L9" s="11">
        <f t="shared" si="1"/>
        <v>-3499.9999999994761</v>
      </c>
      <c r="M9" s="22">
        <f t="shared" si="2"/>
        <v>-133.42999999952735</v>
      </c>
      <c r="BA9" s="20">
        <v>45665.5</v>
      </c>
    </row>
    <row r="10" spans="1:53" x14ac:dyDescent="0.3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18552.079999999998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12992.82</v>
      </c>
      <c r="E10" s="6">
        <f>SUMIFS(df_mutuos!H:H,df_mutuos!B:B,Conciliacao!A10)</f>
        <v>0</v>
      </c>
      <c r="F10" s="7">
        <f>SUMIFS(df_extratos!I:I,df_extratos!F:F,Conciliacao!BA10,df_extratos!G:G,"CREDITO")+SUMIFS(df_extratos!I:I,df_extratos!F:F,Conciliacao!A10,df_extratos!G:G,"CREDITO")</f>
        <v>31348.66</v>
      </c>
      <c r="G10" s="9">
        <f t="shared" si="0"/>
        <v>-196.23999999999796</v>
      </c>
      <c r="H10" s="4">
        <f>SUMIFS(df_blueme_sem_parcelamento!E:E,df_blueme_sem_parcelamento!H:H,Conciliacao!A10,df_blueme_sem_parcelamento!D:D,"&lt;&gt;ZIGPAY LTDAS -ME")*(-1)</f>
        <v>-104914.28</v>
      </c>
      <c r="I10" s="4">
        <f>SUMIFS(df_blueme_com_parcelamento!J:J,df_blueme_com_parcelamento!M:M,Conciliacao!A10)*(-1)</f>
        <v>0</v>
      </c>
      <c r="J10" s="8">
        <f>SUMIFS(df_mutuos!I:I,df_mutuos!B:B,Conciliacao!A10)*(-1)</f>
        <v>0</v>
      </c>
      <c r="K10" s="10">
        <f>SUMIFS(df_extratos!I:I,df_extratos!F:F,Conciliacao!BA10,df_extratos!G:G,"DEBITO")+SUMIFS(df_extratos!I:I,df_extratos!F:F,Conciliacao!A10,df_extratos!G:G,"DEBITO")</f>
        <v>-104914.28000000001</v>
      </c>
      <c r="L10" s="11">
        <f t="shared" si="1"/>
        <v>0</v>
      </c>
      <c r="M10" s="22">
        <f t="shared" si="2"/>
        <v>-196.23999999999796</v>
      </c>
      <c r="BA10" s="20">
        <v>45666.5</v>
      </c>
    </row>
    <row r="11" spans="1:53" x14ac:dyDescent="0.3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39658.9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1433.96</v>
      </c>
      <c r="E11" s="6">
        <f>SUMIFS(df_mutuos!H:H,df_mutuos!B:B,Conciliacao!A11)</f>
        <v>0</v>
      </c>
      <c r="F11" s="7">
        <f>SUMIFS(df_extratos!I:I,df_extratos!F:F,Conciliacao!BA11,df_extratos!G:G,"CREDITO")+SUMIFS(df_extratos!I:I,df_extratos!F:F,Conciliacao!A11,df_extratos!G:G,"CREDITO")</f>
        <v>41219.619999999995</v>
      </c>
      <c r="G11" s="9">
        <f t="shared" si="0"/>
        <v>126.75999999999476</v>
      </c>
      <c r="H11" s="4">
        <f>SUMIFS(df_blueme_sem_parcelamento!E:E,df_blueme_sem_parcelamento!H:H,Conciliacao!A11,df_blueme_sem_parcelamento!D:D,"&lt;&gt;ZIGPAY LTDAS -ME")*(-1)</f>
        <v>-15000</v>
      </c>
      <c r="I11" s="4">
        <f>SUMIFS(df_blueme_com_parcelamento!J:J,df_blueme_com_parcelamento!M:M,Conciliacao!A11)*(-1)</f>
        <v>0</v>
      </c>
      <c r="J11" s="8">
        <f>SUMIFS(df_mutuos!I:I,df_mutuos!B:B,Conciliacao!A11)*(-1)</f>
        <v>0</v>
      </c>
      <c r="K11" s="10">
        <f>SUMIFS(df_extratos!I:I,df_extratos!F:F,Conciliacao!BA11,df_extratos!G:G,"DEBITO")+SUMIFS(df_extratos!I:I,df_extratos!F:F,Conciliacao!A11,df_extratos!G:G,"DEBITO")</f>
        <v>-15000</v>
      </c>
      <c r="L11" s="11">
        <f t="shared" si="1"/>
        <v>0</v>
      </c>
      <c r="M11" s="22">
        <f t="shared" si="2"/>
        <v>126.75999999999476</v>
      </c>
      <c r="BA11" s="20">
        <v>45667.5</v>
      </c>
    </row>
    <row r="12" spans="1:53" x14ac:dyDescent="0.3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SUMIFS(df_extratos!I:I,df_extratos!F:F,Conciliacao!BA12,df_extratos!G:G,"CREDITO")+SUMIFS(df_extratos!I:I,df_extratos!F:F,Conciliacao!A12,df_extratos!G:G,"CREDITO")</f>
        <v>0</v>
      </c>
      <c r="G12" s="9">
        <f t="shared" si="0"/>
        <v>0</v>
      </c>
      <c r="H12" s="4">
        <f>SUMIFS(df_blueme_sem_parcelamento!E:E,df_blueme_sem_parcelamento!H:H,Conciliacao!A12,df_blueme_sem_parcelamento!D:D,"&lt;&gt;ZIGPAY LTDAS -ME")*(-1)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SUMIFS(df_mutuos!I:I,df_mutuos!B:B,Conciliacao!A12)*(-1)</f>
        <v>0</v>
      </c>
      <c r="K12" s="10">
        <f>SUMIFS(df_extratos!I:I,df_extratos!F:F,Conciliacao!BA12,df_extratos!G:G,"DEBITO")+SUMIFS(df_extratos!I:I,df_extratos!F:F,Conciliacao!A12,df_extratos!G:G,"DEBITO")</f>
        <v>0</v>
      </c>
      <c r="L12" s="11">
        <f t="shared" si="1"/>
        <v>0</v>
      </c>
      <c r="M12" s="22">
        <f t="shared" si="2"/>
        <v>0</v>
      </c>
      <c r="BA12" s="20">
        <v>45668.5</v>
      </c>
    </row>
    <row r="13" spans="1:53" x14ac:dyDescent="0.3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SUMIFS(df_extratos!I:I,df_extratos!F:F,Conciliacao!BA13,df_extratos!G:G,"CREDITO")+SUMIFS(df_extratos!I:I,df_extratos!F:F,Conciliacao!A13,df_extratos!G:G,"CREDITO")</f>
        <v>0</v>
      </c>
      <c r="G13" s="9">
        <f t="shared" si="0"/>
        <v>0</v>
      </c>
      <c r="H13" s="4">
        <f>SUMIFS(df_blueme_sem_parcelamento!E:E,df_blueme_sem_parcelamento!H:H,Conciliacao!A13,df_blueme_sem_parcelamento!D:D,"&lt;&gt;ZIGPAY LTDAS -ME")*(-1)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SUMIFS(df_mutuos!I:I,df_mutuos!B:B,Conciliacao!A13)*(-1)</f>
        <v>0</v>
      </c>
      <c r="K13" s="10">
        <f>SUMIFS(df_extratos!I:I,df_extratos!F:F,Conciliacao!BA13,df_extratos!G:G,"DEBITO")+SUMIFS(df_extratos!I:I,df_extratos!F:F,Conciliacao!A13,df_extratos!G:G,"DEBITO")</f>
        <v>0</v>
      </c>
      <c r="L13" s="11">
        <f t="shared" si="1"/>
        <v>0</v>
      </c>
      <c r="M13" s="22">
        <f t="shared" si="2"/>
        <v>0</v>
      </c>
      <c r="BA13" s="20">
        <v>45669.5</v>
      </c>
    </row>
    <row r="14" spans="1:53" x14ac:dyDescent="0.3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6">
        <f>SUMIFS(df_mutuos!H:H,df_mutuos!B:B,Conciliacao!A14)</f>
        <v>0</v>
      </c>
      <c r="F14" s="7">
        <f>SUMIFS(df_extratos!I:I,df_extratos!F:F,Conciliacao!BA14,df_extratos!G:G,"CREDITO")+SUMIFS(df_extratos!I:I,df_extratos!F:F,Conciliacao!A14,df_extratos!G:G,"CREDITO")</f>
        <v>0</v>
      </c>
      <c r="G14" s="9">
        <f t="shared" si="0"/>
        <v>0</v>
      </c>
      <c r="H14" s="4">
        <f>SUMIFS(df_blueme_sem_parcelamento!E:E,df_blueme_sem_parcelamento!H:H,Conciliacao!A14,df_blueme_sem_parcelamento!D:D,"&lt;&gt;ZIGPAY LTDAS -ME")*(-1)</f>
        <v>0</v>
      </c>
      <c r="I14" s="4">
        <f>SUMIFS(df_blueme_com_parcelamento!J:J,df_blueme_com_parcelamento!M:M,Conciliacao!A14)*(-1)</f>
        <v>0</v>
      </c>
      <c r="J14" s="8">
        <f>SUMIFS(df_mutuos!I:I,df_mutuos!B:B,Conciliacao!A14)*(-1)</f>
        <v>0</v>
      </c>
      <c r="K14" s="10">
        <f>SUMIFS(df_extratos!I:I,df_extratos!F:F,Conciliacao!BA14,df_extratos!G:G,"DEBITO")+SUMIFS(df_extratos!I:I,df_extratos!F:F,Conciliacao!A14,df_extratos!G:G,"DEBITO")</f>
        <v>0</v>
      </c>
      <c r="L14" s="11">
        <f t="shared" si="1"/>
        <v>0</v>
      </c>
      <c r="M14" s="22">
        <f t="shared" si="2"/>
        <v>0</v>
      </c>
      <c r="BA14" s="20">
        <v>45670.5</v>
      </c>
    </row>
    <row r="15" spans="1:53" x14ac:dyDescent="0.3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6">
        <f>SUMIFS(df_mutuos!H:H,df_mutuos!B:B,Conciliacao!A15)</f>
        <v>0</v>
      </c>
      <c r="F15" s="7">
        <f>SUMIFS(df_extratos!I:I,df_extratos!F:F,Conciliacao!BA15,df_extratos!G:G,"CREDITO")+SUMIFS(df_extratos!I:I,df_extratos!F:F,Conciliacao!A15,df_extratos!G:G,"CREDITO")</f>
        <v>0</v>
      </c>
      <c r="G15" s="9">
        <f t="shared" si="0"/>
        <v>0</v>
      </c>
      <c r="H15" s="4">
        <f>SUMIFS(df_blueme_sem_parcelamento!E:E,df_blueme_sem_parcelamento!H:H,Conciliacao!A15,df_blueme_sem_parcelamento!D:D,"&lt;&gt;ZIGPAY LTDAS -ME")*(-1)</f>
        <v>0</v>
      </c>
      <c r="I15" s="4">
        <f>SUMIFS(df_blueme_com_parcelamento!J:J,df_blueme_com_parcelamento!M:M,Conciliacao!A15)*(-1)</f>
        <v>0</v>
      </c>
      <c r="J15" s="8">
        <f>SUMIFS(df_mutuos!I:I,df_mutuos!B:B,Conciliacao!A15)*(-1)</f>
        <v>0</v>
      </c>
      <c r="K15" s="10">
        <f>SUMIFS(df_extratos!I:I,df_extratos!F:F,Conciliacao!BA15,df_extratos!G:G,"DEBITO")+SUMIFS(df_extratos!I:I,df_extratos!F:F,Conciliacao!A15,df_extratos!G:G,"DEBITO")</f>
        <v>0</v>
      </c>
      <c r="L15" s="11">
        <f t="shared" si="1"/>
        <v>0</v>
      </c>
      <c r="M15" s="22">
        <f t="shared" si="2"/>
        <v>0</v>
      </c>
      <c r="BA15" s="20">
        <v>45671.5</v>
      </c>
    </row>
    <row r="16" spans="1:53" x14ac:dyDescent="0.3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SUMIFS(df_mutuos!H:H,df_mutuos!B:B,Conciliacao!A16)</f>
        <v>0</v>
      </c>
      <c r="F16" s="7">
        <f>SUMIFS(df_extratos!I:I,df_extratos!F:F,Conciliacao!BA16,df_extratos!G:G,"CREDITO")+SUMIFS(df_extratos!I:I,df_extratos!F:F,Conciliacao!A16,df_extratos!G:G,"CREDITO")</f>
        <v>0</v>
      </c>
      <c r="G16" s="9">
        <f t="shared" si="0"/>
        <v>0</v>
      </c>
      <c r="H16" s="4">
        <f>SUMIFS(df_blueme_sem_parcelamento!E:E,df_blueme_sem_parcelamento!H:H,Conciliacao!A16,df_blueme_sem_parcelamento!D:D,"&lt;&gt;ZIGPAY LTDAS -ME")*(-1)</f>
        <v>0</v>
      </c>
      <c r="I16" s="4">
        <f>SUMIFS(df_blueme_com_parcelamento!J:J,df_blueme_com_parcelamento!M:M,Conciliacao!A16)*(-1)</f>
        <v>0</v>
      </c>
      <c r="J16" s="8">
        <f>SUMIFS(df_mutuos!I:I,df_mutuos!B:B,Conciliacao!A16)*(-1)</f>
        <v>0</v>
      </c>
      <c r="K16" s="10">
        <f>SUMIFS(df_extratos!I:I,df_extratos!F:F,Conciliacao!BA16,df_extratos!G:G,"DEBITO")+SUMIFS(df_extratos!I:I,df_extratos!F:F,Conciliacao!A16,df_extratos!G:G,"DEBITO")</f>
        <v>0</v>
      </c>
      <c r="L16" s="11">
        <f t="shared" si="1"/>
        <v>0</v>
      </c>
      <c r="M16" s="22">
        <f t="shared" si="2"/>
        <v>0</v>
      </c>
      <c r="BA16" s="20">
        <v>45672.5</v>
      </c>
    </row>
    <row r="17" spans="1:53" x14ac:dyDescent="0.3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6">
        <f>SUMIFS(df_mutuos!H:H,df_mutuos!B:B,Conciliacao!A17)</f>
        <v>0</v>
      </c>
      <c r="F17" s="7">
        <f>SUMIFS(df_extratos!I:I,df_extratos!F:F,Conciliacao!BA17,df_extratos!G:G,"CREDITO")+SUMIFS(df_extratos!I:I,df_extratos!F:F,Conciliacao!A17,df_extratos!G:G,"CREDITO")</f>
        <v>0</v>
      </c>
      <c r="G17" s="9">
        <f t="shared" si="0"/>
        <v>0</v>
      </c>
      <c r="H17" s="4">
        <f>SUMIFS(df_blueme_sem_parcelamento!E:E,df_blueme_sem_parcelamento!H:H,Conciliacao!A17,df_blueme_sem_parcelamento!D:D,"&lt;&gt;ZIGPAY LTDAS -ME")*(-1)</f>
        <v>0</v>
      </c>
      <c r="I17" s="4">
        <f>SUMIFS(df_blueme_com_parcelamento!J:J,df_blueme_com_parcelamento!M:M,Conciliacao!A17)*(-1)</f>
        <v>0</v>
      </c>
      <c r="J17" s="8">
        <f>SUMIFS(df_mutuos!I:I,df_mutuos!B:B,Conciliacao!A17)*(-1)</f>
        <v>0</v>
      </c>
      <c r="K17" s="10">
        <f>SUMIFS(df_extratos!I:I,df_extratos!F:F,Conciliacao!BA17,df_extratos!G:G,"DEBITO")+SUMIFS(df_extratos!I:I,df_extratos!F:F,Conciliacao!A17,df_extratos!G:G,"DEBITO")</f>
        <v>0</v>
      </c>
      <c r="L17" s="11">
        <f t="shared" si="1"/>
        <v>0</v>
      </c>
      <c r="M17" s="22">
        <f t="shared" si="2"/>
        <v>0</v>
      </c>
      <c r="BA17" s="20">
        <v>45673.5</v>
      </c>
    </row>
    <row r="18" spans="1:53" x14ac:dyDescent="0.3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6">
        <f>SUMIFS(df_mutuos!H:H,df_mutuos!B:B,Conciliacao!A18)</f>
        <v>0</v>
      </c>
      <c r="F18" s="7">
        <f>SUMIFS(df_extratos!I:I,df_extratos!F:F,Conciliacao!BA18,df_extratos!G:G,"CREDITO")+SUMIFS(df_extratos!I:I,df_extratos!F:F,Conciliacao!A18,df_extratos!G:G,"CREDITO")</f>
        <v>0</v>
      </c>
      <c r="G18" s="9">
        <f t="shared" si="0"/>
        <v>0</v>
      </c>
      <c r="H18" s="4">
        <f>SUMIFS(df_blueme_sem_parcelamento!E:E,df_blueme_sem_parcelamento!H:H,Conciliacao!A18,df_blueme_sem_parcelamento!D:D,"&lt;&gt;ZIGPAY LTDAS -ME")*(-1)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SUMIFS(df_mutuos!I:I,df_mutuos!B:B,Conciliacao!A18)*(-1)</f>
        <v>0</v>
      </c>
      <c r="K18" s="10">
        <f>SUMIFS(df_extratos!I:I,df_extratos!F:F,Conciliacao!BA18,df_extratos!G:G,"DEBITO")+SUMIFS(df_extratos!I:I,df_extratos!F:F,Conciliacao!A18,df_extratos!G:G,"DEBITO")</f>
        <v>0</v>
      </c>
      <c r="L18" s="11">
        <f t="shared" si="1"/>
        <v>0</v>
      </c>
      <c r="M18" s="22">
        <f t="shared" si="2"/>
        <v>0</v>
      </c>
      <c r="BA18" s="20">
        <v>45674.5</v>
      </c>
    </row>
    <row r="19" spans="1:53" x14ac:dyDescent="0.3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SUMIFS(df_extratos!I:I,df_extratos!F:F,Conciliacao!BA19,df_extratos!G:G,"CREDITO")+SUMIFS(df_extratos!I:I,df_extratos!F:F,Conciliacao!A19,df_extratos!G:G,"CREDITO")</f>
        <v>0</v>
      </c>
      <c r="G19" s="9">
        <f t="shared" si="0"/>
        <v>0</v>
      </c>
      <c r="H19" s="4">
        <f>SUMIFS(df_blueme_sem_parcelamento!E:E,df_blueme_sem_parcelamento!H:H,Conciliacao!A19,df_blueme_sem_parcelamento!D:D,"&lt;&gt;ZIGPAY LTDAS -ME")*(-1)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SUMIFS(df_mutuos!I:I,df_mutuos!B:B,Conciliacao!A19)*(-1)</f>
        <v>0</v>
      </c>
      <c r="K19" s="10">
        <f>SUMIFS(df_extratos!I:I,df_extratos!F:F,Conciliacao!BA19,df_extratos!G:G,"DEBITO")+SUMIFS(df_extratos!I:I,df_extratos!F:F,Conciliacao!A19,df_extratos!G:G,"DEBITO")</f>
        <v>0</v>
      </c>
      <c r="L19" s="11">
        <f t="shared" si="1"/>
        <v>0</v>
      </c>
      <c r="M19" s="22">
        <f t="shared" si="2"/>
        <v>0</v>
      </c>
      <c r="BA19" s="20">
        <v>45675.5</v>
      </c>
    </row>
    <row r="20" spans="1:53" x14ac:dyDescent="0.3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SUMIFS(df_extratos!I:I,df_extratos!F:F,Conciliacao!BA20,df_extratos!G:G,"CREDITO")+SUMIFS(df_extratos!I:I,df_extratos!F:F,Conciliacao!A20,df_extratos!G:G,"CREDITO")</f>
        <v>0</v>
      </c>
      <c r="G20" s="9">
        <f t="shared" si="0"/>
        <v>0</v>
      </c>
      <c r="H20" s="4">
        <f>SUMIFS(df_blueme_sem_parcelamento!E:E,df_blueme_sem_parcelamento!H:H,Conciliacao!A20,df_blueme_sem_parcelamento!D:D,"&lt;&gt;ZIGPAY LTDAS -ME")*(-1)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SUMIFS(df_mutuos!I:I,df_mutuos!B:B,Conciliacao!A20)*(-1)</f>
        <v>0</v>
      </c>
      <c r="K20" s="10">
        <f>SUMIFS(df_extratos!I:I,df_extratos!F:F,Conciliacao!BA20,df_extratos!G:G,"DEBITO")+SUMIFS(df_extratos!I:I,df_extratos!F:F,Conciliacao!A20,df_extratos!G:G,"DEBITO")</f>
        <v>0</v>
      </c>
      <c r="L20" s="11">
        <f t="shared" si="1"/>
        <v>0</v>
      </c>
      <c r="M20" s="22">
        <f t="shared" si="2"/>
        <v>0</v>
      </c>
      <c r="BA20" s="20">
        <v>45676.5</v>
      </c>
    </row>
    <row r="21" spans="1:53" x14ac:dyDescent="0.3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0</v>
      </c>
      <c r="F21" s="7">
        <f>SUMIFS(df_extratos!I:I,df_extratos!F:F,Conciliacao!BA21,df_extratos!G:G,"CREDITO")+SUMIFS(df_extratos!I:I,df_extratos!F:F,Conciliacao!A21,df_extratos!G:G,"CREDITO")</f>
        <v>0</v>
      </c>
      <c r="G21" s="9">
        <f t="shared" si="0"/>
        <v>0</v>
      </c>
      <c r="H21" s="4">
        <f>SUMIFS(df_blueme_sem_parcelamento!E:E,df_blueme_sem_parcelamento!H:H,Conciliacao!A21,df_blueme_sem_parcelamento!D:D,"&lt;&gt;ZIGPAY LTDAS -ME")*(-1)</f>
        <v>0</v>
      </c>
      <c r="I21" s="4">
        <f>SUMIFS(df_blueme_com_parcelamento!J:J,df_blueme_com_parcelamento!M:M,Conciliacao!A21)*(-1)</f>
        <v>0</v>
      </c>
      <c r="J21" s="8">
        <f>SUMIFS(df_mutuos!I:I,df_mutuos!B:B,Conciliacao!A21)*(-1)</f>
        <v>0</v>
      </c>
      <c r="K21" s="10">
        <f>SUMIFS(df_extratos!I:I,df_extratos!F:F,Conciliacao!BA21,df_extratos!G:G,"DEBITO")+SUMIFS(df_extratos!I:I,df_extratos!F:F,Conciliacao!A21,df_extratos!G:G,"DEBITO")</f>
        <v>0</v>
      </c>
      <c r="L21" s="11">
        <f t="shared" si="1"/>
        <v>0</v>
      </c>
      <c r="M21" s="22">
        <f t="shared" si="2"/>
        <v>0</v>
      </c>
      <c r="BA21" s="20">
        <v>45677.5</v>
      </c>
    </row>
    <row r="22" spans="1:53" x14ac:dyDescent="0.3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SUMIFS(df_extratos!I:I,df_extratos!F:F,Conciliacao!BA22,df_extratos!G:G,"CREDITO")+SUMIFS(df_extratos!I:I,df_extratos!F:F,Conciliacao!A22,df_extratos!G:G,"CREDITO")</f>
        <v>0</v>
      </c>
      <c r="G22" s="9">
        <f t="shared" si="0"/>
        <v>0</v>
      </c>
      <c r="H22" s="4">
        <f>SUMIFS(df_blueme_sem_parcelamento!E:E,df_blueme_sem_parcelamento!H:H,Conciliacao!A22,df_blueme_sem_parcelamento!D:D,"&lt;&gt;ZIGPAY LTDAS -ME")*(-1)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SUMIFS(df_mutuos!I:I,df_mutuos!B:B,Conciliacao!A22)*(-1)</f>
        <v>0</v>
      </c>
      <c r="K22" s="10">
        <f>SUMIFS(df_extratos!I:I,df_extratos!F:F,Conciliacao!BA22,df_extratos!G:G,"DEBITO")+SUMIFS(df_extratos!I:I,df_extratos!F:F,Conciliacao!A22,df_extratos!G:G,"DEBITO")</f>
        <v>0</v>
      </c>
      <c r="L22" s="11">
        <f t="shared" si="1"/>
        <v>0</v>
      </c>
      <c r="M22" s="22">
        <f t="shared" si="2"/>
        <v>0</v>
      </c>
      <c r="BA22" s="20">
        <v>45678.5</v>
      </c>
    </row>
    <row r="23" spans="1:53" x14ac:dyDescent="0.3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SUMIFS(df_extratos!I:I,df_extratos!F:F,Conciliacao!BA23,df_extratos!G:G,"CREDITO")+SUMIFS(df_extratos!I:I,df_extratos!F:F,Conciliacao!A23,df_extratos!G:G,"CREDITO")</f>
        <v>0</v>
      </c>
      <c r="G23" s="9">
        <f t="shared" si="0"/>
        <v>0</v>
      </c>
      <c r="H23" s="4">
        <f>SUMIFS(df_blueme_sem_parcelamento!E:E,df_blueme_sem_parcelamento!H:H,Conciliacao!A23,df_blueme_sem_parcelamento!D:D,"&lt;&gt;ZIGPAY LTDAS -ME")*(-1)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SUMIFS(df_mutuos!I:I,df_mutuos!B:B,Conciliacao!A23)*(-1)</f>
        <v>0</v>
      </c>
      <c r="K23" s="10">
        <f>SUMIFS(df_extratos!I:I,df_extratos!F:F,Conciliacao!BA23,df_extratos!G:G,"DEBITO")+SUMIFS(df_extratos!I:I,df_extratos!F:F,Conciliacao!A23,df_extratos!G:G,"DEBITO")</f>
        <v>0</v>
      </c>
      <c r="L23" s="11">
        <f t="shared" si="1"/>
        <v>0</v>
      </c>
      <c r="M23" s="22">
        <f t="shared" si="2"/>
        <v>0</v>
      </c>
      <c r="BA23" s="20">
        <v>45679.5</v>
      </c>
    </row>
    <row r="24" spans="1:53" x14ac:dyDescent="0.3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SUMIFS(df_extratos!I:I,df_extratos!F:F,Conciliacao!BA24,df_extratos!G:G,"CREDITO")+SUMIFS(df_extratos!I:I,df_extratos!F:F,Conciliacao!A24,df_extratos!G:G,"CREDITO")</f>
        <v>0</v>
      </c>
      <c r="G24" s="9">
        <f t="shared" si="0"/>
        <v>0</v>
      </c>
      <c r="H24" s="4">
        <f>SUMIFS(df_blueme_sem_parcelamento!E:E,df_blueme_sem_parcelamento!H:H,Conciliacao!A24,df_blueme_sem_parcelamento!D:D,"&lt;&gt;ZIGPAY LTDAS -ME")*(-1)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SUMIFS(df_mutuos!I:I,df_mutuos!B:B,Conciliacao!A24)*(-1)</f>
        <v>0</v>
      </c>
      <c r="K24" s="10">
        <f>SUMIFS(df_extratos!I:I,df_extratos!F:F,Conciliacao!BA24,df_extratos!G:G,"DEBITO")+SUMIFS(df_extratos!I:I,df_extratos!F:F,Conciliacao!A24,df_extratos!G:G,"DEBITO")</f>
        <v>0</v>
      </c>
      <c r="L24" s="11">
        <f t="shared" si="1"/>
        <v>0</v>
      </c>
      <c r="M24" s="22">
        <f t="shared" si="2"/>
        <v>0</v>
      </c>
      <c r="BA24" s="20">
        <v>45680.5</v>
      </c>
    </row>
    <row r="25" spans="1:53" x14ac:dyDescent="0.3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SUMIFS(df_extratos!I:I,df_extratos!F:F,Conciliacao!BA25,df_extratos!G:G,"CREDITO")+SUMIFS(df_extratos!I:I,df_extratos!F:F,Conciliacao!A25,df_extratos!G:G,"CREDITO")</f>
        <v>0</v>
      </c>
      <c r="G25" s="9">
        <f t="shared" si="0"/>
        <v>0</v>
      </c>
      <c r="H25" s="4">
        <f>SUMIFS(df_blueme_sem_parcelamento!E:E,df_blueme_sem_parcelamento!H:H,Conciliacao!A25,df_blueme_sem_parcelamento!D:D,"&lt;&gt;ZIGPAY LTDAS -ME")*(-1)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SUMIFS(df_mutuos!I:I,df_mutuos!B:B,Conciliacao!A25)*(-1)</f>
        <v>0</v>
      </c>
      <c r="K25" s="10">
        <f>SUMIFS(df_extratos!I:I,df_extratos!F:F,Conciliacao!BA25,df_extratos!G:G,"DEBITO")+SUMIFS(df_extratos!I:I,df_extratos!F:F,Conciliacao!A25,df_extratos!G:G,"DEBITO")</f>
        <v>0</v>
      </c>
      <c r="L25" s="11">
        <f t="shared" si="1"/>
        <v>0</v>
      </c>
      <c r="M25" s="22">
        <f t="shared" si="2"/>
        <v>0</v>
      </c>
      <c r="BA25" s="20">
        <v>45681.5</v>
      </c>
    </row>
    <row r="26" spans="1:53" x14ac:dyDescent="0.3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SUMIFS(df_extratos!I:I,df_extratos!F:F,Conciliacao!BA26,df_extratos!G:G,"CREDITO")+SUMIFS(df_extratos!I:I,df_extratos!F:F,Conciliacao!A26,df_extratos!G:G,"CREDITO")</f>
        <v>0</v>
      </c>
      <c r="G26" s="9">
        <f t="shared" si="0"/>
        <v>0</v>
      </c>
      <c r="H26" s="4">
        <f>SUMIFS(df_blueme_sem_parcelamento!E:E,df_blueme_sem_parcelamento!H:H,Conciliacao!A26,df_blueme_sem_parcelamento!D:D,"&lt;&gt;ZIGPAY LTDAS -ME")*(-1)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SUMIFS(df_mutuos!I:I,df_mutuos!B:B,Conciliacao!A26)*(-1)</f>
        <v>0</v>
      </c>
      <c r="K26" s="10">
        <f>SUMIFS(df_extratos!I:I,df_extratos!F:F,Conciliacao!BA26,df_extratos!G:G,"DEBITO")+SUMIFS(df_extratos!I:I,df_extratos!F:F,Conciliacao!A26,df_extratos!G:G,"DEBITO")</f>
        <v>0</v>
      </c>
      <c r="L26" s="11">
        <f t="shared" si="1"/>
        <v>0</v>
      </c>
      <c r="M26" s="22">
        <f t="shared" si="2"/>
        <v>0</v>
      </c>
      <c r="BA26" s="20">
        <v>45682.5</v>
      </c>
    </row>
    <row r="27" spans="1:53" x14ac:dyDescent="0.3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SUMIFS(df_extratos!I:I,df_extratos!F:F,Conciliacao!BA27,df_extratos!G:G,"CREDITO")+SUMIFS(df_extratos!I:I,df_extratos!F:F,Conciliacao!A27,df_extratos!G:G,"CREDITO")</f>
        <v>0</v>
      </c>
      <c r="G27" s="9">
        <f t="shared" si="0"/>
        <v>0</v>
      </c>
      <c r="H27" s="4">
        <f>SUMIFS(df_blueme_sem_parcelamento!E:E,df_blueme_sem_parcelamento!H:H,Conciliacao!A27,df_blueme_sem_parcelamento!D:D,"&lt;&gt;ZIGPAY LTDAS -ME")*(-1)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SUMIFS(df_mutuos!I:I,df_mutuos!B:B,Conciliacao!A27)*(-1)</f>
        <v>0</v>
      </c>
      <c r="K27" s="10">
        <f>SUMIFS(df_extratos!I:I,df_extratos!F:F,Conciliacao!BA27,df_extratos!G:G,"DEBITO")+SUMIFS(df_extratos!I:I,df_extratos!F:F,Conciliacao!A27,df_extratos!G:G,"DEBITO")</f>
        <v>0</v>
      </c>
      <c r="L27" s="11">
        <f t="shared" si="1"/>
        <v>0</v>
      </c>
      <c r="M27" s="22">
        <f t="shared" si="2"/>
        <v>0</v>
      </c>
      <c r="BA27" s="20">
        <v>45683.5</v>
      </c>
    </row>
    <row r="28" spans="1:53" x14ac:dyDescent="0.3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SUMIFS(df_extratos!I:I,df_extratos!F:F,Conciliacao!BA28,df_extratos!G:G,"CREDITO")+SUMIFS(df_extratos!I:I,df_extratos!F:F,Conciliacao!A28,df_extratos!G:G,"CREDITO")</f>
        <v>0</v>
      </c>
      <c r="G28" s="9">
        <f t="shared" si="0"/>
        <v>0</v>
      </c>
      <c r="H28" s="4">
        <f>SUMIFS(df_blueme_sem_parcelamento!E:E,df_blueme_sem_parcelamento!H:H,Conciliacao!A28,df_blueme_sem_parcelamento!D:D,"&lt;&gt;ZIGPAY LTDAS -ME")*(-1)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SUMIFS(df_mutuos!I:I,df_mutuos!B:B,Conciliacao!A28)*(-1)</f>
        <v>0</v>
      </c>
      <c r="K28" s="10">
        <f>SUMIFS(df_extratos!I:I,df_extratos!F:F,Conciliacao!BA28,df_extratos!G:G,"DEBITO")+SUMIFS(df_extratos!I:I,df_extratos!F:F,Conciliacao!A28,df_extratos!G:G,"DEBITO")</f>
        <v>0</v>
      </c>
      <c r="L28" s="11">
        <f t="shared" si="1"/>
        <v>0</v>
      </c>
      <c r="M28" s="22">
        <f t="shared" si="2"/>
        <v>0</v>
      </c>
      <c r="BA28" s="20">
        <v>45684.5</v>
      </c>
    </row>
    <row r="29" spans="1:53" x14ac:dyDescent="0.3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SUMIFS(df_extratos!I:I,df_extratos!F:F,Conciliacao!BA29,df_extratos!G:G,"CREDITO")+SUMIFS(df_extratos!I:I,df_extratos!F:F,Conciliacao!A29,df_extratos!G:G,"CREDITO")</f>
        <v>0</v>
      </c>
      <c r="G29" s="9">
        <f t="shared" si="0"/>
        <v>0</v>
      </c>
      <c r="H29" s="4">
        <f>SUMIFS(df_blueme_sem_parcelamento!E:E,df_blueme_sem_parcelamento!H:H,Conciliacao!A29,df_blueme_sem_parcelamento!D:D,"&lt;&gt;ZIGPAY LTDAS -ME")*(-1)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SUMIFS(df_mutuos!I:I,df_mutuos!B:B,Conciliacao!A29)*(-1)</f>
        <v>0</v>
      </c>
      <c r="K29" s="10">
        <f>SUMIFS(df_extratos!I:I,df_extratos!F:F,Conciliacao!BA29,df_extratos!G:G,"DEBITO")+SUMIFS(df_extratos!I:I,df_extratos!F:F,Conciliacao!A29,df_extratos!G:G,"DEBITO")</f>
        <v>0</v>
      </c>
      <c r="L29" s="11">
        <f t="shared" si="1"/>
        <v>0</v>
      </c>
      <c r="M29" s="22">
        <f t="shared" si="2"/>
        <v>0</v>
      </c>
      <c r="BA29" s="20">
        <v>45685.5</v>
      </c>
    </row>
    <row r="30" spans="1:53" x14ac:dyDescent="0.3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SUMIFS(df_extratos!I:I,df_extratos!F:F,Conciliacao!BA30,df_extratos!G:G,"CREDITO")+SUMIFS(df_extratos!I:I,df_extratos!F:F,Conciliacao!A30,df_extratos!G:G,"CREDITO")</f>
        <v>0</v>
      </c>
      <c r="G30" s="9">
        <f t="shared" si="0"/>
        <v>0</v>
      </c>
      <c r="H30" s="4">
        <f>SUMIFS(df_blueme_sem_parcelamento!E:E,df_blueme_sem_parcelamento!H:H,Conciliacao!A30,df_blueme_sem_parcelamento!D:D,"&lt;&gt;ZIGPAY LTDAS -ME")*(-1)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SUMIFS(df_mutuos!I:I,df_mutuos!B:B,Conciliacao!A30)*(-1)</f>
        <v>0</v>
      </c>
      <c r="K30" s="10">
        <f>SUMIFS(df_extratos!I:I,df_extratos!F:F,Conciliacao!BA30,df_extratos!G:G,"DEBITO")+SUMIFS(df_extratos!I:I,df_extratos!F:F,Conciliacao!A30,df_extratos!G:G,"DEBITO")</f>
        <v>0</v>
      </c>
      <c r="L30" s="11">
        <f t="shared" si="1"/>
        <v>0</v>
      </c>
      <c r="M30" s="22">
        <f t="shared" si="2"/>
        <v>0</v>
      </c>
      <c r="BA30" s="20">
        <v>45686.5</v>
      </c>
    </row>
    <row r="31" spans="1:53" x14ac:dyDescent="0.3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SUMIFS(df_extratos!I:I,df_extratos!F:F,Conciliacao!BA31,df_extratos!G:G,"CREDITO")+SUMIFS(df_extratos!I:I,df_extratos!F:F,Conciliacao!A31,df_extratos!G:G,"CREDITO")</f>
        <v>0</v>
      </c>
      <c r="G31" s="9">
        <f t="shared" si="0"/>
        <v>0</v>
      </c>
      <c r="H31" s="4">
        <f>SUMIFS(df_blueme_sem_parcelamento!E:E,df_blueme_sem_parcelamento!H:H,Conciliacao!A31,df_blueme_sem_parcelamento!D:D,"&lt;&gt;ZIGPAY LTDAS -ME")*(-1)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SUMIFS(df_mutuos!I:I,df_mutuos!B:B,Conciliacao!A31)*(-1)</f>
        <v>0</v>
      </c>
      <c r="K31" s="10">
        <f>SUMIFS(df_extratos!I:I,df_extratos!F:F,Conciliacao!BA31,df_extratos!G:G,"DEBITO")+SUMIFS(df_extratos!I:I,df_extratos!F:F,Conciliacao!A31,df_extratos!G:G,"DEBITO")</f>
        <v>0</v>
      </c>
      <c r="L31" s="11">
        <f t="shared" si="1"/>
        <v>0</v>
      </c>
      <c r="M31" s="22">
        <f t="shared" si="2"/>
        <v>0</v>
      </c>
      <c r="BA31" s="20">
        <v>45687.5</v>
      </c>
    </row>
    <row r="32" spans="1:53" x14ac:dyDescent="0.3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SUMIFS(df_extratos!I:I,df_extratos!F:F,Conciliacao!BA32,df_extratos!G:G,"CREDITO")+SUMIFS(df_extratos!I:I,df_extratos!F:F,Conciliacao!A32,df_extratos!G:G,"CREDITO")</f>
        <v>0</v>
      </c>
      <c r="G32" s="9">
        <f t="shared" si="0"/>
        <v>0</v>
      </c>
      <c r="H32" s="4">
        <f>SUMIFS(df_blueme_sem_parcelamento!E:E,df_blueme_sem_parcelamento!H:H,Conciliacao!A32,df_blueme_sem_parcelamento!D:D,"&lt;&gt;ZIGPAY LTDAS -ME")*(-1)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SUMIFS(df_mutuos!I:I,df_mutuos!B:B,Conciliacao!A32)*(-1)</f>
        <v>0</v>
      </c>
      <c r="K32" s="10">
        <f>SUMIFS(df_extratos!I:I,df_extratos!F:F,Conciliacao!BA32,df_extratos!G:G,"DEBITO")+SUMIFS(df_extratos!I:I,df_extratos!F:F,Conciliacao!A32,df_extratos!G:G,"DEBITO")</f>
        <v>0</v>
      </c>
      <c r="L32" s="11">
        <f t="shared" si="1"/>
        <v>0</v>
      </c>
      <c r="M32" s="22">
        <f t="shared" si="2"/>
        <v>0</v>
      </c>
      <c r="BA32" s="20">
        <v>45688.5</v>
      </c>
    </row>
    <row r="33" spans="1:53" x14ac:dyDescent="0.3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SUMIFS(df_extratos!I:I,df_extratos!F:F,Conciliacao!BA33,df_extratos!G:G,"CREDITO")+SUMIFS(df_extratos!I:I,df_extratos!F:F,Conciliacao!A33,df_extratos!G:G,"CREDITO")</f>
        <v>0</v>
      </c>
      <c r="G33" s="9">
        <f t="shared" si="0"/>
        <v>0</v>
      </c>
      <c r="H33" s="4">
        <f>SUMIFS(df_blueme_sem_parcelamento!E:E,df_blueme_sem_parcelamento!H:H,Conciliacao!A33,df_blueme_sem_parcelamento!D:D,"&lt;&gt;ZIGPAY LTDAS -ME")*(-1)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SUMIFS(df_mutuos!I:I,df_mutuos!B:B,Conciliacao!A33)*(-1)</f>
        <v>0</v>
      </c>
      <c r="K33" s="10">
        <f>SUMIFS(df_extratos!I:I,df_extratos!F:F,Conciliacao!BA33,df_extratos!G:G,"DEBITO")+SUMIFS(df_extratos!I:I,df_extratos!F:F,Conciliacao!A33,df_extratos!G:G,"DEBITO")</f>
        <v>0</v>
      </c>
      <c r="L33" s="11">
        <f t="shared" si="1"/>
        <v>0</v>
      </c>
      <c r="M33" s="22">
        <f t="shared" si="2"/>
        <v>0</v>
      </c>
      <c r="BA33" s="20">
        <v>45689.5</v>
      </c>
    </row>
    <row r="34" spans="1:53" x14ac:dyDescent="0.3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SUMIFS(df_extratos!I:I,df_extratos!F:F,Conciliacao!BA34,df_extratos!G:G,"CREDITO")+SUMIFS(df_extratos!I:I,df_extratos!F:F,Conciliacao!A34,df_extratos!G:G,"CREDITO")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SUMIFS(df_blueme_sem_parcelamento!E:E,df_blueme_sem_parcelamento!H:H,Conciliacao!A34,df_blueme_sem_parcelamento!D:D,"&lt;&gt;ZIGPAY LTDAS -ME")*(-1)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SUMIFS(df_mutuos!I:I,df_mutuos!B:B,Conciliacao!A34)*(-1)</f>
        <v>0</v>
      </c>
      <c r="K34" s="10">
        <f>SUMIFS(df_extratos!I:I,df_extratos!F:F,Conciliacao!BA34,df_extratos!G:G,"DEBITO")+SUMIFS(df_extratos!I:I,df_extratos!F:F,Conciliacao!A34,df_extratos!G:G,"DEBITO")</f>
        <v>0</v>
      </c>
      <c r="L34" s="11">
        <f t="shared" ref="L34:L65" si="5">K34-SUM(H34:J34)</f>
        <v>0</v>
      </c>
      <c r="M34" s="22">
        <f t="shared" ref="M34:M65" si="6">L34+G34</f>
        <v>0</v>
      </c>
      <c r="BA34" s="20">
        <v>45690.5</v>
      </c>
    </row>
    <row r="35" spans="1:53" x14ac:dyDescent="0.3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SUMIFS(df_extratos!I:I,df_extratos!F:F,Conciliacao!BA35,df_extratos!G:G,"CREDITO")+SUMIFS(df_extratos!I:I,df_extratos!F:F,Conciliacao!A35,df_extratos!G:G,"CREDITO")</f>
        <v>0</v>
      </c>
      <c r="G35" s="9">
        <f t="shared" si="4"/>
        <v>0</v>
      </c>
      <c r="H35" s="4">
        <f>SUMIFS(df_blueme_sem_parcelamento!E:E,df_blueme_sem_parcelamento!H:H,Conciliacao!A35,df_blueme_sem_parcelamento!D:D,"&lt;&gt;ZIGPAY LTDAS -ME")*(-1)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SUMIFS(df_mutuos!I:I,df_mutuos!B:B,Conciliacao!A35)*(-1)</f>
        <v>0</v>
      </c>
      <c r="K35" s="10">
        <f>SUMIFS(df_extratos!I:I,df_extratos!F:F,Conciliacao!BA35,df_extratos!G:G,"DEBITO")+SUMIFS(df_extratos!I:I,df_extratos!F:F,Conciliacao!A35,df_extratos!G:G,"DEBITO")</f>
        <v>0</v>
      </c>
      <c r="L35" s="11">
        <f t="shared" si="5"/>
        <v>0</v>
      </c>
      <c r="M35" s="22">
        <f t="shared" si="6"/>
        <v>0</v>
      </c>
      <c r="BA35" s="20">
        <v>45691.5</v>
      </c>
    </row>
    <row r="36" spans="1:53" x14ac:dyDescent="0.3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SUMIFS(df_extratos!I:I,df_extratos!F:F,Conciliacao!BA36,df_extratos!G:G,"CREDITO")+SUMIFS(df_extratos!I:I,df_extratos!F:F,Conciliacao!A36,df_extratos!G:G,"CREDITO")</f>
        <v>0</v>
      </c>
      <c r="G36" s="9">
        <f t="shared" si="4"/>
        <v>0</v>
      </c>
      <c r="H36" s="4">
        <f>SUMIFS(df_blueme_sem_parcelamento!E:E,df_blueme_sem_parcelamento!H:H,Conciliacao!A36,df_blueme_sem_parcelamento!D:D,"&lt;&gt;ZIGPAY LTDAS -ME")*(-1)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SUMIFS(df_mutuos!I:I,df_mutuos!B:B,Conciliacao!A36)*(-1)</f>
        <v>0</v>
      </c>
      <c r="K36" s="10">
        <f>SUMIFS(df_extratos!I:I,df_extratos!F:F,Conciliacao!BA36,df_extratos!G:G,"DEBITO")+SUMIFS(df_extratos!I:I,df_extratos!F:F,Conciliacao!A36,df_extratos!G:G,"DEBITO")</f>
        <v>0</v>
      </c>
      <c r="L36" s="11">
        <f t="shared" si="5"/>
        <v>0</v>
      </c>
      <c r="M36" s="22">
        <f t="shared" si="6"/>
        <v>0</v>
      </c>
      <c r="BA36" s="20">
        <v>45692.5</v>
      </c>
    </row>
    <row r="37" spans="1:53" x14ac:dyDescent="0.3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SUMIFS(df_extratos!I:I,df_extratos!F:F,Conciliacao!BA37,df_extratos!G:G,"CREDITO")+SUMIFS(df_extratos!I:I,df_extratos!F:F,Conciliacao!A37,df_extratos!G:G,"CREDITO")</f>
        <v>0</v>
      </c>
      <c r="G37" s="9">
        <f t="shared" si="4"/>
        <v>0</v>
      </c>
      <c r="H37" s="4">
        <f>SUMIFS(df_blueme_sem_parcelamento!E:E,df_blueme_sem_parcelamento!H:H,Conciliacao!A37,df_blueme_sem_parcelamento!D:D,"&lt;&gt;ZIGPAY LTDAS -ME")*(-1)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SUMIFS(df_mutuos!I:I,df_mutuos!B:B,Conciliacao!A37)*(-1)</f>
        <v>0</v>
      </c>
      <c r="K37" s="10">
        <f>SUMIFS(df_extratos!I:I,df_extratos!F:F,Conciliacao!BA37,df_extratos!G:G,"DEBITO")+SUMIFS(df_extratos!I:I,df_extratos!F:F,Conciliacao!A37,df_extratos!G:G,"DEBITO")</f>
        <v>0</v>
      </c>
      <c r="L37" s="11">
        <f t="shared" si="5"/>
        <v>0</v>
      </c>
      <c r="M37" s="22">
        <f t="shared" si="6"/>
        <v>0</v>
      </c>
      <c r="BA37" s="20">
        <v>45693.5</v>
      </c>
    </row>
    <row r="38" spans="1:53" x14ac:dyDescent="0.3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SUMIFS(df_extratos!I:I,df_extratos!F:F,Conciliacao!BA38,df_extratos!G:G,"CREDITO")+SUMIFS(df_extratos!I:I,df_extratos!F:F,Conciliacao!A38,df_extratos!G:G,"CREDITO")</f>
        <v>0</v>
      </c>
      <c r="G38" s="9">
        <f t="shared" si="4"/>
        <v>0</v>
      </c>
      <c r="H38" s="4">
        <f>SUMIFS(df_blueme_sem_parcelamento!E:E,df_blueme_sem_parcelamento!H:H,Conciliacao!A38,df_blueme_sem_parcelamento!D:D,"&lt;&gt;ZIGPAY LTDAS -ME")*(-1)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SUMIFS(df_mutuos!I:I,df_mutuos!B:B,Conciliacao!A38)*(-1)</f>
        <v>0</v>
      </c>
      <c r="K38" s="10">
        <f>SUMIFS(df_extratos!I:I,df_extratos!F:F,Conciliacao!BA38,df_extratos!G:G,"DEBITO")+SUMIFS(df_extratos!I:I,df_extratos!F:F,Conciliacao!A38,df_extratos!G:G,"DEBITO")</f>
        <v>0</v>
      </c>
      <c r="L38" s="11">
        <f t="shared" si="5"/>
        <v>0</v>
      </c>
      <c r="M38" s="22">
        <f t="shared" si="6"/>
        <v>0</v>
      </c>
      <c r="BA38" s="20">
        <v>45694.5</v>
      </c>
    </row>
    <row r="39" spans="1:53" x14ac:dyDescent="0.3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SUMIFS(df_extratos!I:I,df_extratos!F:F,Conciliacao!BA39,df_extratos!G:G,"CREDITO")+SUMIFS(df_extratos!I:I,df_extratos!F:F,Conciliacao!A39,df_extratos!G:G,"CREDITO")</f>
        <v>0</v>
      </c>
      <c r="G39" s="9">
        <f t="shared" si="4"/>
        <v>0</v>
      </c>
      <c r="H39" s="4">
        <f>SUMIFS(df_blueme_sem_parcelamento!E:E,df_blueme_sem_parcelamento!H:H,Conciliacao!A39,df_blueme_sem_parcelamento!D:D,"&lt;&gt;ZIGPAY LTDAS -ME")*(-1)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SUMIFS(df_mutuos!I:I,df_mutuos!B:B,Conciliacao!A39)*(-1)</f>
        <v>0</v>
      </c>
      <c r="K39" s="10">
        <f>SUMIFS(df_extratos!I:I,df_extratos!F:F,Conciliacao!BA39,df_extratos!G:G,"DEBITO")+SUMIFS(df_extratos!I:I,df_extratos!F:F,Conciliacao!A39,df_extratos!G:G,"DEBITO")</f>
        <v>0</v>
      </c>
      <c r="L39" s="11">
        <f t="shared" si="5"/>
        <v>0</v>
      </c>
      <c r="M39" s="22">
        <f t="shared" si="6"/>
        <v>0</v>
      </c>
      <c r="BA39" s="20">
        <v>45695.5</v>
      </c>
    </row>
    <row r="40" spans="1:53" x14ac:dyDescent="0.3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SUMIFS(df_extratos!I:I,df_extratos!F:F,Conciliacao!BA40,df_extratos!G:G,"CREDITO")+SUMIFS(df_extratos!I:I,df_extratos!F:F,Conciliacao!A40,df_extratos!G:G,"CREDITO")</f>
        <v>0</v>
      </c>
      <c r="G40" s="9">
        <f t="shared" si="4"/>
        <v>0</v>
      </c>
      <c r="H40" s="4">
        <f>SUMIFS(df_blueme_sem_parcelamento!E:E,df_blueme_sem_parcelamento!H:H,Conciliacao!A40,df_blueme_sem_parcelamento!D:D,"&lt;&gt;ZIGPAY LTDAS -ME")*(-1)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SUMIFS(df_mutuos!I:I,df_mutuos!B:B,Conciliacao!A40)*(-1)</f>
        <v>0</v>
      </c>
      <c r="K40" s="10">
        <f>SUMIFS(df_extratos!I:I,df_extratos!F:F,Conciliacao!BA40,df_extratos!G:G,"DEBITO")+SUMIFS(df_extratos!I:I,df_extratos!F:F,Conciliacao!A40,df_extratos!G:G,"DEBITO")</f>
        <v>0</v>
      </c>
      <c r="L40" s="11">
        <f t="shared" si="5"/>
        <v>0</v>
      </c>
      <c r="M40" s="22">
        <f t="shared" si="6"/>
        <v>0</v>
      </c>
      <c r="BA40" s="20">
        <v>45696.5</v>
      </c>
    </row>
    <row r="41" spans="1:53" x14ac:dyDescent="0.3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SUMIFS(df_extratos!I:I,df_extratos!F:F,Conciliacao!BA41,df_extratos!G:G,"CREDITO")+SUMIFS(df_extratos!I:I,df_extratos!F:F,Conciliacao!A41,df_extratos!G:G,"CREDITO")</f>
        <v>0</v>
      </c>
      <c r="G41" s="9">
        <f t="shared" si="4"/>
        <v>0</v>
      </c>
      <c r="H41" s="4">
        <f>SUMIFS(df_blueme_sem_parcelamento!E:E,df_blueme_sem_parcelamento!H:H,Conciliacao!A41,df_blueme_sem_parcelamento!D:D,"&lt;&gt;ZIGPAY LTDAS -ME")*(-1)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SUMIFS(df_mutuos!I:I,df_mutuos!B:B,Conciliacao!A41)*(-1)</f>
        <v>0</v>
      </c>
      <c r="K41" s="10">
        <f>SUMIFS(df_extratos!I:I,df_extratos!F:F,Conciliacao!BA41,df_extratos!G:G,"DEBITO")+SUMIFS(df_extratos!I:I,df_extratos!F:F,Conciliacao!A41,df_extratos!G:G,"DEBITO")</f>
        <v>0</v>
      </c>
      <c r="L41" s="11">
        <f t="shared" si="5"/>
        <v>0</v>
      </c>
      <c r="M41" s="22">
        <f t="shared" si="6"/>
        <v>0</v>
      </c>
      <c r="BA41" s="20">
        <v>45697.5</v>
      </c>
    </row>
    <row r="42" spans="1:53" x14ac:dyDescent="0.3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SUMIFS(df_extratos!I:I,df_extratos!F:F,Conciliacao!BA42,df_extratos!G:G,"CREDITO")+SUMIFS(df_extratos!I:I,df_extratos!F:F,Conciliacao!A42,df_extratos!G:G,"CREDITO")</f>
        <v>0</v>
      </c>
      <c r="G42" s="9">
        <f t="shared" si="4"/>
        <v>0</v>
      </c>
      <c r="H42" s="4">
        <f>SUMIFS(df_blueme_sem_parcelamento!E:E,df_blueme_sem_parcelamento!H:H,Conciliacao!A42,df_blueme_sem_parcelamento!D:D,"&lt;&gt;ZIGPAY LTDAS -ME")*(-1)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SUMIFS(df_mutuos!I:I,df_mutuos!B:B,Conciliacao!A42)*(-1)</f>
        <v>0</v>
      </c>
      <c r="K42" s="10">
        <f>SUMIFS(df_extratos!I:I,df_extratos!F:F,Conciliacao!BA42,df_extratos!G:G,"DEBITO")+SUMIFS(df_extratos!I:I,df_extratos!F:F,Conciliacao!A42,df_extratos!G:G,"DEBITO")</f>
        <v>0</v>
      </c>
      <c r="L42" s="11">
        <f t="shared" si="5"/>
        <v>0</v>
      </c>
      <c r="M42" s="22">
        <f t="shared" si="6"/>
        <v>0</v>
      </c>
      <c r="BA42" s="20">
        <v>45698.5</v>
      </c>
    </row>
    <row r="43" spans="1:53" x14ac:dyDescent="0.3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SUMIFS(df_extratos!I:I,df_extratos!F:F,Conciliacao!BA43,df_extratos!G:G,"CREDITO")+SUMIFS(df_extratos!I:I,df_extratos!F:F,Conciliacao!A43,df_extratos!G:G,"CREDITO")</f>
        <v>0</v>
      </c>
      <c r="G43" s="9">
        <f t="shared" si="4"/>
        <v>0</v>
      </c>
      <c r="H43" s="4">
        <f>SUMIFS(df_blueme_sem_parcelamento!E:E,df_blueme_sem_parcelamento!H:H,Conciliacao!A43,df_blueme_sem_parcelamento!D:D,"&lt;&gt;ZIGPAY LTDAS -ME")*(-1)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SUMIFS(df_mutuos!I:I,df_mutuos!B:B,Conciliacao!A43)*(-1)</f>
        <v>0</v>
      </c>
      <c r="K43" s="10">
        <f>SUMIFS(df_extratos!I:I,df_extratos!F:F,Conciliacao!BA43,df_extratos!G:G,"DEBITO")+SUMIFS(df_extratos!I:I,df_extratos!F:F,Conciliacao!A43,df_extratos!G:G,"DEBITO")</f>
        <v>0</v>
      </c>
      <c r="L43" s="11">
        <f t="shared" si="5"/>
        <v>0</v>
      </c>
      <c r="M43" s="22">
        <f t="shared" si="6"/>
        <v>0</v>
      </c>
      <c r="BA43" s="20">
        <v>45699.5</v>
      </c>
    </row>
    <row r="44" spans="1:53" x14ac:dyDescent="0.3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SUMIFS(df_extratos!I:I,df_extratos!F:F,Conciliacao!BA44,df_extratos!G:G,"CREDITO")+SUMIFS(df_extratos!I:I,df_extratos!F:F,Conciliacao!A44,df_extratos!G:G,"CREDITO")</f>
        <v>0</v>
      </c>
      <c r="G44" s="9">
        <f t="shared" si="4"/>
        <v>0</v>
      </c>
      <c r="H44" s="4">
        <f>SUMIFS(df_blueme_sem_parcelamento!E:E,df_blueme_sem_parcelamento!H:H,Conciliacao!A44,df_blueme_sem_parcelamento!D:D,"&lt;&gt;ZIGPAY LTDAS -ME")*(-1)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SUMIFS(df_mutuos!I:I,df_mutuos!B:B,Conciliacao!A44)*(-1)</f>
        <v>0</v>
      </c>
      <c r="K44" s="10">
        <f>SUMIFS(df_extratos!I:I,df_extratos!F:F,Conciliacao!BA44,df_extratos!G:G,"DEBITO")+SUMIFS(df_extratos!I:I,df_extratos!F:F,Conciliacao!A44,df_extratos!G:G,"DEBITO")</f>
        <v>0</v>
      </c>
      <c r="L44" s="11">
        <f t="shared" si="5"/>
        <v>0</v>
      </c>
      <c r="M44" s="22">
        <f t="shared" si="6"/>
        <v>0</v>
      </c>
      <c r="BA44" s="20">
        <v>45700.5</v>
      </c>
    </row>
    <row r="45" spans="1:53" x14ac:dyDescent="0.3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SUMIFS(df_extratos!I:I,df_extratos!F:F,Conciliacao!BA45,df_extratos!G:G,"CREDITO")+SUMIFS(df_extratos!I:I,df_extratos!F:F,Conciliacao!A45,df_extratos!G:G,"CREDITO")</f>
        <v>0</v>
      </c>
      <c r="G45" s="9">
        <f t="shared" si="4"/>
        <v>0</v>
      </c>
      <c r="H45" s="4">
        <f>SUMIFS(df_blueme_sem_parcelamento!E:E,df_blueme_sem_parcelamento!H:H,Conciliacao!A45,df_blueme_sem_parcelamento!D:D,"&lt;&gt;ZIGPAY LTDAS -ME")*(-1)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SUMIFS(df_mutuos!I:I,df_mutuos!B:B,Conciliacao!A45)*(-1)</f>
        <v>0</v>
      </c>
      <c r="K45" s="10">
        <f>SUMIFS(df_extratos!I:I,df_extratos!F:F,Conciliacao!BA45,df_extratos!G:G,"DEBITO")+SUMIFS(df_extratos!I:I,df_extratos!F:F,Conciliacao!A45,df_extratos!G:G,"DEBITO")</f>
        <v>0</v>
      </c>
      <c r="L45" s="11">
        <f t="shared" si="5"/>
        <v>0</v>
      </c>
      <c r="M45" s="22">
        <f t="shared" si="6"/>
        <v>0</v>
      </c>
      <c r="BA45" s="20">
        <v>45701.5</v>
      </c>
    </row>
    <row r="46" spans="1:53" x14ac:dyDescent="0.3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SUMIFS(df_extratos!I:I,df_extratos!F:F,Conciliacao!BA46,df_extratos!G:G,"CREDITO")+SUMIFS(df_extratos!I:I,df_extratos!F:F,Conciliacao!A46,df_extratos!G:G,"CREDITO")</f>
        <v>0</v>
      </c>
      <c r="G46" s="9">
        <f t="shared" si="4"/>
        <v>0</v>
      </c>
      <c r="H46" s="4">
        <f>SUMIFS(df_blueme_sem_parcelamento!E:E,df_blueme_sem_parcelamento!H:H,Conciliacao!A46,df_blueme_sem_parcelamento!D:D,"&lt;&gt;ZIGPAY LTDAS -ME")*(-1)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SUMIFS(df_mutuos!I:I,df_mutuos!B:B,Conciliacao!A46)*(-1)</f>
        <v>0</v>
      </c>
      <c r="K46" s="10">
        <f>SUMIFS(df_extratos!I:I,df_extratos!F:F,Conciliacao!BA46,df_extratos!G:G,"DEBITO")+SUMIFS(df_extratos!I:I,df_extratos!F:F,Conciliacao!A46,df_extratos!G:G,"DEBITO")</f>
        <v>0</v>
      </c>
      <c r="L46" s="11">
        <f t="shared" si="5"/>
        <v>0</v>
      </c>
      <c r="M46" s="22">
        <f t="shared" si="6"/>
        <v>0</v>
      </c>
      <c r="BA46" s="20">
        <v>45702.5</v>
      </c>
    </row>
    <row r="47" spans="1:53" x14ac:dyDescent="0.3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SUMIFS(df_extratos!I:I,df_extratos!F:F,Conciliacao!BA47,df_extratos!G:G,"CREDITO")+SUMIFS(df_extratos!I:I,df_extratos!F:F,Conciliacao!A47,df_extratos!G:G,"CREDITO")</f>
        <v>0</v>
      </c>
      <c r="G47" s="9">
        <f t="shared" si="4"/>
        <v>0</v>
      </c>
      <c r="H47" s="4">
        <f>SUMIFS(df_blueme_sem_parcelamento!E:E,df_blueme_sem_parcelamento!H:H,Conciliacao!A47,df_blueme_sem_parcelamento!D:D,"&lt;&gt;ZIGPAY LTDAS -ME")*(-1)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SUMIFS(df_mutuos!I:I,df_mutuos!B:B,Conciliacao!A47)*(-1)</f>
        <v>0</v>
      </c>
      <c r="K47" s="10">
        <f>SUMIFS(df_extratos!I:I,df_extratos!F:F,Conciliacao!BA47,df_extratos!G:G,"DEBITO")+SUMIFS(df_extratos!I:I,df_extratos!F:F,Conciliacao!A47,df_extratos!G:G,"DEBITO")</f>
        <v>0</v>
      </c>
      <c r="L47" s="11">
        <f t="shared" si="5"/>
        <v>0</v>
      </c>
      <c r="M47" s="22">
        <f t="shared" si="6"/>
        <v>0</v>
      </c>
      <c r="BA47" s="20">
        <v>45703.5</v>
      </c>
    </row>
    <row r="48" spans="1:53" x14ac:dyDescent="0.3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SUMIFS(df_extratos!I:I,df_extratos!F:F,Conciliacao!BA48,df_extratos!G:G,"CREDITO")+SUMIFS(df_extratos!I:I,df_extratos!F:F,Conciliacao!A48,df_extratos!G:G,"CREDITO")</f>
        <v>0</v>
      </c>
      <c r="G48" s="9">
        <f t="shared" si="4"/>
        <v>0</v>
      </c>
      <c r="H48" s="4">
        <f>SUMIFS(df_blueme_sem_parcelamento!E:E,df_blueme_sem_parcelamento!H:H,Conciliacao!A48,df_blueme_sem_parcelamento!D:D,"&lt;&gt;ZIGPAY LTDAS -ME")*(-1)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SUMIFS(df_mutuos!I:I,df_mutuos!B:B,Conciliacao!A48)*(-1)</f>
        <v>0</v>
      </c>
      <c r="K48" s="10">
        <f>SUMIFS(df_extratos!I:I,df_extratos!F:F,Conciliacao!BA48,df_extratos!G:G,"DEBITO")+SUMIFS(df_extratos!I:I,df_extratos!F:F,Conciliacao!A48,df_extratos!G:G,"DEBITO")</f>
        <v>0</v>
      </c>
      <c r="L48" s="11">
        <f t="shared" si="5"/>
        <v>0</v>
      </c>
      <c r="M48" s="22">
        <f t="shared" si="6"/>
        <v>0</v>
      </c>
      <c r="BA48" s="20">
        <v>45704.5</v>
      </c>
    </row>
    <row r="49" spans="1:53" x14ac:dyDescent="0.3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SUMIFS(df_extratos!I:I,df_extratos!F:F,Conciliacao!BA49,df_extratos!G:G,"CREDITO")+SUMIFS(df_extratos!I:I,df_extratos!F:F,Conciliacao!A49,df_extratos!G:G,"CREDITO")</f>
        <v>0</v>
      </c>
      <c r="G49" s="9">
        <f t="shared" si="4"/>
        <v>0</v>
      </c>
      <c r="H49" s="4">
        <f>SUMIFS(df_blueme_sem_parcelamento!E:E,df_blueme_sem_parcelamento!H:H,Conciliacao!A49,df_blueme_sem_parcelamento!D:D,"&lt;&gt;ZIGPAY LTDAS -ME")*(-1)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SUMIFS(df_mutuos!I:I,df_mutuos!B:B,Conciliacao!A49)*(-1)</f>
        <v>0</v>
      </c>
      <c r="K49" s="10">
        <f>SUMIFS(df_extratos!I:I,df_extratos!F:F,Conciliacao!BA49,df_extratos!G:G,"DEBITO")+SUMIFS(df_extratos!I:I,df_extratos!F:F,Conciliacao!A49,df_extratos!G:G,"DEBITO")</f>
        <v>0</v>
      </c>
      <c r="L49" s="11">
        <f t="shared" si="5"/>
        <v>0</v>
      </c>
      <c r="M49" s="22">
        <f t="shared" si="6"/>
        <v>0</v>
      </c>
      <c r="BA49" s="20">
        <v>45705.5</v>
      </c>
    </row>
    <row r="50" spans="1:53" x14ac:dyDescent="0.3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SUMIFS(df_extratos!I:I,df_extratos!F:F,Conciliacao!BA50,df_extratos!G:G,"CREDITO")+SUMIFS(df_extratos!I:I,df_extratos!F:F,Conciliacao!A50,df_extratos!G:G,"CREDITO")</f>
        <v>0</v>
      </c>
      <c r="G50" s="9">
        <f t="shared" si="4"/>
        <v>0</v>
      </c>
      <c r="H50" s="4">
        <f>SUMIFS(df_blueme_sem_parcelamento!E:E,df_blueme_sem_parcelamento!H:H,Conciliacao!A50,df_blueme_sem_parcelamento!D:D,"&lt;&gt;ZIGPAY LTDAS -ME")*(-1)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SUMIFS(df_mutuos!I:I,df_mutuos!B:B,Conciliacao!A50)*(-1)</f>
        <v>0</v>
      </c>
      <c r="K50" s="10">
        <f>SUMIFS(df_extratos!I:I,df_extratos!F:F,Conciliacao!BA50,df_extratos!G:G,"DEBITO")+SUMIFS(df_extratos!I:I,df_extratos!F:F,Conciliacao!A50,df_extratos!G:G,"DEBITO")</f>
        <v>0</v>
      </c>
      <c r="L50" s="11">
        <f t="shared" si="5"/>
        <v>0</v>
      </c>
      <c r="M50" s="22">
        <f t="shared" si="6"/>
        <v>0</v>
      </c>
      <c r="BA50" s="20">
        <v>45706.5</v>
      </c>
    </row>
    <row r="51" spans="1:53" x14ac:dyDescent="0.3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SUMIFS(df_extratos!I:I,df_extratos!F:F,Conciliacao!BA51,df_extratos!G:G,"CREDITO")+SUMIFS(df_extratos!I:I,df_extratos!F:F,Conciliacao!A51,df_extratos!G:G,"CREDITO")</f>
        <v>0</v>
      </c>
      <c r="G51" s="9">
        <f t="shared" si="4"/>
        <v>0</v>
      </c>
      <c r="H51" s="4">
        <f>SUMIFS(df_blueme_sem_parcelamento!E:E,df_blueme_sem_parcelamento!H:H,Conciliacao!A51,df_blueme_sem_parcelamento!D:D,"&lt;&gt;ZIGPAY LTDAS -ME")*(-1)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SUMIFS(df_mutuos!I:I,df_mutuos!B:B,Conciliacao!A51)*(-1)</f>
        <v>0</v>
      </c>
      <c r="K51" s="10">
        <f>SUMIFS(df_extratos!I:I,df_extratos!F:F,Conciliacao!BA51,df_extratos!G:G,"DEBITO")+SUMIFS(df_extratos!I:I,df_extratos!F:F,Conciliacao!A51,df_extratos!G:G,"DEBITO")</f>
        <v>0</v>
      </c>
      <c r="L51" s="11">
        <f t="shared" si="5"/>
        <v>0</v>
      </c>
      <c r="M51" s="22">
        <f t="shared" si="6"/>
        <v>0</v>
      </c>
      <c r="BA51" s="20">
        <v>45707.5</v>
      </c>
    </row>
    <row r="52" spans="1:53" x14ac:dyDescent="0.3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SUMIFS(df_extratos!I:I,df_extratos!F:F,Conciliacao!BA52,df_extratos!G:G,"CREDITO")+SUMIFS(df_extratos!I:I,df_extratos!F:F,Conciliacao!A52,df_extratos!G:G,"CREDITO")</f>
        <v>0</v>
      </c>
      <c r="G52" s="9">
        <f t="shared" si="4"/>
        <v>0</v>
      </c>
      <c r="H52" s="4">
        <f>SUMIFS(df_blueme_sem_parcelamento!E:E,df_blueme_sem_parcelamento!H:H,Conciliacao!A52,df_blueme_sem_parcelamento!D:D,"&lt;&gt;ZIGPAY LTDAS -ME")*(-1)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SUMIFS(df_mutuos!I:I,df_mutuos!B:B,Conciliacao!A52)*(-1)</f>
        <v>0</v>
      </c>
      <c r="K52" s="10">
        <f>SUMIFS(df_extratos!I:I,df_extratos!F:F,Conciliacao!BA52,df_extratos!G:G,"DEBITO")+SUMIFS(df_extratos!I:I,df_extratos!F:F,Conciliacao!A52,df_extratos!G:G,"DEBITO")</f>
        <v>0</v>
      </c>
      <c r="L52" s="11">
        <f t="shared" si="5"/>
        <v>0</v>
      </c>
      <c r="M52" s="22">
        <f t="shared" si="6"/>
        <v>0</v>
      </c>
      <c r="BA52" s="20">
        <v>45708.5</v>
      </c>
    </row>
    <row r="53" spans="1:53" x14ac:dyDescent="0.3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SUMIFS(df_extratos!I:I,df_extratos!F:F,Conciliacao!BA53,df_extratos!G:G,"CREDITO")+SUMIFS(df_extratos!I:I,df_extratos!F:F,Conciliacao!A53,df_extratos!G:G,"CREDITO")</f>
        <v>0</v>
      </c>
      <c r="G53" s="9">
        <f t="shared" si="4"/>
        <v>0</v>
      </c>
      <c r="H53" s="4">
        <f>SUMIFS(df_blueme_sem_parcelamento!E:E,df_blueme_sem_parcelamento!H:H,Conciliacao!A53,df_blueme_sem_parcelamento!D:D,"&lt;&gt;ZIGPAY LTDAS -ME")*(-1)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SUMIFS(df_mutuos!I:I,df_mutuos!B:B,Conciliacao!A53)*(-1)</f>
        <v>0</v>
      </c>
      <c r="K53" s="10">
        <f>SUMIFS(df_extratos!I:I,df_extratos!F:F,Conciliacao!BA53,df_extratos!G:G,"DEBITO")+SUMIFS(df_extratos!I:I,df_extratos!F:F,Conciliacao!A53,df_extratos!G:G,"DEBITO")</f>
        <v>0</v>
      </c>
      <c r="L53" s="11">
        <f t="shared" si="5"/>
        <v>0</v>
      </c>
      <c r="M53" s="22">
        <f t="shared" si="6"/>
        <v>0</v>
      </c>
      <c r="BA53" s="20">
        <v>45709.5</v>
      </c>
    </row>
    <row r="54" spans="1:53" x14ac:dyDescent="0.3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SUMIFS(df_extratos!I:I,df_extratos!F:F,Conciliacao!BA54,df_extratos!G:G,"CREDITO")+SUMIFS(df_extratos!I:I,df_extratos!F:F,Conciliacao!A54,df_extratos!G:G,"CREDITO")</f>
        <v>0</v>
      </c>
      <c r="G54" s="9">
        <f t="shared" si="4"/>
        <v>0</v>
      </c>
      <c r="H54" s="4">
        <f>SUMIFS(df_blueme_sem_parcelamento!E:E,df_blueme_sem_parcelamento!H:H,Conciliacao!A54,df_blueme_sem_parcelamento!D:D,"&lt;&gt;ZIGPAY LTDAS -ME")*(-1)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SUMIFS(df_mutuos!I:I,df_mutuos!B:B,Conciliacao!A54)*(-1)</f>
        <v>0</v>
      </c>
      <c r="K54" s="10">
        <f>SUMIFS(df_extratos!I:I,df_extratos!F:F,Conciliacao!BA54,df_extratos!G:G,"DEBITO")+SUMIFS(df_extratos!I:I,df_extratos!F:F,Conciliacao!A54,df_extratos!G:G,"DEBITO")</f>
        <v>0</v>
      </c>
      <c r="L54" s="11">
        <f t="shared" si="5"/>
        <v>0</v>
      </c>
      <c r="M54" s="22">
        <f t="shared" si="6"/>
        <v>0</v>
      </c>
      <c r="BA54" s="20">
        <v>45710.5</v>
      </c>
    </row>
    <row r="55" spans="1:53" x14ac:dyDescent="0.3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SUMIFS(df_extratos!I:I,df_extratos!F:F,Conciliacao!BA55,df_extratos!G:G,"CREDITO")+SUMIFS(df_extratos!I:I,df_extratos!F:F,Conciliacao!A55,df_extratos!G:G,"CREDITO")</f>
        <v>0</v>
      </c>
      <c r="G55" s="9">
        <f t="shared" si="4"/>
        <v>0</v>
      </c>
      <c r="H55" s="4">
        <f>SUMIFS(df_blueme_sem_parcelamento!E:E,df_blueme_sem_parcelamento!H:H,Conciliacao!A55,df_blueme_sem_parcelamento!D:D,"&lt;&gt;ZIGPAY LTDAS -ME")*(-1)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SUMIFS(df_mutuos!I:I,df_mutuos!B:B,Conciliacao!A55)*(-1)</f>
        <v>0</v>
      </c>
      <c r="K55" s="10">
        <f>SUMIFS(df_extratos!I:I,df_extratos!F:F,Conciliacao!BA55,df_extratos!G:G,"DEBITO")+SUMIFS(df_extratos!I:I,df_extratos!F:F,Conciliacao!A55,df_extratos!G:G,"DEBITO")</f>
        <v>0</v>
      </c>
      <c r="L55" s="11">
        <f t="shared" si="5"/>
        <v>0</v>
      </c>
      <c r="M55" s="22">
        <f t="shared" si="6"/>
        <v>0</v>
      </c>
      <c r="BA55" s="20">
        <v>45711.5</v>
      </c>
    </row>
    <row r="56" spans="1:53" x14ac:dyDescent="0.3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SUMIFS(df_extratos!I:I,df_extratos!F:F,Conciliacao!BA56,df_extratos!G:G,"CREDITO")+SUMIFS(df_extratos!I:I,df_extratos!F:F,Conciliacao!A56,df_extratos!G:G,"CREDITO")</f>
        <v>0</v>
      </c>
      <c r="G56" s="9">
        <f t="shared" si="4"/>
        <v>0</v>
      </c>
      <c r="H56" s="4">
        <f>SUMIFS(df_blueme_sem_parcelamento!E:E,df_blueme_sem_parcelamento!H:H,Conciliacao!A56,df_blueme_sem_parcelamento!D:D,"&lt;&gt;ZIGPAY LTDAS -ME")*(-1)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SUMIFS(df_mutuos!I:I,df_mutuos!B:B,Conciliacao!A56)*(-1)</f>
        <v>0</v>
      </c>
      <c r="K56" s="10">
        <f>SUMIFS(df_extratos!I:I,df_extratos!F:F,Conciliacao!BA56,df_extratos!G:G,"DEBITO")+SUMIFS(df_extratos!I:I,df_extratos!F:F,Conciliacao!A56,df_extratos!G:G,"DEBITO")</f>
        <v>0</v>
      </c>
      <c r="L56" s="11">
        <f t="shared" si="5"/>
        <v>0</v>
      </c>
      <c r="M56" s="22">
        <f t="shared" si="6"/>
        <v>0</v>
      </c>
      <c r="BA56" s="20">
        <v>45712.5</v>
      </c>
    </row>
    <row r="57" spans="1:53" x14ac:dyDescent="0.3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SUMIFS(df_extratos!I:I,df_extratos!F:F,Conciliacao!BA57,df_extratos!G:G,"CREDITO")+SUMIFS(df_extratos!I:I,df_extratos!F:F,Conciliacao!A57,df_extratos!G:G,"CREDITO")</f>
        <v>0</v>
      </c>
      <c r="G57" s="9">
        <f t="shared" si="4"/>
        <v>0</v>
      </c>
      <c r="H57" s="4">
        <f>SUMIFS(df_blueme_sem_parcelamento!E:E,df_blueme_sem_parcelamento!H:H,Conciliacao!A57,df_blueme_sem_parcelamento!D:D,"&lt;&gt;ZIGPAY LTDAS -ME")*(-1)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SUMIFS(df_mutuos!I:I,df_mutuos!B:B,Conciliacao!A57)*(-1)</f>
        <v>0</v>
      </c>
      <c r="K57" s="10">
        <f>SUMIFS(df_extratos!I:I,df_extratos!F:F,Conciliacao!BA57,df_extratos!G:G,"DEBITO")+SUMIFS(df_extratos!I:I,df_extratos!F:F,Conciliacao!A57,df_extratos!G:G,"DEBITO")</f>
        <v>0</v>
      </c>
      <c r="L57" s="11">
        <f t="shared" si="5"/>
        <v>0</v>
      </c>
      <c r="M57" s="22">
        <f t="shared" si="6"/>
        <v>0</v>
      </c>
      <c r="BA57" s="20">
        <v>45713.5</v>
      </c>
    </row>
    <row r="58" spans="1:53" x14ac:dyDescent="0.3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SUMIFS(df_extratos!I:I,df_extratos!F:F,Conciliacao!BA58,df_extratos!G:G,"CREDITO")+SUMIFS(df_extratos!I:I,df_extratos!F:F,Conciliacao!A58,df_extratos!G:G,"CREDITO")</f>
        <v>0</v>
      </c>
      <c r="G58" s="9">
        <f t="shared" si="4"/>
        <v>0</v>
      </c>
      <c r="H58" s="4">
        <f>SUMIFS(df_blueme_sem_parcelamento!E:E,df_blueme_sem_parcelamento!H:H,Conciliacao!A58,df_blueme_sem_parcelamento!D:D,"&lt;&gt;ZIGPAY LTDAS -ME")*(-1)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SUMIFS(df_mutuos!I:I,df_mutuos!B:B,Conciliacao!A58)*(-1)</f>
        <v>0</v>
      </c>
      <c r="K58" s="10">
        <f>SUMIFS(df_extratos!I:I,df_extratos!F:F,Conciliacao!BA58,df_extratos!G:G,"DEBITO")+SUMIFS(df_extratos!I:I,df_extratos!F:F,Conciliacao!A58,df_extratos!G:G,"DEBITO")</f>
        <v>0</v>
      </c>
      <c r="L58" s="11">
        <f t="shared" si="5"/>
        <v>0</v>
      </c>
      <c r="M58" s="22">
        <f t="shared" si="6"/>
        <v>0</v>
      </c>
      <c r="BA58" s="20">
        <v>45714.5</v>
      </c>
    </row>
    <row r="59" spans="1:53" x14ac:dyDescent="0.3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SUMIFS(df_extratos!I:I,df_extratos!F:F,Conciliacao!BA59,df_extratos!G:G,"CREDITO")+SUMIFS(df_extratos!I:I,df_extratos!F:F,Conciliacao!A59,df_extratos!G:G,"CREDITO")</f>
        <v>0</v>
      </c>
      <c r="G59" s="9">
        <f t="shared" si="4"/>
        <v>0</v>
      </c>
      <c r="H59" s="4">
        <f>SUMIFS(df_blueme_sem_parcelamento!E:E,df_blueme_sem_parcelamento!H:H,Conciliacao!A59,df_blueme_sem_parcelamento!D:D,"&lt;&gt;ZIGPAY LTDAS -ME")*(-1)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SUMIFS(df_mutuos!I:I,df_mutuos!B:B,Conciliacao!A59)*(-1)</f>
        <v>0</v>
      </c>
      <c r="K59" s="10">
        <f>SUMIFS(df_extratos!I:I,df_extratos!F:F,Conciliacao!BA59,df_extratos!G:G,"DEBITO")+SUMIFS(df_extratos!I:I,df_extratos!F:F,Conciliacao!A59,df_extratos!G:G,"DEBITO")</f>
        <v>0</v>
      </c>
      <c r="L59" s="11">
        <f t="shared" si="5"/>
        <v>0</v>
      </c>
      <c r="M59" s="22">
        <f t="shared" si="6"/>
        <v>0</v>
      </c>
      <c r="BA59" s="20">
        <v>45715.5</v>
      </c>
    </row>
    <row r="60" spans="1:53" x14ac:dyDescent="0.3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SUMIFS(df_extratos!I:I,df_extratos!F:F,Conciliacao!BA60,df_extratos!G:G,"CREDITO")+SUMIFS(df_extratos!I:I,df_extratos!F:F,Conciliacao!A60,df_extratos!G:G,"CREDITO")</f>
        <v>0</v>
      </c>
      <c r="G60" s="9">
        <f t="shared" si="4"/>
        <v>0</v>
      </c>
      <c r="H60" s="4">
        <f>SUMIFS(df_blueme_sem_parcelamento!E:E,df_blueme_sem_parcelamento!H:H,Conciliacao!A60,df_blueme_sem_parcelamento!D:D,"&lt;&gt;ZIGPAY LTDAS -ME")*(-1)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SUMIFS(df_mutuos!I:I,df_mutuos!B:B,Conciliacao!A60)*(-1)</f>
        <v>0</v>
      </c>
      <c r="K60" s="10">
        <f>SUMIFS(df_extratos!I:I,df_extratos!F:F,Conciliacao!BA60,df_extratos!G:G,"DEBITO")+SUMIFS(df_extratos!I:I,df_extratos!F:F,Conciliacao!A60,df_extratos!G:G,"DEBITO")</f>
        <v>0</v>
      </c>
      <c r="L60" s="11">
        <f t="shared" si="5"/>
        <v>0</v>
      </c>
      <c r="M60" s="22">
        <f t="shared" si="6"/>
        <v>0</v>
      </c>
      <c r="BA60" s="20">
        <v>45716.5</v>
      </c>
    </row>
    <row r="61" spans="1:53" x14ac:dyDescent="0.3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SUMIFS(df_extratos!I:I,df_extratos!F:F,Conciliacao!BA61,df_extratos!G:G,"CREDITO")+SUMIFS(df_extratos!I:I,df_extratos!F:F,Conciliacao!A61,df_extratos!G:G,"CREDITO")</f>
        <v>0</v>
      </c>
      <c r="G61" s="9">
        <f t="shared" si="4"/>
        <v>0</v>
      </c>
      <c r="H61" s="4">
        <f>SUMIFS(df_blueme_sem_parcelamento!E:E,df_blueme_sem_parcelamento!H:H,Conciliacao!A61,df_blueme_sem_parcelamento!D:D,"&lt;&gt;ZIGPAY LTDAS -ME")*(-1)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SUMIFS(df_mutuos!I:I,df_mutuos!B:B,Conciliacao!A61)*(-1)</f>
        <v>0</v>
      </c>
      <c r="K61" s="10">
        <f>SUMIFS(df_extratos!I:I,df_extratos!F:F,Conciliacao!BA61,df_extratos!G:G,"DEBITO")+SUMIFS(df_extratos!I:I,df_extratos!F:F,Conciliacao!A61,df_extratos!G:G,"DEBITO")</f>
        <v>0</v>
      </c>
      <c r="L61" s="11">
        <f t="shared" si="5"/>
        <v>0</v>
      </c>
      <c r="M61" s="22">
        <f t="shared" si="6"/>
        <v>0</v>
      </c>
      <c r="BA61" s="20">
        <v>45717.5</v>
      </c>
    </row>
    <row r="62" spans="1:53" x14ac:dyDescent="0.3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SUMIFS(df_extratos!I:I,df_extratos!F:F,Conciliacao!BA62,df_extratos!G:G,"CREDITO")+SUMIFS(df_extratos!I:I,df_extratos!F:F,Conciliacao!A62,df_extratos!G:G,"CREDITO")</f>
        <v>0</v>
      </c>
      <c r="G62" s="9">
        <f t="shared" si="4"/>
        <v>0</v>
      </c>
      <c r="H62" s="4">
        <f>SUMIFS(df_blueme_sem_parcelamento!E:E,df_blueme_sem_parcelamento!H:H,Conciliacao!A62,df_blueme_sem_parcelamento!D:D,"&lt;&gt;ZIGPAY LTDAS -ME")*(-1)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SUMIFS(df_mutuos!I:I,df_mutuos!B:B,Conciliacao!A62)*(-1)</f>
        <v>0</v>
      </c>
      <c r="K62" s="10">
        <f>SUMIFS(df_extratos!I:I,df_extratos!F:F,Conciliacao!BA62,df_extratos!G:G,"DEBITO")+SUMIFS(df_extratos!I:I,df_extratos!F:F,Conciliacao!A62,df_extratos!G:G,"DEBITO")</f>
        <v>0</v>
      </c>
      <c r="L62" s="11">
        <f t="shared" si="5"/>
        <v>0</v>
      </c>
      <c r="M62" s="22">
        <f t="shared" si="6"/>
        <v>0</v>
      </c>
      <c r="BA62" s="20">
        <v>45718.5</v>
      </c>
    </row>
    <row r="63" spans="1:53" x14ac:dyDescent="0.3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SUMIFS(df_extratos!I:I,df_extratos!F:F,Conciliacao!BA63,df_extratos!G:G,"CREDITO")+SUMIFS(df_extratos!I:I,df_extratos!F:F,Conciliacao!A63,df_extratos!G:G,"CREDITO")</f>
        <v>0</v>
      </c>
      <c r="G63" s="9">
        <f t="shared" si="4"/>
        <v>0</v>
      </c>
      <c r="H63" s="4">
        <f>SUMIFS(df_blueme_sem_parcelamento!E:E,df_blueme_sem_parcelamento!H:H,Conciliacao!A63,df_blueme_sem_parcelamento!D:D,"&lt;&gt;ZIGPAY LTDAS -ME")*(-1)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SUMIFS(df_mutuos!I:I,df_mutuos!B:B,Conciliacao!A63)*(-1)</f>
        <v>0</v>
      </c>
      <c r="K63" s="10">
        <f>SUMIFS(df_extratos!I:I,df_extratos!F:F,Conciliacao!BA63,df_extratos!G:G,"DEBITO")+SUMIFS(df_extratos!I:I,df_extratos!F:F,Conciliacao!A63,df_extratos!G:G,"DEBITO")</f>
        <v>0</v>
      </c>
      <c r="L63" s="11">
        <f t="shared" si="5"/>
        <v>0</v>
      </c>
      <c r="M63" s="22">
        <f t="shared" si="6"/>
        <v>0</v>
      </c>
      <c r="BA63" s="20">
        <v>45719.5</v>
      </c>
    </row>
    <row r="64" spans="1:53" x14ac:dyDescent="0.3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SUMIFS(df_extratos!I:I,df_extratos!F:F,Conciliacao!BA64,df_extratos!G:G,"CREDITO")+SUMIFS(df_extratos!I:I,df_extratos!F:F,Conciliacao!A64,df_extratos!G:G,"CREDITO")</f>
        <v>0</v>
      </c>
      <c r="G64" s="9">
        <f t="shared" si="4"/>
        <v>0</v>
      </c>
      <c r="H64" s="4">
        <f>SUMIFS(df_blueme_sem_parcelamento!E:E,df_blueme_sem_parcelamento!H:H,Conciliacao!A64,df_blueme_sem_parcelamento!D:D,"&lt;&gt;ZIGPAY LTDAS -ME")*(-1)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SUMIFS(df_mutuos!I:I,df_mutuos!B:B,Conciliacao!A64)*(-1)</f>
        <v>0</v>
      </c>
      <c r="K64" s="10">
        <f>SUMIFS(df_extratos!I:I,df_extratos!F:F,Conciliacao!BA64,df_extratos!G:G,"DEBITO")+SUMIFS(df_extratos!I:I,df_extratos!F:F,Conciliacao!A64,df_extratos!G:G,"DEBITO")</f>
        <v>0</v>
      </c>
      <c r="L64" s="11">
        <f t="shared" si="5"/>
        <v>0</v>
      </c>
      <c r="M64" s="22">
        <f t="shared" si="6"/>
        <v>0</v>
      </c>
      <c r="BA64" s="20">
        <v>45720.5</v>
      </c>
    </row>
    <row r="65" spans="1:53" x14ac:dyDescent="0.3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SUMIFS(df_extratos!I:I,df_extratos!F:F,Conciliacao!BA65,df_extratos!G:G,"CREDITO")+SUMIFS(df_extratos!I:I,df_extratos!F:F,Conciliacao!A65,df_extratos!G:G,"CREDITO")</f>
        <v>0</v>
      </c>
      <c r="G65" s="9">
        <f t="shared" si="4"/>
        <v>0</v>
      </c>
      <c r="H65" s="4">
        <f>SUMIFS(df_blueme_sem_parcelamento!E:E,df_blueme_sem_parcelamento!H:H,Conciliacao!A65,df_blueme_sem_parcelamento!D:D,"&lt;&gt;ZIGPAY LTDAS -ME")*(-1)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SUMIFS(df_mutuos!I:I,df_mutuos!B:B,Conciliacao!A65)*(-1)</f>
        <v>0</v>
      </c>
      <c r="K65" s="10">
        <f>SUMIFS(df_extratos!I:I,df_extratos!F:F,Conciliacao!BA65,df_extratos!G:G,"DEBITO")+SUMIFS(df_extratos!I:I,df_extratos!F:F,Conciliacao!A65,df_extratos!G:G,"DEBITO")</f>
        <v>0</v>
      </c>
      <c r="L65" s="11">
        <f t="shared" si="5"/>
        <v>0</v>
      </c>
      <c r="M65" s="22">
        <f t="shared" si="6"/>
        <v>0</v>
      </c>
      <c r="BA65" s="20">
        <v>45721.5</v>
      </c>
    </row>
    <row r="66" spans="1:53" x14ac:dyDescent="0.3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SUMIFS(df_extratos!I:I,df_extratos!F:F,Conciliacao!BA66,df_extratos!G:G,"CREDITO")+SUMIFS(df_extratos!I:I,df_extratos!F:F,Conciliacao!A66,df_extratos!G:G,"CREDITO")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SUMIFS(df_blueme_sem_parcelamento!E:E,df_blueme_sem_parcelamento!H:H,Conciliacao!A66,df_blueme_sem_parcelamento!D:D,"&lt;&gt;ZIGPAY LTDAS -ME")*(-1)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SUMIFS(df_mutuos!I:I,df_mutuos!B:B,Conciliacao!A66)*(-1)</f>
        <v>0</v>
      </c>
      <c r="K66" s="10">
        <f>SUMIFS(df_extratos!I:I,df_extratos!F:F,Conciliacao!BA66,df_extratos!G:G,"DEBITO")+SUMIFS(df_extratos!I:I,df_extratos!F:F,Conciliacao!A66,df_extratos!G:G,"DEBITO")</f>
        <v>0</v>
      </c>
      <c r="L66" s="11">
        <f t="shared" ref="L66:L97" si="9">K66-SUM(H66:J66)</f>
        <v>0</v>
      </c>
      <c r="M66" s="22">
        <f t="shared" ref="M66:M97" si="10">L66+G66</f>
        <v>0</v>
      </c>
      <c r="BA66" s="20">
        <v>45722.5</v>
      </c>
    </row>
    <row r="67" spans="1:53" x14ac:dyDescent="0.3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SUMIFS(df_extratos!I:I,df_extratos!F:F,Conciliacao!BA67,df_extratos!G:G,"CREDITO")+SUMIFS(df_extratos!I:I,df_extratos!F:F,Conciliacao!A67,df_extratos!G:G,"CREDITO")</f>
        <v>0</v>
      </c>
      <c r="G67" s="9">
        <f t="shared" si="8"/>
        <v>0</v>
      </c>
      <c r="H67" s="4">
        <f>SUMIFS(df_blueme_sem_parcelamento!E:E,df_blueme_sem_parcelamento!H:H,Conciliacao!A67,df_blueme_sem_parcelamento!D:D,"&lt;&gt;ZIGPAY LTDAS -ME")*(-1)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SUMIFS(df_mutuos!I:I,df_mutuos!B:B,Conciliacao!A67)*(-1)</f>
        <v>0</v>
      </c>
      <c r="K67" s="10">
        <f>SUMIFS(df_extratos!I:I,df_extratos!F:F,Conciliacao!BA67,df_extratos!G:G,"DEBITO")+SUMIFS(df_extratos!I:I,df_extratos!F:F,Conciliacao!A67,df_extratos!G:G,"DEBITO")</f>
        <v>0</v>
      </c>
      <c r="L67" s="11">
        <f t="shared" si="9"/>
        <v>0</v>
      </c>
      <c r="M67" s="22">
        <f t="shared" si="10"/>
        <v>0</v>
      </c>
      <c r="BA67" s="20">
        <v>45723.5</v>
      </c>
    </row>
    <row r="68" spans="1:53" x14ac:dyDescent="0.3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SUMIFS(df_extratos!I:I,df_extratos!F:F,Conciliacao!BA68,df_extratos!G:G,"CREDITO")+SUMIFS(df_extratos!I:I,df_extratos!F:F,Conciliacao!A68,df_extratos!G:G,"CREDITO")</f>
        <v>0</v>
      </c>
      <c r="G68" s="9">
        <f t="shared" si="8"/>
        <v>0</v>
      </c>
      <c r="H68" s="4">
        <f>SUMIFS(df_blueme_sem_parcelamento!E:E,df_blueme_sem_parcelamento!H:H,Conciliacao!A68,df_blueme_sem_parcelamento!D:D,"&lt;&gt;ZIGPAY LTDAS -ME")*(-1)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SUMIFS(df_mutuos!I:I,df_mutuos!B:B,Conciliacao!A68)*(-1)</f>
        <v>0</v>
      </c>
      <c r="K68" s="10">
        <f>SUMIFS(df_extratos!I:I,df_extratos!F:F,Conciliacao!BA68,df_extratos!G:G,"DEBITO")+SUMIFS(df_extratos!I:I,df_extratos!F:F,Conciliacao!A68,df_extratos!G:G,"DEBITO")</f>
        <v>0</v>
      </c>
      <c r="L68" s="11">
        <f t="shared" si="9"/>
        <v>0</v>
      </c>
      <c r="M68" s="22">
        <f t="shared" si="10"/>
        <v>0</v>
      </c>
      <c r="BA68" s="20">
        <v>45724.5</v>
      </c>
    </row>
    <row r="69" spans="1:53" x14ac:dyDescent="0.3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SUMIFS(df_extratos!I:I,df_extratos!F:F,Conciliacao!BA69,df_extratos!G:G,"CREDITO")+SUMIFS(df_extratos!I:I,df_extratos!F:F,Conciliacao!A69,df_extratos!G:G,"CREDITO")</f>
        <v>0</v>
      </c>
      <c r="G69" s="9">
        <f t="shared" si="8"/>
        <v>0</v>
      </c>
      <c r="H69" s="4">
        <f>SUMIFS(df_blueme_sem_parcelamento!E:E,df_blueme_sem_parcelamento!H:H,Conciliacao!A69,df_blueme_sem_parcelamento!D:D,"&lt;&gt;ZIGPAY LTDAS -ME")*(-1)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SUMIFS(df_mutuos!I:I,df_mutuos!B:B,Conciliacao!A69)*(-1)</f>
        <v>0</v>
      </c>
      <c r="K69" s="10">
        <f>SUMIFS(df_extratos!I:I,df_extratos!F:F,Conciliacao!BA69,df_extratos!G:G,"DEBITO")+SUMIFS(df_extratos!I:I,df_extratos!F:F,Conciliacao!A69,df_extratos!G:G,"DEBITO")</f>
        <v>0</v>
      </c>
      <c r="L69" s="11">
        <f t="shared" si="9"/>
        <v>0</v>
      </c>
      <c r="M69" s="22">
        <f t="shared" si="10"/>
        <v>0</v>
      </c>
      <c r="BA69" s="20">
        <v>45725.5</v>
      </c>
    </row>
    <row r="70" spans="1:53" x14ac:dyDescent="0.3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SUMIFS(df_extratos!I:I,df_extratos!F:F,Conciliacao!BA70,df_extratos!G:G,"CREDITO")+SUMIFS(df_extratos!I:I,df_extratos!F:F,Conciliacao!A70,df_extratos!G:G,"CREDITO")</f>
        <v>0</v>
      </c>
      <c r="G70" s="9">
        <f t="shared" si="8"/>
        <v>0</v>
      </c>
      <c r="H70" s="4">
        <f>SUMIFS(df_blueme_sem_parcelamento!E:E,df_blueme_sem_parcelamento!H:H,Conciliacao!A70,df_blueme_sem_parcelamento!D:D,"&lt;&gt;ZIGPAY LTDAS -ME")*(-1)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SUMIFS(df_mutuos!I:I,df_mutuos!B:B,Conciliacao!A70)*(-1)</f>
        <v>0</v>
      </c>
      <c r="K70" s="10">
        <f>SUMIFS(df_extratos!I:I,df_extratos!F:F,Conciliacao!BA70,df_extratos!G:G,"DEBITO")+SUMIFS(df_extratos!I:I,df_extratos!F:F,Conciliacao!A70,df_extratos!G:G,"DEBITO")</f>
        <v>0</v>
      </c>
      <c r="L70" s="11">
        <f t="shared" si="9"/>
        <v>0</v>
      </c>
      <c r="M70" s="22">
        <f t="shared" si="10"/>
        <v>0</v>
      </c>
      <c r="BA70" s="20">
        <v>45726.5</v>
      </c>
    </row>
    <row r="71" spans="1:53" x14ac:dyDescent="0.3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SUMIFS(df_extratos!I:I,df_extratos!F:F,Conciliacao!BA71,df_extratos!G:G,"CREDITO")+SUMIFS(df_extratos!I:I,df_extratos!F:F,Conciliacao!A71,df_extratos!G:G,"CREDITO")</f>
        <v>0</v>
      </c>
      <c r="G71" s="9">
        <f t="shared" si="8"/>
        <v>0</v>
      </c>
      <c r="H71" s="4">
        <f>SUMIFS(df_blueme_sem_parcelamento!E:E,df_blueme_sem_parcelamento!H:H,Conciliacao!A71,df_blueme_sem_parcelamento!D:D,"&lt;&gt;ZIGPAY LTDAS -ME")*(-1)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SUMIFS(df_mutuos!I:I,df_mutuos!B:B,Conciliacao!A71)*(-1)</f>
        <v>0</v>
      </c>
      <c r="K71" s="10">
        <f>SUMIFS(df_extratos!I:I,df_extratos!F:F,Conciliacao!BA71,df_extratos!G:G,"DEBITO")+SUMIFS(df_extratos!I:I,df_extratos!F:F,Conciliacao!A71,df_extratos!G:G,"DEBITO")</f>
        <v>0</v>
      </c>
      <c r="L71" s="11">
        <f t="shared" si="9"/>
        <v>0</v>
      </c>
      <c r="M71" s="22">
        <f t="shared" si="10"/>
        <v>0</v>
      </c>
      <c r="BA71" s="20">
        <v>45727.5</v>
      </c>
    </row>
    <row r="72" spans="1:53" x14ac:dyDescent="0.3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SUMIFS(df_extratos!I:I,df_extratos!F:F,Conciliacao!BA72,df_extratos!G:G,"CREDITO")+SUMIFS(df_extratos!I:I,df_extratos!F:F,Conciliacao!A72,df_extratos!G:G,"CREDITO")</f>
        <v>0</v>
      </c>
      <c r="G72" s="9">
        <f t="shared" si="8"/>
        <v>0</v>
      </c>
      <c r="H72" s="4">
        <f>SUMIFS(df_blueme_sem_parcelamento!E:E,df_blueme_sem_parcelamento!H:H,Conciliacao!A72,df_blueme_sem_parcelamento!D:D,"&lt;&gt;ZIGPAY LTDAS -ME")*(-1)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SUMIFS(df_mutuos!I:I,df_mutuos!B:B,Conciliacao!A72)*(-1)</f>
        <v>0</v>
      </c>
      <c r="K72" s="10">
        <f>SUMIFS(df_extratos!I:I,df_extratos!F:F,Conciliacao!BA72,df_extratos!G:G,"DEBITO")+SUMIFS(df_extratos!I:I,df_extratos!F:F,Conciliacao!A72,df_extratos!G:G,"DEBITO")</f>
        <v>0</v>
      </c>
      <c r="L72" s="11">
        <f t="shared" si="9"/>
        <v>0</v>
      </c>
      <c r="M72" s="22">
        <f t="shared" si="10"/>
        <v>0</v>
      </c>
      <c r="BA72" s="20">
        <v>45728.5</v>
      </c>
    </row>
    <row r="73" spans="1:53" x14ac:dyDescent="0.3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SUMIFS(df_extratos!I:I,df_extratos!F:F,Conciliacao!BA73,df_extratos!G:G,"CREDITO")+SUMIFS(df_extratos!I:I,df_extratos!F:F,Conciliacao!A73,df_extratos!G:G,"CREDITO")</f>
        <v>0</v>
      </c>
      <c r="G73" s="9">
        <f t="shared" si="8"/>
        <v>0</v>
      </c>
      <c r="H73" s="4">
        <f>SUMIFS(df_blueme_sem_parcelamento!E:E,df_blueme_sem_parcelamento!H:H,Conciliacao!A73,df_blueme_sem_parcelamento!D:D,"&lt;&gt;ZIGPAY LTDAS -ME")*(-1)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SUMIFS(df_mutuos!I:I,df_mutuos!B:B,Conciliacao!A73)*(-1)</f>
        <v>0</v>
      </c>
      <c r="K73" s="10">
        <f>SUMIFS(df_extratos!I:I,df_extratos!F:F,Conciliacao!BA73,df_extratos!G:G,"DEBITO")+SUMIFS(df_extratos!I:I,df_extratos!F:F,Conciliacao!A73,df_extratos!G:G,"DEBITO")</f>
        <v>0</v>
      </c>
      <c r="L73" s="11">
        <f t="shared" si="9"/>
        <v>0</v>
      </c>
      <c r="M73" s="22">
        <f t="shared" si="10"/>
        <v>0</v>
      </c>
      <c r="BA73" s="20">
        <v>45729.5</v>
      </c>
    </row>
    <row r="74" spans="1:53" x14ac:dyDescent="0.3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SUMIFS(df_extratos!I:I,df_extratos!F:F,Conciliacao!BA74,df_extratos!G:G,"CREDITO")+SUMIFS(df_extratos!I:I,df_extratos!F:F,Conciliacao!A74,df_extratos!G:G,"CREDITO")</f>
        <v>0</v>
      </c>
      <c r="G74" s="9">
        <f t="shared" si="8"/>
        <v>0</v>
      </c>
      <c r="H74" s="4">
        <f>SUMIFS(df_blueme_sem_parcelamento!E:E,df_blueme_sem_parcelamento!H:H,Conciliacao!A74,df_blueme_sem_parcelamento!D:D,"&lt;&gt;ZIGPAY LTDAS -ME")*(-1)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SUMIFS(df_mutuos!I:I,df_mutuos!B:B,Conciliacao!A74)*(-1)</f>
        <v>0</v>
      </c>
      <c r="K74" s="10">
        <f>SUMIFS(df_extratos!I:I,df_extratos!F:F,Conciliacao!BA74,df_extratos!G:G,"DEBITO")+SUMIFS(df_extratos!I:I,df_extratos!F:F,Conciliacao!A74,df_extratos!G:G,"DEBITO")</f>
        <v>0</v>
      </c>
      <c r="L74" s="11">
        <f t="shared" si="9"/>
        <v>0</v>
      </c>
      <c r="M74" s="22">
        <f t="shared" si="10"/>
        <v>0</v>
      </c>
      <c r="BA74" s="20">
        <v>45730.5</v>
      </c>
    </row>
    <row r="75" spans="1:53" x14ac:dyDescent="0.3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SUMIFS(df_extratos!I:I,df_extratos!F:F,Conciliacao!BA75,df_extratos!G:G,"CREDITO")+SUMIFS(df_extratos!I:I,df_extratos!F:F,Conciliacao!A75,df_extratos!G:G,"CREDITO")</f>
        <v>0</v>
      </c>
      <c r="G75" s="9">
        <f t="shared" si="8"/>
        <v>0</v>
      </c>
      <c r="H75" s="4">
        <f>SUMIFS(df_blueme_sem_parcelamento!E:E,df_blueme_sem_parcelamento!H:H,Conciliacao!A75,df_blueme_sem_parcelamento!D:D,"&lt;&gt;ZIGPAY LTDAS -ME")*(-1)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SUMIFS(df_mutuos!I:I,df_mutuos!B:B,Conciliacao!A75)*(-1)</f>
        <v>0</v>
      </c>
      <c r="K75" s="10">
        <f>SUMIFS(df_extratos!I:I,df_extratos!F:F,Conciliacao!BA75,df_extratos!G:G,"DEBITO")+SUMIFS(df_extratos!I:I,df_extratos!F:F,Conciliacao!A75,df_extratos!G:G,"DEBITO")</f>
        <v>0</v>
      </c>
      <c r="L75" s="11">
        <f t="shared" si="9"/>
        <v>0</v>
      </c>
      <c r="M75" s="22">
        <f t="shared" si="10"/>
        <v>0</v>
      </c>
      <c r="BA75" s="20">
        <v>45731.5</v>
      </c>
    </row>
    <row r="76" spans="1:53" x14ac:dyDescent="0.3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SUMIFS(df_extratos!I:I,df_extratos!F:F,Conciliacao!BA76,df_extratos!G:G,"CREDITO")+SUMIFS(df_extratos!I:I,df_extratos!F:F,Conciliacao!A76,df_extratos!G:G,"CREDITO")</f>
        <v>0</v>
      </c>
      <c r="G76" s="9">
        <f t="shared" si="8"/>
        <v>0</v>
      </c>
      <c r="H76" s="4">
        <f>SUMIFS(df_blueme_sem_parcelamento!E:E,df_blueme_sem_parcelamento!H:H,Conciliacao!A76,df_blueme_sem_parcelamento!D:D,"&lt;&gt;ZIGPAY LTDAS -ME")*(-1)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SUMIFS(df_mutuos!I:I,df_mutuos!B:B,Conciliacao!A76)*(-1)</f>
        <v>0</v>
      </c>
      <c r="K76" s="10">
        <f>SUMIFS(df_extratos!I:I,df_extratos!F:F,Conciliacao!BA76,df_extratos!G:G,"DEBITO")+SUMIFS(df_extratos!I:I,df_extratos!F:F,Conciliacao!A76,df_extratos!G:G,"DEBITO")</f>
        <v>0</v>
      </c>
      <c r="L76" s="11">
        <f t="shared" si="9"/>
        <v>0</v>
      </c>
      <c r="M76" s="22">
        <f t="shared" si="10"/>
        <v>0</v>
      </c>
      <c r="BA76" s="20">
        <v>45732.5</v>
      </c>
    </row>
    <row r="77" spans="1:53" x14ac:dyDescent="0.3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SUMIFS(df_extratos!I:I,df_extratos!F:F,Conciliacao!BA77,df_extratos!G:G,"CREDITO")+SUMIFS(df_extratos!I:I,df_extratos!F:F,Conciliacao!A77,df_extratos!G:G,"CREDITO")</f>
        <v>0</v>
      </c>
      <c r="G77" s="9">
        <f t="shared" si="8"/>
        <v>0</v>
      </c>
      <c r="H77" s="4">
        <f>SUMIFS(df_blueme_sem_parcelamento!E:E,df_blueme_sem_parcelamento!H:H,Conciliacao!A77,df_blueme_sem_parcelamento!D:D,"&lt;&gt;ZIGPAY LTDAS -ME")*(-1)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SUMIFS(df_mutuos!I:I,df_mutuos!B:B,Conciliacao!A77)*(-1)</f>
        <v>0</v>
      </c>
      <c r="K77" s="10">
        <f>SUMIFS(df_extratos!I:I,df_extratos!F:F,Conciliacao!BA77,df_extratos!G:G,"DEBITO")+SUMIFS(df_extratos!I:I,df_extratos!F:F,Conciliacao!A77,df_extratos!G:G,"DEBITO")</f>
        <v>0</v>
      </c>
      <c r="L77" s="11">
        <f t="shared" si="9"/>
        <v>0</v>
      </c>
      <c r="M77" s="22">
        <f t="shared" si="10"/>
        <v>0</v>
      </c>
      <c r="BA77" s="20">
        <v>45733.5</v>
      </c>
    </row>
    <row r="78" spans="1:53" x14ac:dyDescent="0.3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SUMIFS(df_extratos!I:I,df_extratos!F:F,Conciliacao!BA78,df_extratos!G:G,"CREDITO")+SUMIFS(df_extratos!I:I,df_extratos!F:F,Conciliacao!A78,df_extratos!G:G,"CREDITO")</f>
        <v>0</v>
      </c>
      <c r="G78" s="9">
        <f t="shared" si="8"/>
        <v>0</v>
      </c>
      <c r="H78" s="4">
        <f>SUMIFS(df_blueme_sem_parcelamento!E:E,df_blueme_sem_parcelamento!H:H,Conciliacao!A78,df_blueme_sem_parcelamento!D:D,"&lt;&gt;ZIGPAY LTDAS -ME")*(-1)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SUMIFS(df_mutuos!I:I,df_mutuos!B:B,Conciliacao!A78)*(-1)</f>
        <v>0</v>
      </c>
      <c r="K78" s="10">
        <f>SUMIFS(df_extratos!I:I,df_extratos!F:F,Conciliacao!BA78,df_extratos!G:G,"DEBITO")+SUMIFS(df_extratos!I:I,df_extratos!F:F,Conciliacao!A78,df_extratos!G:G,"DEBITO")</f>
        <v>0</v>
      </c>
      <c r="L78" s="11">
        <f t="shared" si="9"/>
        <v>0</v>
      </c>
      <c r="M78" s="22">
        <f t="shared" si="10"/>
        <v>0</v>
      </c>
      <c r="BA78" s="20">
        <v>45734.5</v>
      </c>
    </row>
    <row r="79" spans="1:53" x14ac:dyDescent="0.3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SUMIFS(df_extratos!I:I,df_extratos!F:F,Conciliacao!BA79,df_extratos!G:G,"CREDITO")+SUMIFS(df_extratos!I:I,df_extratos!F:F,Conciliacao!A79,df_extratos!G:G,"CREDITO")</f>
        <v>0</v>
      </c>
      <c r="G79" s="9">
        <f t="shared" si="8"/>
        <v>0</v>
      </c>
      <c r="H79" s="4">
        <f>SUMIFS(df_blueme_sem_parcelamento!E:E,df_blueme_sem_parcelamento!H:H,Conciliacao!A79,df_blueme_sem_parcelamento!D:D,"&lt;&gt;ZIGPAY LTDAS -ME")*(-1)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SUMIFS(df_mutuos!I:I,df_mutuos!B:B,Conciliacao!A79)*(-1)</f>
        <v>0</v>
      </c>
      <c r="K79" s="10">
        <f>SUMIFS(df_extratos!I:I,df_extratos!F:F,Conciliacao!BA79,df_extratos!G:G,"DEBITO")+SUMIFS(df_extratos!I:I,df_extratos!F:F,Conciliacao!A79,df_extratos!G:G,"DEBITO")</f>
        <v>0</v>
      </c>
      <c r="L79" s="11">
        <f t="shared" si="9"/>
        <v>0</v>
      </c>
      <c r="M79" s="22">
        <f t="shared" si="10"/>
        <v>0</v>
      </c>
      <c r="BA79" s="20">
        <v>45735.5</v>
      </c>
    </row>
    <row r="80" spans="1:53" x14ac:dyDescent="0.3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SUMIFS(df_extratos!I:I,df_extratos!F:F,Conciliacao!BA80,df_extratos!G:G,"CREDITO")+SUMIFS(df_extratos!I:I,df_extratos!F:F,Conciliacao!A80,df_extratos!G:G,"CREDITO")</f>
        <v>0</v>
      </c>
      <c r="G80" s="9">
        <f t="shared" si="8"/>
        <v>0</v>
      </c>
      <c r="H80" s="4">
        <f>SUMIFS(df_blueme_sem_parcelamento!E:E,df_blueme_sem_parcelamento!H:H,Conciliacao!A80,df_blueme_sem_parcelamento!D:D,"&lt;&gt;ZIGPAY LTDAS -ME")*(-1)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SUMIFS(df_mutuos!I:I,df_mutuos!B:B,Conciliacao!A80)*(-1)</f>
        <v>0</v>
      </c>
      <c r="K80" s="10">
        <f>SUMIFS(df_extratos!I:I,df_extratos!F:F,Conciliacao!BA80,df_extratos!G:G,"DEBITO")+SUMIFS(df_extratos!I:I,df_extratos!F:F,Conciliacao!A80,df_extratos!G:G,"DEBITO")</f>
        <v>0</v>
      </c>
      <c r="L80" s="11">
        <f t="shared" si="9"/>
        <v>0</v>
      </c>
      <c r="M80" s="22">
        <f t="shared" si="10"/>
        <v>0</v>
      </c>
      <c r="BA80" s="20">
        <v>45736.5</v>
      </c>
    </row>
    <row r="81" spans="1:53" x14ac:dyDescent="0.3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SUMIFS(df_extratos!I:I,df_extratos!F:F,Conciliacao!BA81,df_extratos!G:G,"CREDITO")+SUMIFS(df_extratos!I:I,df_extratos!F:F,Conciliacao!A81,df_extratos!G:G,"CREDITO")</f>
        <v>0</v>
      </c>
      <c r="G81" s="9">
        <f t="shared" si="8"/>
        <v>0</v>
      </c>
      <c r="H81" s="4">
        <f>SUMIFS(df_blueme_sem_parcelamento!E:E,df_blueme_sem_parcelamento!H:H,Conciliacao!A81,df_blueme_sem_parcelamento!D:D,"&lt;&gt;ZIGPAY LTDAS -ME")*(-1)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SUMIFS(df_mutuos!I:I,df_mutuos!B:B,Conciliacao!A81)*(-1)</f>
        <v>0</v>
      </c>
      <c r="K81" s="10">
        <f>SUMIFS(df_extratos!I:I,df_extratos!F:F,Conciliacao!BA81,df_extratos!G:G,"DEBITO")+SUMIFS(df_extratos!I:I,df_extratos!F:F,Conciliacao!A81,df_extratos!G:G,"DEBITO")</f>
        <v>0</v>
      </c>
      <c r="L81" s="11">
        <f t="shared" si="9"/>
        <v>0</v>
      </c>
      <c r="M81" s="22">
        <f t="shared" si="10"/>
        <v>0</v>
      </c>
      <c r="BA81" s="20">
        <v>45737.5</v>
      </c>
    </row>
    <row r="82" spans="1:53" x14ac:dyDescent="0.3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SUMIFS(df_extratos!I:I,df_extratos!F:F,Conciliacao!BA82,df_extratos!G:G,"CREDITO")+SUMIFS(df_extratos!I:I,df_extratos!F:F,Conciliacao!A82,df_extratos!G:G,"CREDITO")</f>
        <v>0</v>
      </c>
      <c r="G82" s="9">
        <f t="shared" si="8"/>
        <v>0</v>
      </c>
      <c r="H82" s="4">
        <f>SUMIFS(df_blueme_sem_parcelamento!E:E,df_blueme_sem_parcelamento!H:H,Conciliacao!A82,df_blueme_sem_parcelamento!D:D,"&lt;&gt;ZIGPAY LTDAS -ME")*(-1)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SUMIFS(df_mutuos!I:I,df_mutuos!B:B,Conciliacao!A82)*(-1)</f>
        <v>0</v>
      </c>
      <c r="K82" s="10">
        <f>SUMIFS(df_extratos!I:I,df_extratos!F:F,Conciliacao!BA82,df_extratos!G:G,"DEBITO")+SUMIFS(df_extratos!I:I,df_extratos!F:F,Conciliacao!A82,df_extratos!G:G,"DEBITO")</f>
        <v>0</v>
      </c>
      <c r="L82" s="11">
        <f t="shared" si="9"/>
        <v>0</v>
      </c>
      <c r="M82" s="22">
        <f t="shared" si="10"/>
        <v>0</v>
      </c>
      <c r="BA82" s="20">
        <v>45738.5</v>
      </c>
    </row>
    <row r="83" spans="1:53" x14ac:dyDescent="0.3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SUMIFS(df_extratos!I:I,df_extratos!F:F,Conciliacao!BA83,df_extratos!G:G,"CREDITO")+SUMIFS(df_extratos!I:I,df_extratos!F:F,Conciliacao!A83,df_extratos!G:G,"CREDITO")</f>
        <v>0</v>
      </c>
      <c r="G83" s="9">
        <f t="shared" si="8"/>
        <v>0</v>
      </c>
      <c r="H83" s="4">
        <f>SUMIFS(df_blueme_sem_parcelamento!E:E,df_blueme_sem_parcelamento!H:H,Conciliacao!A83,df_blueme_sem_parcelamento!D:D,"&lt;&gt;ZIGPAY LTDAS -ME")*(-1)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SUMIFS(df_mutuos!I:I,df_mutuos!B:B,Conciliacao!A83)*(-1)</f>
        <v>0</v>
      </c>
      <c r="K83" s="10">
        <f>SUMIFS(df_extratos!I:I,df_extratos!F:F,Conciliacao!BA83,df_extratos!G:G,"DEBITO")+SUMIFS(df_extratos!I:I,df_extratos!F:F,Conciliacao!A83,df_extratos!G:G,"DEBITO")</f>
        <v>0</v>
      </c>
      <c r="L83" s="11">
        <f t="shared" si="9"/>
        <v>0</v>
      </c>
      <c r="M83" s="22">
        <f t="shared" si="10"/>
        <v>0</v>
      </c>
      <c r="BA83" s="20">
        <v>45739.5</v>
      </c>
    </row>
    <row r="84" spans="1:53" x14ac:dyDescent="0.3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SUMIFS(df_extratos!I:I,df_extratos!F:F,Conciliacao!BA84,df_extratos!G:G,"CREDITO")+SUMIFS(df_extratos!I:I,df_extratos!F:F,Conciliacao!A84,df_extratos!G:G,"CREDITO")</f>
        <v>0</v>
      </c>
      <c r="G84" s="9">
        <f t="shared" si="8"/>
        <v>0</v>
      </c>
      <c r="H84" s="4">
        <f>SUMIFS(df_blueme_sem_parcelamento!E:E,df_blueme_sem_parcelamento!H:H,Conciliacao!A84,df_blueme_sem_parcelamento!D:D,"&lt;&gt;ZIGPAY LTDAS -ME")*(-1)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SUMIFS(df_mutuos!I:I,df_mutuos!B:B,Conciliacao!A84)*(-1)</f>
        <v>0</v>
      </c>
      <c r="K84" s="10">
        <f>SUMIFS(df_extratos!I:I,df_extratos!F:F,Conciliacao!BA84,df_extratos!G:G,"DEBITO")+SUMIFS(df_extratos!I:I,df_extratos!F:F,Conciliacao!A84,df_extratos!G:G,"DEBITO")</f>
        <v>0</v>
      </c>
      <c r="L84" s="11">
        <f t="shared" si="9"/>
        <v>0</v>
      </c>
      <c r="M84" s="22">
        <f t="shared" si="10"/>
        <v>0</v>
      </c>
      <c r="BA84" s="20">
        <v>45740.5</v>
      </c>
    </row>
    <row r="85" spans="1:53" x14ac:dyDescent="0.3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SUMIFS(df_extratos!I:I,df_extratos!F:F,Conciliacao!BA85,df_extratos!G:G,"CREDITO")+SUMIFS(df_extratos!I:I,df_extratos!F:F,Conciliacao!A85,df_extratos!G:G,"CREDITO")</f>
        <v>0</v>
      </c>
      <c r="G85" s="9">
        <f t="shared" si="8"/>
        <v>0</v>
      </c>
      <c r="H85" s="4">
        <f>SUMIFS(df_blueme_sem_parcelamento!E:E,df_blueme_sem_parcelamento!H:H,Conciliacao!A85,df_blueme_sem_parcelamento!D:D,"&lt;&gt;ZIGPAY LTDAS -ME")*(-1)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SUMIFS(df_mutuos!I:I,df_mutuos!B:B,Conciliacao!A85)*(-1)</f>
        <v>0</v>
      </c>
      <c r="K85" s="10">
        <f>SUMIFS(df_extratos!I:I,df_extratos!F:F,Conciliacao!BA85,df_extratos!G:G,"DEBITO")+SUMIFS(df_extratos!I:I,df_extratos!F:F,Conciliacao!A85,df_extratos!G:G,"DEBITO")</f>
        <v>0</v>
      </c>
      <c r="L85" s="11">
        <f t="shared" si="9"/>
        <v>0</v>
      </c>
      <c r="M85" s="22">
        <f t="shared" si="10"/>
        <v>0</v>
      </c>
      <c r="BA85" s="20">
        <v>45741.5</v>
      </c>
    </row>
    <row r="86" spans="1:53" x14ac:dyDescent="0.3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SUMIFS(df_extratos!I:I,df_extratos!F:F,Conciliacao!BA86,df_extratos!G:G,"CREDITO")+SUMIFS(df_extratos!I:I,df_extratos!F:F,Conciliacao!A86,df_extratos!G:G,"CREDITO")</f>
        <v>0</v>
      </c>
      <c r="G86" s="9">
        <f t="shared" si="8"/>
        <v>0</v>
      </c>
      <c r="H86" s="4">
        <f>SUMIFS(df_blueme_sem_parcelamento!E:E,df_blueme_sem_parcelamento!H:H,Conciliacao!A86,df_blueme_sem_parcelamento!D:D,"&lt;&gt;ZIGPAY LTDAS -ME")*(-1)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SUMIFS(df_mutuos!I:I,df_mutuos!B:B,Conciliacao!A86)*(-1)</f>
        <v>0</v>
      </c>
      <c r="K86" s="10">
        <f>SUMIFS(df_extratos!I:I,df_extratos!F:F,Conciliacao!BA86,df_extratos!G:G,"DEBITO")+SUMIFS(df_extratos!I:I,df_extratos!F:F,Conciliacao!A86,df_extratos!G:G,"DEBITO")</f>
        <v>0</v>
      </c>
      <c r="L86" s="11">
        <f t="shared" si="9"/>
        <v>0</v>
      </c>
      <c r="M86" s="22">
        <f t="shared" si="10"/>
        <v>0</v>
      </c>
      <c r="BA86" s="20">
        <v>45742.5</v>
      </c>
    </row>
    <row r="87" spans="1:53" x14ac:dyDescent="0.3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SUMIFS(df_extratos!I:I,df_extratos!F:F,Conciliacao!BA87,df_extratos!G:G,"CREDITO")+SUMIFS(df_extratos!I:I,df_extratos!F:F,Conciliacao!A87,df_extratos!G:G,"CREDITO")</f>
        <v>0</v>
      </c>
      <c r="G87" s="9">
        <f t="shared" si="8"/>
        <v>0</v>
      </c>
      <c r="H87" s="4">
        <f>SUMIFS(df_blueme_sem_parcelamento!E:E,df_blueme_sem_parcelamento!H:H,Conciliacao!A87,df_blueme_sem_parcelamento!D:D,"&lt;&gt;ZIGPAY LTDAS -ME")*(-1)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SUMIFS(df_mutuos!I:I,df_mutuos!B:B,Conciliacao!A87)*(-1)</f>
        <v>0</v>
      </c>
      <c r="K87" s="10">
        <f>SUMIFS(df_extratos!I:I,df_extratos!F:F,Conciliacao!BA87,df_extratos!G:G,"DEBITO")+SUMIFS(df_extratos!I:I,df_extratos!F:F,Conciliacao!A87,df_extratos!G:G,"DEBITO")</f>
        <v>0</v>
      </c>
      <c r="L87" s="11">
        <f t="shared" si="9"/>
        <v>0</v>
      </c>
      <c r="M87" s="22">
        <f t="shared" si="10"/>
        <v>0</v>
      </c>
      <c r="BA87" s="20">
        <v>45743.5</v>
      </c>
    </row>
    <row r="88" spans="1:53" x14ac:dyDescent="0.3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SUMIFS(df_extratos!I:I,df_extratos!F:F,Conciliacao!BA88,df_extratos!G:G,"CREDITO")+SUMIFS(df_extratos!I:I,df_extratos!F:F,Conciliacao!A88,df_extratos!G:G,"CREDITO")</f>
        <v>0</v>
      </c>
      <c r="G88" s="9">
        <f t="shared" si="8"/>
        <v>0</v>
      </c>
      <c r="H88" s="4">
        <f>SUMIFS(df_blueme_sem_parcelamento!E:E,df_blueme_sem_parcelamento!H:H,Conciliacao!A88,df_blueme_sem_parcelamento!D:D,"&lt;&gt;ZIGPAY LTDAS -ME")*(-1)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SUMIFS(df_mutuos!I:I,df_mutuos!B:B,Conciliacao!A88)*(-1)</f>
        <v>0</v>
      </c>
      <c r="K88" s="10">
        <f>SUMIFS(df_extratos!I:I,df_extratos!F:F,Conciliacao!BA88,df_extratos!G:G,"DEBITO")+SUMIFS(df_extratos!I:I,df_extratos!F:F,Conciliacao!A88,df_extratos!G:G,"DEBITO")</f>
        <v>0</v>
      </c>
      <c r="L88" s="11">
        <f t="shared" si="9"/>
        <v>0</v>
      </c>
      <c r="M88" s="22">
        <f t="shared" si="10"/>
        <v>0</v>
      </c>
      <c r="BA88" s="20">
        <v>45744.5</v>
      </c>
    </row>
    <row r="89" spans="1:53" x14ac:dyDescent="0.3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SUMIFS(df_extratos!I:I,df_extratos!F:F,Conciliacao!BA89,df_extratos!G:G,"CREDITO")+SUMIFS(df_extratos!I:I,df_extratos!F:F,Conciliacao!A89,df_extratos!G:G,"CREDITO")</f>
        <v>0</v>
      </c>
      <c r="G89" s="9">
        <f t="shared" si="8"/>
        <v>0</v>
      </c>
      <c r="H89" s="4">
        <f>SUMIFS(df_blueme_sem_parcelamento!E:E,df_blueme_sem_parcelamento!H:H,Conciliacao!A89,df_blueme_sem_parcelamento!D:D,"&lt;&gt;ZIGPAY LTDAS -ME")*(-1)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SUMIFS(df_mutuos!I:I,df_mutuos!B:B,Conciliacao!A89)*(-1)</f>
        <v>0</v>
      </c>
      <c r="K89" s="10">
        <f>SUMIFS(df_extratos!I:I,df_extratos!F:F,Conciliacao!BA89,df_extratos!G:G,"DEBITO")+SUMIFS(df_extratos!I:I,df_extratos!F:F,Conciliacao!A89,df_extratos!G:G,"DEBITO")</f>
        <v>0</v>
      </c>
      <c r="L89" s="11">
        <f t="shared" si="9"/>
        <v>0</v>
      </c>
      <c r="M89" s="22">
        <f t="shared" si="10"/>
        <v>0</v>
      </c>
      <c r="BA89" s="20">
        <v>45745.5</v>
      </c>
    </row>
    <row r="90" spans="1:53" x14ac:dyDescent="0.3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SUMIFS(df_extratos!I:I,df_extratos!F:F,Conciliacao!BA90,df_extratos!G:G,"CREDITO")+SUMIFS(df_extratos!I:I,df_extratos!F:F,Conciliacao!A90,df_extratos!G:G,"CREDITO")</f>
        <v>0</v>
      </c>
      <c r="G90" s="9">
        <f t="shared" si="8"/>
        <v>0</v>
      </c>
      <c r="H90" s="4">
        <f>SUMIFS(df_blueme_sem_parcelamento!E:E,df_blueme_sem_parcelamento!H:H,Conciliacao!A90,df_blueme_sem_parcelamento!D:D,"&lt;&gt;ZIGPAY LTDAS -ME")*(-1)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SUMIFS(df_mutuos!I:I,df_mutuos!B:B,Conciliacao!A90)*(-1)</f>
        <v>0</v>
      </c>
      <c r="K90" s="10">
        <f>SUMIFS(df_extratos!I:I,df_extratos!F:F,Conciliacao!BA90,df_extratos!G:G,"DEBITO")+SUMIFS(df_extratos!I:I,df_extratos!F:F,Conciliacao!A90,df_extratos!G:G,"DEBITO")</f>
        <v>0</v>
      </c>
      <c r="L90" s="11">
        <f t="shared" si="9"/>
        <v>0</v>
      </c>
      <c r="M90" s="22">
        <f t="shared" si="10"/>
        <v>0</v>
      </c>
      <c r="BA90" s="20">
        <v>45746.5</v>
      </c>
    </row>
    <row r="91" spans="1:53" x14ac:dyDescent="0.3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SUMIFS(df_extratos!I:I,df_extratos!F:F,Conciliacao!BA91,df_extratos!G:G,"CREDITO")+SUMIFS(df_extratos!I:I,df_extratos!F:F,Conciliacao!A91,df_extratos!G:G,"CREDITO")</f>
        <v>0</v>
      </c>
      <c r="G91" s="9">
        <f t="shared" si="8"/>
        <v>0</v>
      </c>
      <c r="H91" s="4">
        <f>SUMIFS(df_blueme_sem_parcelamento!E:E,df_blueme_sem_parcelamento!H:H,Conciliacao!A91,df_blueme_sem_parcelamento!D:D,"&lt;&gt;ZIGPAY LTDAS -ME")*(-1)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SUMIFS(df_mutuos!I:I,df_mutuos!B:B,Conciliacao!A91)*(-1)</f>
        <v>0</v>
      </c>
      <c r="K91" s="10">
        <f>SUMIFS(df_extratos!I:I,df_extratos!F:F,Conciliacao!BA91,df_extratos!G:G,"DEBITO")+SUMIFS(df_extratos!I:I,df_extratos!F:F,Conciliacao!A91,df_extratos!G:G,"DEBITO")</f>
        <v>0</v>
      </c>
      <c r="L91" s="11">
        <f t="shared" si="9"/>
        <v>0</v>
      </c>
      <c r="M91" s="22">
        <f t="shared" si="10"/>
        <v>0</v>
      </c>
      <c r="BA91" s="20">
        <v>45747.5</v>
      </c>
    </row>
    <row r="92" spans="1:53" x14ac:dyDescent="0.3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SUMIFS(df_extratos!I:I,df_extratos!F:F,Conciliacao!BA92,df_extratos!G:G,"CREDITO")+SUMIFS(df_extratos!I:I,df_extratos!F:F,Conciliacao!A92,df_extratos!G:G,"CREDITO")</f>
        <v>0</v>
      </c>
      <c r="G92" s="9">
        <f t="shared" si="8"/>
        <v>0</v>
      </c>
      <c r="H92" s="4">
        <f>SUMIFS(df_blueme_sem_parcelamento!E:E,df_blueme_sem_parcelamento!H:H,Conciliacao!A92,df_blueme_sem_parcelamento!D:D,"&lt;&gt;ZIGPAY LTDAS -ME")*(-1)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SUMIFS(df_mutuos!I:I,df_mutuos!B:B,Conciliacao!A92)*(-1)</f>
        <v>0</v>
      </c>
      <c r="K92" s="10">
        <f>SUMIFS(df_extratos!I:I,df_extratos!F:F,Conciliacao!BA92,df_extratos!G:G,"DEBITO")+SUMIFS(df_extratos!I:I,df_extratos!F:F,Conciliacao!A92,df_extratos!G:G,"DEBITO")</f>
        <v>0</v>
      </c>
      <c r="L92" s="11">
        <f t="shared" si="9"/>
        <v>0</v>
      </c>
      <c r="M92" s="22">
        <f t="shared" si="10"/>
        <v>0</v>
      </c>
      <c r="BA92" s="20">
        <v>45748.5</v>
      </c>
    </row>
    <row r="93" spans="1:53" x14ac:dyDescent="0.3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SUMIFS(df_extratos!I:I,df_extratos!F:F,Conciliacao!BA93,df_extratos!G:G,"CREDITO")+SUMIFS(df_extratos!I:I,df_extratos!F:F,Conciliacao!A93,df_extratos!G:G,"CREDITO")</f>
        <v>0</v>
      </c>
      <c r="G93" s="9">
        <f t="shared" si="8"/>
        <v>0</v>
      </c>
      <c r="H93" s="4">
        <f>SUMIFS(df_blueme_sem_parcelamento!E:E,df_blueme_sem_parcelamento!H:H,Conciliacao!A93,df_blueme_sem_parcelamento!D:D,"&lt;&gt;ZIGPAY LTDAS -ME")*(-1)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SUMIFS(df_mutuos!I:I,df_mutuos!B:B,Conciliacao!A93)*(-1)</f>
        <v>0</v>
      </c>
      <c r="K93" s="10">
        <f>SUMIFS(df_extratos!I:I,df_extratos!F:F,Conciliacao!BA93,df_extratos!G:G,"DEBITO")+SUMIFS(df_extratos!I:I,df_extratos!F:F,Conciliacao!A93,df_extratos!G:G,"DEBITO")</f>
        <v>0</v>
      </c>
      <c r="L93" s="11">
        <f t="shared" si="9"/>
        <v>0</v>
      </c>
      <c r="M93" s="22">
        <f t="shared" si="10"/>
        <v>0</v>
      </c>
      <c r="BA93" s="20">
        <v>45749.5</v>
      </c>
    </row>
    <row r="94" spans="1:53" x14ac:dyDescent="0.3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SUMIFS(df_extratos!I:I,df_extratos!F:F,Conciliacao!BA94,df_extratos!G:G,"CREDITO")+SUMIFS(df_extratos!I:I,df_extratos!F:F,Conciliacao!A94,df_extratos!G:G,"CREDITO")</f>
        <v>0</v>
      </c>
      <c r="G94" s="9">
        <f t="shared" si="8"/>
        <v>0</v>
      </c>
      <c r="H94" s="4">
        <f>SUMIFS(df_blueme_sem_parcelamento!E:E,df_blueme_sem_parcelamento!H:H,Conciliacao!A94,df_blueme_sem_parcelamento!D:D,"&lt;&gt;ZIGPAY LTDAS -ME")*(-1)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SUMIFS(df_mutuos!I:I,df_mutuos!B:B,Conciliacao!A94)*(-1)</f>
        <v>0</v>
      </c>
      <c r="K94" s="10">
        <f>SUMIFS(df_extratos!I:I,df_extratos!F:F,Conciliacao!BA94,df_extratos!G:G,"DEBITO")+SUMIFS(df_extratos!I:I,df_extratos!F:F,Conciliacao!A94,df_extratos!G:G,"DEBITO")</f>
        <v>0</v>
      </c>
      <c r="L94" s="11">
        <f t="shared" si="9"/>
        <v>0</v>
      </c>
      <c r="M94" s="22">
        <f t="shared" si="10"/>
        <v>0</v>
      </c>
      <c r="BA94" s="20">
        <v>45750.5</v>
      </c>
    </row>
    <row r="95" spans="1:53" x14ac:dyDescent="0.3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SUMIFS(df_extratos!I:I,df_extratos!F:F,Conciliacao!BA95,df_extratos!G:G,"CREDITO")+SUMIFS(df_extratos!I:I,df_extratos!F:F,Conciliacao!A95,df_extratos!G:G,"CREDITO")</f>
        <v>0</v>
      </c>
      <c r="G95" s="9">
        <f t="shared" si="8"/>
        <v>0</v>
      </c>
      <c r="H95" s="4">
        <f>SUMIFS(df_blueme_sem_parcelamento!E:E,df_blueme_sem_parcelamento!H:H,Conciliacao!A95,df_blueme_sem_parcelamento!D:D,"&lt;&gt;ZIGPAY LTDAS -ME")*(-1)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SUMIFS(df_mutuos!I:I,df_mutuos!B:B,Conciliacao!A95)*(-1)</f>
        <v>0</v>
      </c>
      <c r="K95" s="10">
        <f>SUMIFS(df_extratos!I:I,df_extratos!F:F,Conciliacao!BA95,df_extratos!G:G,"DEBITO")+SUMIFS(df_extratos!I:I,df_extratos!F:F,Conciliacao!A95,df_extratos!G:G,"DEBITO")</f>
        <v>0</v>
      </c>
      <c r="L95" s="11">
        <f t="shared" si="9"/>
        <v>0</v>
      </c>
      <c r="M95" s="22">
        <f t="shared" si="10"/>
        <v>0</v>
      </c>
      <c r="BA95" s="20">
        <v>45751.5</v>
      </c>
    </row>
    <row r="96" spans="1:53" x14ac:dyDescent="0.3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SUMIFS(df_extratos!I:I,df_extratos!F:F,Conciliacao!BA96,df_extratos!G:G,"CREDITO")+SUMIFS(df_extratos!I:I,df_extratos!F:F,Conciliacao!A96,df_extratos!G:G,"CREDITO")</f>
        <v>0</v>
      </c>
      <c r="G96" s="9">
        <f t="shared" si="8"/>
        <v>0</v>
      </c>
      <c r="H96" s="4">
        <f>SUMIFS(df_blueme_sem_parcelamento!E:E,df_blueme_sem_parcelamento!H:H,Conciliacao!A96,df_blueme_sem_parcelamento!D:D,"&lt;&gt;ZIGPAY LTDAS -ME")*(-1)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SUMIFS(df_mutuos!I:I,df_mutuos!B:B,Conciliacao!A96)*(-1)</f>
        <v>0</v>
      </c>
      <c r="K96" s="10">
        <f>SUMIFS(df_extratos!I:I,df_extratos!F:F,Conciliacao!BA96,df_extratos!G:G,"DEBITO")+SUMIFS(df_extratos!I:I,df_extratos!F:F,Conciliacao!A96,df_extratos!G:G,"DEBITO")</f>
        <v>0</v>
      </c>
      <c r="L96" s="11">
        <f t="shared" si="9"/>
        <v>0</v>
      </c>
      <c r="M96" s="22">
        <f t="shared" si="10"/>
        <v>0</v>
      </c>
      <c r="BA96" s="20">
        <v>45752.5</v>
      </c>
    </row>
    <row r="97" spans="1:53" x14ac:dyDescent="0.3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SUMIFS(df_extratos!I:I,df_extratos!F:F,Conciliacao!BA97,df_extratos!G:G,"CREDITO")+SUMIFS(df_extratos!I:I,df_extratos!F:F,Conciliacao!A97,df_extratos!G:G,"CREDITO")</f>
        <v>0</v>
      </c>
      <c r="G97" s="9">
        <f t="shared" si="8"/>
        <v>0</v>
      </c>
      <c r="H97" s="4">
        <f>SUMIFS(df_blueme_sem_parcelamento!E:E,df_blueme_sem_parcelamento!H:H,Conciliacao!A97,df_blueme_sem_parcelamento!D:D,"&lt;&gt;ZIGPAY LTDAS -ME")*(-1)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SUMIFS(df_mutuos!I:I,df_mutuos!B:B,Conciliacao!A97)*(-1)</f>
        <v>0</v>
      </c>
      <c r="K97" s="10">
        <f>SUMIFS(df_extratos!I:I,df_extratos!F:F,Conciliacao!BA97,df_extratos!G:G,"DEBITO")+SUMIFS(df_extratos!I:I,df_extratos!F:F,Conciliacao!A97,df_extratos!G:G,"DEBITO")</f>
        <v>0</v>
      </c>
      <c r="L97" s="11">
        <f t="shared" si="9"/>
        <v>0</v>
      </c>
      <c r="M97" s="22">
        <f t="shared" si="10"/>
        <v>0</v>
      </c>
      <c r="BA97" s="20">
        <v>45753.5</v>
      </c>
    </row>
    <row r="98" spans="1:53" x14ac:dyDescent="0.3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SUMIFS(df_extratos!I:I,df_extratos!F:F,Conciliacao!BA98,df_extratos!G:G,"CREDITO")+SUMIFS(df_extratos!I:I,df_extratos!F:F,Conciliacao!A98,df_extratos!G:G,"CREDITO")</f>
        <v>0</v>
      </c>
      <c r="G98" s="9">
        <f t="shared" ref="G98:G129" si="12">F98-SUM(B98:E98)</f>
        <v>0</v>
      </c>
      <c r="H98" s="4">
        <f>SUMIFS(df_blueme_sem_parcelamento!E:E,df_blueme_sem_parcelamento!H:H,Conciliacao!A98,df_blueme_sem_parcelamento!D:D,"&lt;&gt;ZIGPAY LTDAS -ME")*(-1)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SUMIFS(df_mutuos!I:I,df_mutuos!B:B,Conciliacao!A98)*(-1)</f>
        <v>0</v>
      </c>
      <c r="K98" s="10">
        <f>SUMIFS(df_extratos!I:I,df_extratos!F:F,Conciliacao!BA98,df_extratos!G:G,"DEBITO")+SUMIFS(df_extratos!I:I,df_extratos!F:F,Conciliacao!A98,df_extratos!G:G,"DEBITO")</f>
        <v>0</v>
      </c>
      <c r="L98" s="11">
        <f t="shared" ref="L98:L129" si="13">K98-SUM(H98:J98)</f>
        <v>0</v>
      </c>
      <c r="M98" s="22">
        <f t="shared" ref="M98:M129" si="14">L98+G98</f>
        <v>0</v>
      </c>
      <c r="BA98" s="20">
        <v>45754.5</v>
      </c>
    </row>
    <row r="99" spans="1:53" x14ac:dyDescent="0.3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SUMIFS(df_extratos!I:I,df_extratos!F:F,Conciliacao!BA99,df_extratos!G:G,"CREDITO")+SUMIFS(df_extratos!I:I,df_extratos!F:F,Conciliacao!A99,df_extratos!G:G,"CREDITO")</f>
        <v>0</v>
      </c>
      <c r="G99" s="9">
        <f t="shared" si="12"/>
        <v>0</v>
      </c>
      <c r="H99" s="4">
        <f>SUMIFS(df_blueme_sem_parcelamento!E:E,df_blueme_sem_parcelamento!H:H,Conciliacao!A99,df_blueme_sem_parcelamento!D:D,"&lt;&gt;ZIGPAY LTDAS -ME")*(-1)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SUMIFS(df_mutuos!I:I,df_mutuos!B:B,Conciliacao!A99)*(-1)</f>
        <v>0</v>
      </c>
      <c r="K99" s="10">
        <f>SUMIFS(df_extratos!I:I,df_extratos!F:F,Conciliacao!BA99,df_extratos!G:G,"DEBITO")+SUMIFS(df_extratos!I:I,df_extratos!F:F,Conciliacao!A99,df_extratos!G:G,"DEBITO")</f>
        <v>0</v>
      </c>
      <c r="L99" s="11">
        <f t="shared" si="13"/>
        <v>0</v>
      </c>
      <c r="M99" s="22">
        <f t="shared" si="14"/>
        <v>0</v>
      </c>
      <c r="BA99" s="20">
        <v>45755.5</v>
      </c>
    </row>
    <row r="100" spans="1:53" x14ac:dyDescent="0.3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SUMIFS(df_extratos!I:I,df_extratos!F:F,Conciliacao!BA100,df_extratos!G:G,"CREDITO")+SUMIFS(df_extratos!I:I,df_extratos!F:F,Conciliacao!A100,df_extratos!G:G,"CREDITO")</f>
        <v>0</v>
      </c>
      <c r="G100" s="9">
        <f t="shared" si="12"/>
        <v>0</v>
      </c>
      <c r="H100" s="4">
        <f>SUMIFS(df_blueme_sem_parcelamento!E:E,df_blueme_sem_parcelamento!H:H,Conciliacao!A100,df_blueme_sem_parcelamento!D:D,"&lt;&gt;ZIGPAY LTDAS -ME")*(-1)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SUMIFS(df_mutuos!I:I,df_mutuos!B:B,Conciliacao!A100)*(-1)</f>
        <v>0</v>
      </c>
      <c r="K100" s="10">
        <f>SUMIFS(df_extratos!I:I,df_extratos!F:F,Conciliacao!BA100,df_extratos!G:G,"DEBITO")+SUMIFS(df_extratos!I:I,df_extratos!F:F,Conciliacao!A100,df_extratos!G:G,"DEBITO")</f>
        <v>0</v>
      </c>
      <c r="L100" s="11">
        <f t="shared" si="13"/>
        <v>0</v>
      </c>
      <c r="M100" s="22">
        <f t="shared" si="14"/>
        <v>0</v>
      </c>
      <c r="BA100" s="20">
        <v>45756.5</v>
      </c>
    </row>
    <row r="101" spans="1:53" x14ac:dyDescent="0.3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SUMIFS(df_extratos!I:I,df_extratos!F:F,Conciliacao!BA101,df_extratos!G:G,"CREDITO")+SUMIFS(df_extratos!I:I,df_extratos!F:F,Conciliacao!A101,df_extratos!G:G,"CREDITO")</f>
        <v>0</v>
      </c>
      <c r="G101" s="9">
        <f t="shared" si="12"/>
        <v>0</v>
      </c>
      <c r="H101" s="4">
        <f>SUMIFS(df_blueme_sem_parcelamento!E:E,df_blueme_sem_parcelamento!H:H,Conciliacao!A101,df_blueme_sem_parcelamento!D:D,"&lt;&gt;ZIGPAY LTDAS -ME")*(-1)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SUMIFS(df_mutuos!I:I,df_mutuos!B:B,Conciliacao!A101)*(-1)</f>
        <v>0</v>
      </c>
      <c r="K101" s="10">
        <f>SUMIFS(df_extratos!I:I,df_extratos!F:F,Conciliacao!BA101,df_extratos!G:G,"DEBITO")+SUMIFS(df_extratos!I:I,df_extratos!F:F,Conciliacao!A101,df_extratos!G:G,"DEBITO")</f>
        <v>0</v>
      </c>
      <c r="L101" s="11">
        <f t="shared" si="13"/>
        <v>0</v>
      </c>
      <c r="M101" s="22">
        <f t="shared" si="14"/>
        <v>0</v>
      </c>
      <c r="BA101" s="20">
        <v>45757.5</v>
      </c>
    </row>
    <row r="102" spans="1:53" x14ac:dyDescent="0.3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SUMIFS(df_extratos!I:I,df_extratos!F:F,Conciliacao!BA102,df_extratos!G:G,"CREDITO")+SUMIFS(df_extratos!I:I,df_extratos!F:F,Conciliacao!A102,df_extratos!G:G,"CREDITO")</f>
        <v>0</v>
      </c>
      <c r="G102" s="9">
        <f t="shared" si="12"/>
        <v>0</v>
      </c>
      <c r="H102" s="4">
        <f>SUMIFS(df_blueme_sem_parcelamento!E:E,df_blueme_sem_parcelamento!H:H,Conciliacao!A102,df_blueme_sem_parcelamento!D:D,"&lt;&gt;ZIGPAY LTDAS -ME")*(-1)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SUMIFS(df_mutuos!I:I,df_mutuos!B:B,Conciliacao!A102)*(-1)</f>
        <v>0</v>
      </c>
      <c r="K102" s="10">
        <f>SUMIFS(df_extratos!I:I,df_extratos!F:F,Conciliacao!BA102,df_extratos!G:G,"DEBITO")+SUMIFS(df_extratos!I:I,df_extratos!F:F,Conciliacao!A102,df_extratos!G:G,"DEBITO")</f>
        <v>0</v>
      </c>
      <c r="L102" s="11">
        <f t="shared" si="13"/>
        <v>0</v>
      </c>
      <c r="M102" s="22">
        <f t="shared" si="14"/>
        <v>0</v>
      </c>
      <c r="BA102" s="20">
        <v>45758.5</v>
      </c>
    </row>
    <row r="103" spans="1:53" x14ac:dyDescent="0.3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SUMIFS(df_extratos!I:I,df_extratos!F:F,Conciliacao!BA103,df_extratos!G:G,"CREDITO")+SUMIFS(df_extratos!I:I,df_extratos!F:F,Conciliacao!A103,df_extratos!G:G,"CREDITO")</f>
        <v>0</v>
      </c>
      <c r="G103" s="9">
        <f t="shared" si="12"/>
        <v>0</v>
      </c>
      <c r="H103" s="4">
        <f>SUMIFS(df_blueme_sem_parcelamento!E:E,df_blueme_sem_parcelamento!H:H,Conciliacao!A103,df_blueme_sem_parcelamento!D:D,"&lt;&gt;ZIGPAY LTDAS -ME")*(-1)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SUMIFS(df_mutuos!I:I,df_mutuos!B:B,Conciliacao!A103)*(-1)</f>
        <v>0</v>
      </c>
      <c r="K103" s="10">
        <f>SUMIFS(df_extratos!I:I,df_extratos!F:F,Conciliacao!BA103,df_extratos!G:G,"DEBITO")+SUMIFS(df_extratos!I:I,df_extratos!F:F,Conciliacao!A103,df_extratos!G:G,"DEBITO")</f>
        <v>0</v>
      </c>
      <c r="L103" s="11">
        <f t="shared" si="13"/>
        <v>0</v>
      </c>
      <c r="M103" s="22">
        <f t="shared" si="14"/>
        <v>0</v>
      </c>
      <c r="BA103" s="20">
        <v>45759.5</v>
      </c>
    </row>
    <row r="104" spans="1:53" x14ac:dyDescent="0.3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SUMIFS(df_extratos!I:I,df_extratos!F:F,Conciliacao!BA104,df_extratos!G:G,"CREDITO")+SUMIFS(df_extratos!I:I,df_extratos!F:F,Conciliacao!A104,df_extratos!G:G,"CREDITO")</f>
        <v>0</v>
      </c>
      <c r="G104" s="9">
        <f t="shared" si="12"/>
        <v>0</v>
      </c>
      <c r="H104" s="4">
        <f>SUMIFS(df_blueme_sem_parcelamento!E:E,df_blueme_sem_parcelamento!H:H,Conciliacao!A104,df_blueme_sem_parcelamento!D:D,"&lt;&gt;ZIGPAY LTDAS -ME")*(-1)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SUMIFS(df_mutuos!I:I,df_mutuos!B:B,Conciliacao!A104)*(-1)</f>
        <v>0</v>
      </c>
      <c r="K104" s="10">
        <f>SUMIFS(df_extratos!I:I,df_extratos!F:F,Conciliacao!BA104,df_extratos!G:G,"DEBITO")+SUMIFS(df_extratos!I:I,df_extratos!F:F,Conciliacao!A104,df_extratos!G:G,"DEBITO")</f>
        <v>0</v>
      </c>
      <c r="L104" s="11">
        <f t="shared" si="13"/>
        <v>0</v>
      </c>
      <c r="M104" s="22">
        <f t="shared" si="14"/>
        <v>0</v>
      </c>
      <c r="BA104" s="20">
        <v>45760.5</v>
      </c>
    </row>
    <row r="105" spans="1:53" x14ac:dyDescent="0.3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SUMIFS(df_extratos!I:I,df_extratos!F:F,Conciliacao!BA105,df_extratos!G:G,"CREDITO")+SUMIFS(df_extratos!I:I,df_extratos!F:F,Conciliacao!A105,df_extratos!G:G,"CREDITO")</f>
        <v>0</v>
      </c>
      <c r="G105" s="9">
        <f t="shared" si="12"/>
        <v>0</v>
      </c>
      <c r="H105" s="4">
        <f>SUMIFS(df_blueme_sem_parcelamento!E:E,df_blueme_sem_parcelamento!H:H,Conciliacao!A105,df_blueme_sem_parcelamento!D:D,"&lt;&gt;ZIGPAY LTDAS -ME")*(-1)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SUMIFS(df_mutuos!I:I,df_mutuos!B:B,Conciliacao!A105)*(-1)</f>
        <v>0</v>
      </c>
      <c r="K105" s="10">
        <f>SUMIFS(df_extratos!I:I,df_extratos!F:F,Conciliacao!BA105,df_extratos!G:G,"DEBITO")+SUMIFS(df_extratos!I:I,df_extratos!F:F,Conciliacao!A105,df_extratos!G:G,"DEBITO")</f>
        <v>0</v>
      </c>
      <c r="L105" s="11">
        <f t="shared" si="13"/>
        <v>0</v>
      </c>
      <c r="M105" s="22">
        <f t="shared" si="14"/>
        <v>0</v>
      </c>
      <c r="BA105" s="20">
        <v>45761.5</v>
      </c>
    </row>
    <row r="106" spans="1:53" x14ac:dyDescent="0.3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SUMIFS(df_extratos!I:I,df_extratos!F:F,Conciliacao!BA106,df_extratos!G:G,"CREDITO")+SUMIFS(df_extratos!I:I,df_extratos!F:F,Conciliacao!A106,df_extratos!G:G,"CREDITO")</f>
        <v>0</v>
      </c>
      <c r="G106" s="9">
        <f t="shared" si="12"/>
        <v>0</v>
      </c>
      <c r="H106" s="4">
        <f>SUMIFS(df_blueme_sem_parcelamento!E:E,df_blueme_sem_parcelamento!H:H,Conciliacao!A106,df_blueme_sem_parcelamento!D:D,"&lt;&gt;ZIGPAY LTDAS -ME")*(-1)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SUMIFS(df_mutuos!I:I,df_mutuos!B:B,Conciliacao!A106)*(-1)</f>
        <v>0</v>
      </c>
      <c r="K106" s="10">
        <f>SUMIFS(df_extratos!I:I,df_extratos!F:F,Conciliacao!BA106,df_extratos!G:G,"DEBITO")+SUMIFS(df_extratos!I:I,df_extratos!F:F,Conciliacao!A106,df_extratos!G:G,"DEBITO")</f>
        <v>0</v>
      </c>
      <c r="L106" s="11">
        <f t="shared" si="13"/>
        <v>0</v>
      </c>
      <c r="M106" s="22">
        <f t="shared" si="14"/>
        <v>0</v>
      </c>
      <c r="BA106" s="20">
        <v>45762.5</v>
      </c>
    </row>
    <row r="107" spans="1:53" x14ac:dyDescent="0.3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SUMIFS(df_extratos!I:I,df_extratos!F:F,Conciliacao!BA107,df_extratos!G:G,"CREDITO")+SUMIFS(df_extratos!I:I,df_extratos!F:F,Conciliacao!A107,df_extratos!G:G,"CREDITO")</f>
        <v>0</v>
      </c>
      <c r="G107" s="9">
        <f t="shared" si="12"/>
        <v>0</v>
      </c>
      <c r="H107" s="4">
        <f>SUMIFS(df_blueme_sem_parcelamento!E:E,df_blueme_sem_parcelamento!H:H,Conciliacao!A107,df_blueme_sem_parcelamento!D:D,"&lt;&gt;ZIGPAY LTDAS -ME")*(-1)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SUMIFS(df_mutuos!I:I,df_mutuos!B:B,Conciliacao!A107)*(-1)</f>
        <v>0</v>
      </c>
      <c r="K107" s="10">
        <f>SUMIFS(df_extratos!I:I,df_extratos!F:F,Conciliacao!BA107,df_extratos!G:G,"DEBITO")+SUMIFS(df_extratos!I:I,df_extratos!F:F,Conciliacao!A107,df_extratos!G:G,"DEBITO")</f>
        <v>0</v>
      </c>
      <c r="L107" s="11">
        <f t="shared" si="13"/>
        <v>0</v>
      </c>
      <c r="M107" s="22">
        <f t="shared" si="14"/>
        <v>0</v>
      </c>
      <c r="BA107" s="20">
        <v>45763.5</v>
      </c>
    </row>
    <row r="108" spans="1:53" x14ac:dyDescent="0.3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SUMIFS(df_extratos!I:I,df_extratos!F:F,Conciliacao!BA108,df_extratos!G:G,"CREDITO")+SUMIFS(df_extratos!I:I,df_extratos!F:F,Conciliacao!A108,df_extratos!G:G,"CREDITO")</f>
        <v>0</v>
      </c>
      <c r="G108" s="9">
        <f t="shared" si="12"/>
        <v>0</v>
      </c>
      <c r="H108" s="4">
        <f>SUMIFS(df_blueme_sem_parcelamento!E:E,df_blueme_sem_parcelamento!H:H,Conciliacao!A108,df_blueme_sem_parcelamento!D:D,"&lt;&gt;ZIGPAY LTDAS -ME")*(-1)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SUMIFS(df_mutuos!I:I,df_mutuos!B:B,Conciliacao!A108)*(-1)</f>
        <v>0</v>
      </c>
      <c r="K108" s="10">
        <f>SUMIFS(df_extratos!I:I,df_extratos!F:F,Conciliacao!BA108,df_extratos!G:G,"DEBITO")+SUMIFS(df_extratos!I:I,df_extratos!F:F,Conciliacao!A108,df_extratos!G:G,"DEBITO")</f>
        <v>0</v>
      </c>
      <c r="L108" s="11">
        <f t="shared" si="13"/>
        <v>0</v>
      </c>
      <c r="M108" s="22">
        <f t="shared" si="14"/>
        <v>0</v>
      </c>
      <c r="BA108" s="20">
        <v>45764.5</v>
      </c>
    </row>
    <row r="109" spans="1:53" x14ac:dyDescent="0.3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SUMIFS(df_extratos!I:I,df_extratos!F:F,Conciliacao!BA109,df_extratos!G:G,"CREDITO")+SUMIFS(df_extratos!I:I,df_extratos!F:F,Conciliacao!A109,df_extratos!G:G,"CREDITO")</f>
        <v>0</v>
      </c>
      <c r="G109" s="9">
        <f t="shared" si="12"/>
        <v>0</v>
      </c>
      <c r="H109" s="4">
        <f>SUMIFS(df_blueme_sem_parcelamento!E:E,df_blueme_sem_parcelamento!H:H,Conciliacao!A109,df_blueme_sem_parcelamento!D:D,"&lt;&gt;ZIGPAY LTDAS -ME")*(-1)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SUMIFS(df_mutuos!I:I,df_mutuos!B:B,Conciliacao!A109)*(-1)</f>
        <v>0</v>
      </c>
      <c r="K109" s="10">
        <f>SUMIFS(df_extratos!I:I,df_extratos!F:F,Conciliacao!BA109,df_extratos!G:G,"DEBITO")+SUMIFS(df_extratos!I:I,df_extratos!F:F,Conciliacao!A109,df_extratos!G:G,"DEBITO")</f>
        <v>0</v>
      </c>
      <c r="L109" s="11">
        <f t="shared" si="13"/>
        <v>0</v>
      </c>
      <c r="M109" s="22">
        <f t="shared" si="14"/>
        <v>0</v>
      </c>
      <c r="BA109" s="20">
        <v>45765.5</v>
      </c>
    </row>
    <row r="110" spans="1:53" x14ac:dyDescent="0.3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SUMIFS(df_extratos!I:I,df_extratos!F:F,Conciliacao!BA110,df_extratos!G:G,"CREDITO")+SUMIFS(df_extratos!I:I,df_extratos!F:F,Conciliacao!A110,df_extratos!G:G,"CREDITO")</f>
        <v>0</v>
      </c>
      <c r="G110" s="9">
        <f t="shared" si="12"/>
        <v>0</v>
      </c>
      <c r="H110" s="4">
        <f>SUMIFS(df_blueme_sem_parcelamento!E:E,df_blueme_sem_parcelamento!H:H,Conciliacao!A110,df_blueme_sem_parcelamento!D:D,"&lt;&gt;ZIGPAY LTDAS -ME")*(-1)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SUMIFS(df_mutuos!I:I,df_mutuos!B:B,Conciliacao!A110)*(-1)</f>
        <v>0</v>
      </c>
      <c r="K110" s="10">
        <f>SUMIFS(df_extratos!I:I,df_extratos!F:F,Conciliacao!BA110,df_extratos!G:G,"DEBITO")+SUMIFS(df_extratos!I:I,df_extratos!F:F,Conciliacao!A110,df_extratos!G:G,"DEBITO")</f>
        <v>0</v>
      </c>
      <c r="L110" s="11">
        <f t="shared" si="13"/>
        <v>0</v>
      </c>
      <c r="M110" s="22">
        <f t="shared" si="14"/>
        <v>0</v>
      </c>
      <c r="BA110" s="20">
        <v>45766.5</v>
      </c>
    </row>
    <row r="111" spans="1:53" x14ac:dyDescent="0.3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SUMIFS(df_extratos!I:I,df_extratos!F:F,Conciliacao!BA111,df_extratos!G:G,"CREDITO")+SUMIFS(df_extratos!I:I,df_extratos!F:F,Conciliacao!A111,df_extratos!G:G,"CREDITO")</f>
        <v>0</v>
      </c>
      <c r="G111" s="9">
        <f t="shared" si="12"/>
        <v>0</v>
      </c>
      <c r="H111" s="4">
        <f>SUMIFS(df_blueme_sem_parcelamento!E:E,df_blueme_sem_parcelamento!H:H,Conciliacao!A111,df_blueme_sem_parcelamento!D:D,"&lt;&gt;ZIGPAY LTDAS -ME")*(-1)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SUMIFS(df_mutuos!I:I,df_mutuos!B:B,Conciliacao!A111)*(-1)</f>
        <v>0</v>
      </c>
      <c r="K111" s="10">
        <f>SUMIFS(df_extratos!I:I,df_extratos!F:F,Conciliacao!BA111,df_extratos!G:G,"DEBITO")+SUMIFS(df_extratos!I:I,df_extratos!F:F,Conciliacao!A111,df_extratos!G:G,"DEBITO")</f>
        <v>0</v>
      </c>
      <c r="L111" s="11">
        <f t="shared" si="13"/>
        <v>0</v>
      </c>
      <c r="M111" s="22">
        <f t="shared" si="14"/>
        <v>0</v>
      </c>
      <c r="BA111" s="20">
        <v>45767.5</v>
      </c>
    </row>
    <row r="112" spans="1:53" x14ac:dyDescent="0.3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SUMIFS(df_extratos!I:I,df_extratos!F:F,Conciliacao!BA112,df_extratos!G:G,"CREDITO")+SUMIFS(df_extratos!I:I,df_extratos!F:F,Conciliacao!A112,df_extratos!G:G,"CREDITO")</f>
        <v>0</v>
      </c>
      <c r="G112" s="9">
        <f t="shared" si="12"/>
        <v>0</v>
      </c>
      <c r="H112" s="4">
        <f>SUMIFS(df_blueme_sem_parcelamento!E:E,df_blueme_sem_parcelamento!H:H,Conciliacao!A112,df_blueme_sem_parcelamento!D:D,"&lt;&gt;ZIGPAY LTDAS -ME")*(-1)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SUMIFS(df_mutuos!I:I,df_mutuos!B:B,Conciliacao!A112)*(-1)</f>
        <v>0</v>
      </c>
      <c r="K112" s="10">
        <f>SUMIFS(df_extratos!I:I,df_extratos!F:F,Conciliacao!BA112,df_extratos!G:G,"DEBITO")+SUMIFS(df_extratos!I:I,df_extratos!F:F,Conciliacao!A112,df_extratos!G:G,"DEBITO")</f>
        <v>0</v>
      </c>
      <c r="L112" s="11">
        <f t="shared" si="13"/>
        <v>0</v>
      </c>
      <c r="M112" s="22">
        <f t="shared" si="14"/>
        <v>0</v>
      </c>
      <c r="BA112" s="20">
        <v>45768.5</v>
      </c>
    </row>
    <row r="113" spans="1:53" x14ac:dyDescent="0.3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SUMIFS(df_extratos!I:I,df_extratos!F:F,Conciliacao!BA113,df_extratos!G:G,"CREDITO")+SUMIFS(df_extratos!I:I,df_extratos!F:F,Conciliacao!A113,df_extratos!G:G,"CREDITO")</f>
        <v>0</v>
      </c>
      <c r="G113" s="9">
        <f t="shared" si="12"/>
        <v>0</v>
      </c>
      <c r="H113" s="4">
        <f>SUMIFS(df_blueme_sem_parcelamento!E:E,df_blueme_sem_parcelamento!H:H,Conciliacao!A113,df_blueme_sem_parcelamento!D:D,"&lt;&gt;ZIGPAY LTDAS -ME")*(-1)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SUMIFS(df_mutuos!I:I,df_mutuos!B:B,Conciliacao!A113)*(-1)</f>
        <v>0</v>
      </c>
      <c r="K113" s="10">
        <f>SUMIFS(df_extratos!I:I,df_extratos!F:F,Conciliacao!BA113,df_extratos!G:G,"DEBITO")+SUMIFS(df_extratos!I:I,df_extratos!F:F,Conciliacao!A113,df_extratos!G:G,"DEBITO")</f>
        <v>0</v>
      </c>
      <c r="L113" s="11">
        <f t="shared" si="13"/>
        <v>0</v>
      </c>
      <c r="M113" s="22">
        <f t="shared" si="14"/>
        <v>0</v>
      </c>
      <c r="BA113" s="20">
        <v>45769.5</v>
      </c>
    </row>
    <row r="114" spans="1:53" x14ac:dyDescent="0.3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SUMIFS(df_extratos!I:I,df_extratos!F:F,Conciliacao!BA114,df_extratos!G:G,"CREDITO")+SUMIFS(df_extratos!I:I,df_extratos!F:F,Conciliacao!A114,df_extratos!G:G,"CREDITO")</f>
        <v>0</v>
      </c>
      <c r="G114" s="9">
        <f t="shared" si="12"/>
        <v>0</v>
      </c>
      <c r="H114" s="4">
        <f>SUMIFS(df_blueme_sem_parcelamento!E:E,df_blueme_sem_parcelamento!H:H,Conciliacao!A114,df_blueme_sem_parcelamento!D:D,"&lt;&gt;ZIGPAY LTDAS -ME")*(-1)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SUMIFS(df_mutuos!I:I,df_mutuos!B:B,Conciliacao!A114)*(-1)</f>
        <v>0</v>
      </c>
      <c r="K114" s="10">
        <f>SUMIFS(df_extratos!I:I,df_extratos!F:F,Conciliacao!BA114,df_extratos!G:G,"DEBITO")+SUMIFS(df_extratos!I:I,df_extratos!F:F,Conciliacao!A114,df_extratos!G:G,"DEBITO")</f>
        <v>0</v>
      </c>
      <c r="L114" s="11">
        <f t="shared" si="13"/>
        <v>0</v>
      </c>
      <c r="M114" s="22">
        <f t="shared" si="14"/>
        <v>0</v>
      </c>
      <c r="BA114" s="20">
        <v>45770.5</v>
      </c>
    </row>
    <row r="115" spans="1:53" x14ac:dyDescent="0.3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SUMIFS(df_extratos!I:I,df_extratos!F:F,Conciliacao!BA115,df_extratos!G:G,"CREDITO")+SUMIFS(df_extratos!I:I,df_extratos!F:F,Conciliacao!A115,df_extratos!G:G,"CREDITO")</f>
        <v>0</v>
      </c>
      <c r="G115" s="9">
        <f t="shared" si="12"/>
        <v>0</v>
      </c>
      <c r="H115" s="4">
        <f>SUMIFS(df_blueme_sem_parcelamento!E:E,df_blueme_sem_parcelamento!H:H,Conciliacao!A115,df_blueme_sem_parcelamento!D:D,"&lt;&gt;ZIGPAY LTDAS -ME")*(-1)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SUMIFS(df_mutuos!I:I,df_mutuos!B:B,Conciliacao!A115)*(-1)</f>
        <v>0</v>
      </c>
      <c r="K115" s="10">
        <f>SUMIFS(df_extratos!I:I,df_extratos!F:F,Conciliacao!BA115,df_extratos!G:G,"DEBITO")+SUMIFS(df_extratos!I:I,df_extratos!F:F,Conciliacao!A115,df_extratos!G:G,"DEBITO")</f>
        <v>0</v>
      </c>
      <c r="L115" s="11">
        <f t="shared" si="13"/>
        <v>0</v>
      </c>
      <c r="M115" s="22">
        <f t="shared" si="14"/>
        <v>0</v>
      </c>
      <c r="BA115" s="20">
        <v>45771.5</v>
      </c>
    </row>
    <row r="116" spans="1:53" x14ac:dyDescent="0.3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SUMIFS(df_extratos!I:I,df_extratos!F:F,Conciliacao!BA116,df_extratos!G:G,"CREDITO")+SUMIFS(df_extratos!I:I,df_extratos!F:F,Conciliacao!A116,df_extratos!G:G,"CREDITO")</f>
        <v>0</v>
      </c>
      <c r="G116" s="9">
        <f t="shared" si="12"/>
        <v>0</v>
      </c>
      <c r="H116" s="4">
        <f>SUMIFS(df_blueme_sem_parcelamento!E:E,df_blueme_sem_parcelamento!H:H,Conciliacao!A116,df_blueme_sem_parcelamento!D:D,"&lt;&gt;ZIGPAY LTDAS -ME")*(-1)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SUMIFS(df_mutuos!I:I,df_mutuos!B:B,Conciliacao!A116)*(-1)</f>
        <v>0</v>
      </c>
      <c r="K116" s="10">
        <f>SUMIFS(df_extratos!I:I,df_extratos!F:F,Conciliacao!BA116,df_extratos!G:G,"DEBITO")+SUMIFS(df_extratos!I:I,df_extratos!F:F,Conciliacao!A116,df_extratos!G:G,"DEBITO")</f>
        <v>0</v>
      </c>
      <c r="L116" s="11">
        <f t="shared" si="13"/>
        <v>0</v>
      </c>
      <c r="M116" s="22">
        <f t="shared" si="14"/>
        <v>0</v>
      </c>
      <c r="BA116" s="20">
        <v>45772.5</v>
      </c>
    </row>
    <row r="117" spans="1:53" x14ac:dyDescent="0.3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SUMIFS(df_extratos!I:I,df_extratos!F:F,Conciliacao!BA117,df_extratos!G:G,"CREDITO")+SUMIFS(df_extratos!I:I,df_extratos!F:F,Conciliacao!A117,df_extratos!G:G,"CREDITO")</f>
        <v>0</v>
      </c>
      <c r="G117" s="9">
        <f t="shared" si="12"/>
        <v>0</v>
      </c>
      <c r="H117" s="4">
        <f>SUMIFS(df_blueme_sem_parcelamento!E:E,df_blueme_sem_parcelamento!H:H,Conciliacao!A117,df_blueme_sem_parcelamento!D:D,"&lt;&gt;ZIGPAY LTDAS -ME")*(-1)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SUMIFS(df_mutuos!I:I,df_mutuos!B:B,Conciliacao!A117)*(-1)</f>
        <v>0</v>
      </c>
      <c r="K117" s="10">
        <f>SUMIFS(df_extratos!I:I,df_extratos!F:F,Conciliacao!BA117,df_extratos!G:G,"DEBITO")+SUMIFS(df_extratos!I:I,df_extratos!F:F,Conciliacao!A117,df_extratos!G:G,"DEBITO")</f>
        <v>0</v>
      </c>
      <c r="L117" s="11">
        <f t="shared" si="13"/>
        <v>0</v>
      </c>
      <c r="M117" s="22">
        <f t="shared" si="14"/>
        <v>0</v>
      </c>
      <c r="BA117" s="20">
        <v>45773.5</v>
      </c>
    </row>
    <row r="118" spans="1:53" x14ac:dyDescent="0.3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SUMIFS(df_extratos!I:I,df_extratos!F:F,Conciliacao!BA118,df_extratos!G:G,"CREDITO")+SUMIFS(df_extratos!I:I,df_extratos!F:F,Conciliacao!A118,df_extratos!G:G,"CREDITO")</f>
        <v>0</v>
      </c>
      <c r="G118" s="9">
        <f t="shared" si="12"/>
        <v>0</v>
      </c>
      <c r="H118" s="4">
        <f>SUMIFS(df_blueme_sem_parcelamento!E:E,df_blueme_sem_parcelamento!H:H,Conciliacao!A118,df_blueme_sem_parcelamento!D:D,"&lt;&gt;ZIGPAY LTDAS -ME")*(-1)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SUMIFS(df_mutuos!I:I,df_mutuos!B:B,Conciliacao!A118)*(-1)</f>
        <v>0</v>
      </c>
      <c r="K118" s="10">
        <f>SUMIFS(df_extratos!I:I,df_extratos!F:F,Conciliacao!BA118,df_extratos!G:G,"DEBITO")+SUMIFS(df_extratos!I:I,df_extratos!F:F,Conciliacao!A118,df_extratos!G:G,"DEBITO")</f>
        <v>0</v>
      </c>
      <c r="L118" s="11">
        <f t="shared" si="13"/>
        <v>0</v>
      </c>
      <c r="M118" s="22">
        <f t="shared" si="14"/>
        <v>0</v>
      </c>
      <c r="BA118" s="20">
        <v>45774.5</v>
      </c>
    </row>
    <row r="119" spans="1:53" x14ac:dyDescent="0.3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SUMIFS(df_extratos!I:I,df_extratos!F:F,Conciliacao!BA119,df_extratos!G:G,"CREDITO")+SUMIFS(df_extratos!I:I,df_extratos!F:F,Conciliacao!A119,df_extratos!G:G,"CREDITO")</f>
        <v>0</v>
      </c>
      <c r="G119" s="9">
        <f t="shared" si="12"/>
        <v>0</v>
      </c>
      <c r="H119" s="4">
        <f>SUMIFS(df_blueme_sem_parcelamento!E:E,df_blueme_sem_parcelamento!H:H,Conciliacao!A119,df_blueme_sem_parcelamento!D:D,"&lt;&gt;ZIGPAY LTDAS -ME")*(-1)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SUMIFS(df_mutuos!I:I,df_mutuos!B:B,Conciliacao!A119)*(-1)</f>
        <v>0</v>
      </c>
      <c r="K119" s="10">
        <f>SUMIFS(df_extratos!I:I,df_extratos!F:F,Conciliacao!BA119,df_extratos!G:G,"DEBITO")+SUMIFS(df_extratos!I:I,df_extratos!F:F,Conciliacao!A119,df_extratos!G:G,"DEBITO")</f>
        <v>0</v>
      </c>
      <c r="L119" s="11">
        <f t="shared" si="13"/>
        <v>0</v>
      </c>
      <c r="M119" s="22">
        <f t="shared" si="14"/>
        <v>0</v>
      </c>
      <c r="BA119" s="20">
        <v>45775.5</v>
      </c>
    </row>
    <row r="120" spans="1:53" x14ac:dyDescent="0.3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SUMIFS(df_extratos!I:I,df_extratos!F:F,Conciliacao!BA120,df_extratos!G:G,"CREDITO")+SUMIFS(df_extratos!I:I,df_extratos!F:F,Conciliacao!A120,df_extratos!G:G,"CREDITO")</f>
        <v>0</v>
      </c>
      <c r="G120" s="9">
        <f t="shared" si="12"/>
        <v>0</v>
      </c>
      <c r="H120" s="4">
        <f>SUMIFS(df_blueme_sem_parcelamento!E:E,df_blueme_sem_parcelamento!H:H,Conciliacao!A120,df_blueme_sem_parcelamento!D:D,"&lt;&gt;ZIGPAY LTDAS -ME")*(-1)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SUMIFS(df_mutuos!I:I,df_mutuos!B:B,Conciliacao!A120)*(-1)</f>
        <v>0</v>
      </c>
      <c r="K120" s="10">
        <f>SUMIFS(df_extratos!I:I,df_extratos!F:F,Conciliacao!BA120,df_extratos!G:G,"DEBITO")+SUMIFS(df_extratos!I:I,df_extratos!F:F,Conciliacao!A120,df_extratos!G:G,"DEBITO")</f>
        <v>0</v>
      </c>
      <c r="L120" s="11">
        <f t="shared" si="13"/>
        <v>0</v>
      </c>
      <c r="M120" s="22">
        <f t="shared" si="14"/>
        <v>0</v>
      </c>
      <c r="BA120" s="20">
        <v>45776.5</v>
      </c>
    </row>
    <row r="121" spans="1:53" x14ac:dyDescent="0.3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SUMIFS(df_extratos!I:I,df_extratos!F:F,Conciliacao!BA121,df_extratos!G:G,"CREDITO")+SUMIFS(df_extratos!I:I,df_extratos!F:F,Conciliacao!A121,df_extratos!G:G,"CREDITO")</f>
        <v>0</v>
      </c>
      <c r="G121" s="9">
        <f t="shared" si="12"/>
        <v>0</v>
      </c>
      <c r="H121" s="4">
        <f>SUMIFS(df_blueme_sem_parcelamento!E:E,df_blueme_sem_parcelamento!H:H,Conciliacao!A121,df_blueme_sem_parcelamento!D:D,"&lt;&gt;ZIGPAY LTDAS -ME")*(-1)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SUMIFS(df_mutuos!I:I,df_mutuos!B:B,Conciliacao!A121)*(-1)</f>
        <v>0</v>
      </c>
      <c r="K121" s="10">
        <f>SUMIFS(df_extratos!I:I,df_extratos!F:F,Conciliacao!BA121,df_extratos!G:G,"DEBITO")+SUMIFS(df_extratos!I:I,df_extratos!F:F,Conciliacao!A121,df_extratos!G:G,"DEBITO")</f>
        <v>0</v>
      </c>
      <c r="L121" s="11">
        <f t="shared" si="13"/>
        <v>0</v>
      </c>
      <c r="M121" s="22">
        <f t="shared" si="14"/>
        <v>0</v>
      </c>
      <c r="BA121" s="20">
        <v>45777.5</v>
      </c>
    </row>
    <row r="122" spans="1:53" x14ac:dyDescent="0.3">
      <c r="BA122" s="20">
        <v>45778.5</v>
      </c>
    </row>
    <row r="123" spans="1:53" x14ac:dyDescent="0.3">
      <c r="BA123" s="20">
        <v>45779.5</v>
      </c>
    </row>
    <row r="124" spans="1:53" x14ac:dyDescent="0.3">
      <c r="BA124" s="20">
        <v>45780.5</v>
      </c>
    </row>
    <row r="125" spans="1:53" x14ac:dyDescent="0.3">
      <c r="BA125" s="20">
        <v>45781.5</v>
      </c>
    </row>
    <row r="126" spans="1:53" x14ac:dyDescent="0.3">
      <c r="BA126" s="20">
        <v>45782.5</v>
      </c>
    </row>
    <row r="127" spans="1:53" x14ac:dyDescent="0.3">
      <c r="BA127" s="20">
        <v>45783.5</v>
      </c>
    </row>
    <row r="128" spans="1:53" x14ac:dyDescent="0.3">
      <c r="BA128" s="20">
        <v>45784.5</v>
      </c>
    </row>
    <row r="129" spans="53:53" x14ac:dyDescent="0.3">
      <c r="BA129" s="20">
        <v>45785.5</v>
      </c>
    </row>
    <row r="130" spans="53:53" x14ac:dyDescent="0.3">
      <c r="BA130" s="20">
        <v>45786.5</v>
      </c>
    </row>
    <row r="131" spans="53:53" x14ac:dyDescent="0.3">
      <c r="BA131" s="20">
        <v>45787.5</v>
      </c>
    </row>
    <row r="132" spans="53:53" x14ac:dyDescent="0.3">
      <c r="BA132" s="20">
        <v>45788.5</v>
      </c>
    </row>
    <row r="133" spans="53:53" x14ac:dyDescent="0.3">
      <c r="BA133" s="20">
        <v>45789.5</v>
      </c>
    </row>
    <row r="134" spans="53:53" x14ac:dyDescent="0.3">
      <c r="BA134" s="20">
        <v>45790.5</v>
      </c>
    </row>
    <row r="135" spans="53:53" x14ac:dyDescent="0.3">
      <c r="BA135" s="20">
        <v>45791.5</v>
      </c>
    </row>
    <row r="136" spans="53:53" x14ac:dyDescent="0.3">
      <c r="BA136" s="20">
        <v>45792.5</v>
      </c>
    </row>
    <row r="137" spans="53:53" x14ac:dyDescent="0.3">
      <c r="BA137" s="20">
        <v>45793.5</v>
      </c>
    </row>
    <row r="138" spans="53:53" x14ac:dyDescent="0.3">
      <c r="BA138" s="20">
        <v>45794.5</v>
      </c>
    </row>
    <row r="139" spans="53:53" x14ac:dyDescent="0.3">
      <c r="BA139" s="20">
        <v>45795.5</v>
      </c>
    </row>
    <row r="140" spans="53:53" x14ac:dyDescent="0.3">
      <c r="BA140" s="20">
        <v>45796.5</v>
      </c>
    </row>
    <row r="141" spans="53:53" x14ac:dyDescent="0.3">
      <c r="BA141" s="20">
        <v>45797.5</v>
      </c>
    </row>
    <row r="142" spans="53:53" x14ac:dyDescent="0.3">
      <c r="BA142" s="20">
        <v>45798.5</v>
      </c>
    </row>
    <row r="143" spans="53:53" x14ac:dyDescent="0.3">
      <c r="BA143" s="20">
        <v>45799.5</v>
      </c>
    </row>
    <row r="144" spans="53:53" x14ac:dyDescent="0.3">
      <c r="BA144" s="20">
        <v>45800.5</v>
      </c>
    </row>
    <row r="145" spans="53:53" x14ac:dyDescent="0.3">
      <c r="BA145" s="20">
        <v>45801.5</v>
      </c>
    </row>
    <row r="146" spans="53:53" x14ac:dyDescent="0.3">
      <c r="BA146" s="20">
        <v>45802.5</v>
      </c>
    </row>
    <row r="147" spans="53:53" x14ac:dyDescent="0.3">
      <c r="BA147" s="20">
        <v>45803.5</v>
      </c>
    </row>
    <row r="148" spans="53:53" x14ac:dyDescent="0.3">
      <c r="BA148" s="20">
        <v>45804.5</v>
      </c>
    </row>
    <row r="149" spans="53:53" x14ac:dyDescent="0.3">
      <c r="BA149" s="20">
        <v>45805.5</v>
      </c>
    </row>
    <row r="150" spans="53:53" x14ac:dyDescent="0.3">
      <c r="BA150" s="20">
        <v>45806.5</v>
      </c>
    </row>
    <row r="151" spans="53:53" x14ac:dyDescent="0.3">
      <c r="BA151" s="20">
        <v>45807.5</v>
      </c>
    </row>
    <row r="152" spans="53:53" x14ac:dyDescent="0.3">
      <c r="BA152" s="20">
        <v>45808.5</v>
      </c>
    </row>
    <row r="153" spans="53:53" x14ac:dyDescent="0.3">
      <c r="BA153" s="20">
        <v>45809.5</v>
      </c>
    </row>
    <row r="154" spans="53:53" x14ac:dyDescent="0.3">
      <c r="BA154" s="20">
        <v>45810.5</v>
      </c>
    </row>
    <row r="155" spans="53:53" x14ac:dyDescent="0.3">
      <c r="BA155" s="20">
        <v>45811.5</v>
      </c>
    </row>
    <row r="156" spans="53:53" x14ac:dyDescent="0.3">
      <c r="BA156" s="20">
        <v>45812.5</v>
      </c>
    </row>
    <row r="157" spans="53:53" x14ac:dyDescent="0.3">
      <c r="BA157" s="20">
        <v>45813.5</v>
      </c>
    </row>
    <row r="158" spans="53:53" x14ac:dyDescent="0.3">
      <c r="BA158" s="20">
        <v>45814.5</v>
      </c>
    </row>
    <row r="159" spans="53:53" x14ac:dyDescent="0.3">
      <c r="BA159" s="20">
        <v>45815.5</v>
      </c>
    </row>
    <row r="160" spans="53:53" x14ac:dyDescent="0.3">
      <c r="BA160" s="20">
        <v>45816.5</v>
      </c>
    </row>
    <row r="161" spans="53:53" x14ac:dyDescent="0.3">
      <c r="BA161" s="20">
        <v>45817.5</v>
      </c>
    </row>
    <row r="162" spans="53:53" x14ac:dyDescent="0.3">
      <c r="BA162" s="20">
        <v>45818.5</v>
      </c>
    </row>
    <row r="163" spans="53:53" x14ac:dyDescent="0.3">
      <c r="BA163" s="20">
        <v>45819.5</v>
      </c>
    </row>
    <row r="164" spans="53:53" x14ac:dyDescent="0.3">
      <c r="BA164" s="20">
        <v>45820.5</v>
      </c>
    </row>
    <row r="165" spans="53:53" x14ac:dyDescent="0.3">
      <c r="BA165" s="20">
        <v>45821.5</v>
      </c>
    </row>
    <row r="166" spans="53:53" x14ac:dyDescent="0.3">
      <c r="BA166" s="20">
        <v>45822.5</v>
      </c>
    </row>
    <row r="167" spans="53:53" x14ac:dyDescent="0.3">
      <c r="BA167" s="20">
        <v>45823.5</v>
      </c>
    </row>
    <row r="168" spans="53:53" x14ac:dyDescent="0.3">
      <c r="BA168" s="20">
        <v>45824.5</v>
      </c>
    </row>
    <row r="169" spans="53:53" x14ac:dyDescent="0.3">
      <c r="BA169" s="20">
        <v>45825.5</v>
      </c>
    </row>
    <row r="170" spans="53:53" x14ac:dyDescent="0.3">
      <c r="BA170" s="20">
        <v>45826.5</v>
      </c>
    </row>
    <row r="171" spans="53:53" x14ac:dyDescent="0.3">
      <c r="BA171" s="20">
        <v>45827.5</v>
      </c>
    </row>
    <row r="172" spans="53:53" x14ac:dyDescent="0.3">
      <c r="BA172" s="20">
        <v>45828.5</v>
      </c>
    </row>
    <row r="173" spans="53:53" x14ac:dyDescent="0.3">
      <c r="BA173" s="20">
        <v>45829.5</v>
      </c>
    </row>
    <row r="174" spans="53:53" x14ac:dyDescent="0.3">
      <c r="BA174" s="20">
        <v>45830.5</v>
      </c>
    </row>
    <row r="175" spans="53:53" x14ac:dyDescent="0.3">
      <c r="BA175" s="20">
        <v>45831.5</v>
      </c>
    </row>
    <row r="176" spans="53:53" x14ac:dyDescent="0.3">
      <c r="BA176" s="20">
        <v>45832.5</v>
      </c>
    </row>
    <row r="177" spans="53:53" x14ac:dyDescent="0.3">
      <c r="BA177" s="20">
        <v>45833.5</v>
      </c>
    </row>
    <row r="178" spans="53:53" x14ac:dyDescent="0.3">
      <c r="BA178" s="20">
        <v>45834.5</v>
      </c>
    </row>
    <row r="179" spans="53:53" x14ac:dyDescent="0.3">
      <c r="BA179" s="20">
        <v>45835.5</v>
      </c>
    </row>
    <row r="180" spans="53:53" x14ac:dyDescent="0.3">
      <c r="BA180" s="20">
        <v>45836.5</v>
      </c>
    </row>
    <row r="181" spans="53:53" x14ac:dyDescent="0.3">
      <c r="BA181" s="20">
        <v>45837.5</v>
      </c>
    </row>
    <row r="182" spans="53:53" x14ac:dyDescent="0.3">
      <c r="BA182" s="20">
        <v>45838.5</v>
      </c>
    </row>
    <row r="183" spans="53:53" x14ac:dyDescent="0.3">
      <c r="BA183" s="20">
        <v>45839.5</v>
      </c>
    </row>
    <row r="184" spans="53:53" x14ac:dyDescent="0.3">
      <c r="BA184" s="20">
        <v>45840.5</v>
      </c>
    </row>
    <row r="185" spans="53:53" x14ac:dyDescent="0.3">
      <c r="BA185" s="20">
        <v>45841.5</v>
      </c>
    </row>
    <row r="186" spans="53:53" x14ac:dyDescent="0.3">
      <c r="BA186" s="20">
        <v>45842.5</v>
      </c>
    </row>
    <row r="187" spans="53:53" x14ac:dyDescent="0.3">
      <c r="BA187" s="20">
        <v>45843.5</v>
      </c>
    </row>
    <row r="188" spans="53:53" x14ac:dyDescent="0.3">
      <c r="BA188" s="20">
        <v>45844.5</v>
      </c>
    </row>
    <row r="189" spans="53:53" x14ac:dyDescent="0.3">
      <c r="BA189" s="20">
        <v>45845.5</v>
      </c>
    </row>
    <row r="190" spans="53:53" x14ac:dyDescent="0.3">
      <c r="BA190" s="20">
        <v>45846.5</v>
      </c>
    </row>
    <row r="191" spans="53:53" x14ac:dyDescent="0.3">
      <c r="BA191" s="20">
        <v>45847.5</v>
      </c>
    </row>
    <row r="192" spans="53:53" x14ac:dyDescent="0.3">
      <c r="BA192" s="20">
        <v>45848.5</v>
      </c>
    </row>
    <row r="193" spans="53:53" x14ac:dyDescent="0.3">
      <c r="BA193" s="20">
        <v>45849.5</v>
      </c>
    </row>
    <row r="194" spans="53:53" x14ac:dyDescent="0.3">
      <c r="BA194" s="20">
        <v>45850.5</v>
      </c>
    </row>
    <row r="195" spans="53:53" x14ac:dyDescent="0.3">
      <c r="BA195" s="20">
        <v>45851.5</v>
      </c>
    </row>
    <row r="196" spans="53:53" x14ac:dyDescent="0.3">
      <c r="BA196" s="20">
        <v>45852.5</v>
      </c>
    </row>
    <row r="197" spans="53:53" x14ac:dyDescent="0.3">
      <c r="BA197" s="20">
        <v>45853.5</v>
      </c>
    </row>
    <row r="198" spans="53:53" x14ac:dyDescent="0.3">
      <c r="BA198" s="20">
        <v>45854.5</v>
      </c>
    </row>
    <row r="199" spans="53:53" x14ac:dyDescent="0.3">
      <c r="BA199" s="20">
        <v>45855.5</v>
      </c>
    </row>
    <row r="200" spans="53:53" x14ac:dyDescent="0.3">
      <c r="BA200" s="20">
        <v>45856.5</v>
      </c>
    </row>
    <row r="201" spans="53:53" x14ac:dyDescent="0.3">
      <c r="BA201" s="20">
        <v>45857.5</v>
      </c>
    </row>
    <row r="202" spans="53:53" x14ac:dyDescent="0.3">
      <c r="BA202" s="20">
        <v>45858.5</v>
      </c>
    </row>
    <row r="203" spans="53:53" x14ac:dyDescent="0.3">
      <c r="BA203" s="20">
        <v>45859.5</v>
      </c>
    </row>
    <row r="204" spans="53:53" x14ac:dyDescent="0.3">
      <c r="BA204" s="20">
        <v>45860.5</v>
      </c>
    </row>
    <row r="205" spans="53:53" x14ac:dyDescent="0.3">
      <c r="BA205" s="20">
        <v>45861.5</v>
      </c>
    </row>
    <row r="206" spans="53:53" x14ac:dyDescent="0.3">
      <c r="BA206" s="20">
        <v>45862.5</v>
      </c>
    </row>
    <row r="207" spans="53:53" x14ac:dyDescent="0.3">
      <c r="BA207" s="20">
        <v>45863.5</v>
      </c>
    </row>
    <row r="208" spans="53:53" x14ac:dyDescent="0.3">
      <c r="BA208" s="20">
        <v>45864.5</v>
      </c>
    </row>
    <row r="209" spans="53:53" x14ac:dyDescent="0.3">
      <c r="BA209" s="20">
        <v>45865.5</v>
      </c>
    </row>
    <row r="210" spans="53:53" x14ac:dyDescent="0.3">
      <c r="BA210" s="20">
        <v>45866.5</v>
      </c>
    </row>
    <row r="211" spans="53:53" x14ac:dyDescent="0.3">
      <c r="BA211" s="20">
        <v>45867.5</v>
      </c>
    </row>
    <row r="212" spans="53:53" x14ac:dyDescent="0.3">
      <c r="BA212" s="20">
        <v>45868.5</v>
      </c>
    </row>
    <row r="213" spans="53:53" x14ac:dyDescent="0.3">
      <c r="BA213" s="20">
        <v>45869.5</v>
      </c>
    </row>
    <row r="214" spans="53:53" x14ac:dyDescent="0.3">
      <c r="BA214" s="20">
        <v>45870.5</v>
      </c>
    </row>
    <row r="215" spans="53:53" x14ac:dyDescent="0.3">
      <c r="BA215" s="20">
        <v>45871.5</v>
      </c>
    </row>
    <row r="216" spans="53:53" x14ac:dyDescent="0.3">
      <c r="BA216" s="20">
        <v>45872.5</v>
      </c>
    </row>
    <row r="217" spans="53:53" x14ac:dyDescent="0.3">
      <c r="BA217" s="20">
        <v>45873.5</v>
      </c>
    </row>
    <row r="218" spans="53:53" x14ac:dyDescent="0.3">
      <c r="BA218" s="20">
        <v>45874.5</v>
      </c>
    </row>
    <row r="219" spans="53:53" x14ac:dyDescent="0.3">
      <c r="BA219" s="20">
        <v>45875.5</v>
      </c>
    </row>
    <row r="220" spans="53:53" x14ac:dyDescent="0.3">
      <c r="BA220" s="20">
        <v>45876.5</v>
      </c>
    </row>
    <row r="221" spans="53:53" x14ac:dyDescent="0.3">
      <c r="BA221" s="20">
        <v>45877.5</v>
      </c>
    </row>
    <row r="222" spans="53:53" x14ac:dyDescent="0.3">
      <c r="BA222" s="20">
        <v>45878.5</v>
      </c>
    </row>
    <row r="223" spans="53:53" x14ac:dyDescent="0.3">
      <c r="BA223" s="20">
        <v>45879.5</v>
      </c>
    </row>
    <row r="224" spans="53:53" x14ac:dyDescent="0.3">
      <c r="BA224" s="20">
        <v>45880.5</v>
      </c>
    </row>
    <row r="225" spans="53:53" x14ac:dyDescent="0.3">
      <c r="BA225" s="20">
        <v>45881.5</v>
      </c>
    </row>
    <row r="226" spans="53:53" x14ac:dyDescent="0.3">
      <c r="BA226" s="20">
        <v>45882.5</v>
      </c>
    </row>
    <row r="227" spans="53:53" x14ac:dyDescent="0.3">
      <c r="BA227" s="20">
        <v>45883.5</v>
      </c>
    </row>
    <row r="228" spans="53:53" x14ac:dyDescent="0.3">
      <c r="BA228" s="20">
        <v>45884.5</v>
      </c>
    </row>
    <row r="229" spans="53:53" x14ac:dyDescent="0.3">
      <c r="BA229" s="20">
        <v>45885.5</v>
      </c>
    </row>
    <row r="230" spans="53:53" x14ac:dyDescent="0.3">
      <c r="BA230" s="20">
        <v>45886.5</v>
      </c>
    </row>
    <row r="231" spans="53:53" x14ac:dyDescent="0.3">
      <c r="BA231" s="20">
        <v>45887.5</v>
      </c>
    </row>
    <row r="232" spans="53:53" x14ac:dyDescent="0.3">
      <c r="BA232" s="20">
        <v>45888.5</v>
      </c>
    </row>
    <row r="233" spans="53:53" x14ac:dyDescent="0.3">
      <c r="BA233" s="20">
        <v>45889.5</v>
      </c>
    </row>
    <row r="234" spans="53:53" x14ac:dyDescent="0.3">
      <c r="BA234" s="20">
        <v>45890.5</v>
      </c>
    </row>
    <row r="235" spans="53:53" x14ac:dyDescent="0.3">
      <c r="BA235" s="20">
        <v>45891.5</v>
      </c>
    </row>
    <row r="236" spans="53:53" x14ac:dyDescent="0.3">
      <c r="BA236" s="20">
        <v>45892.5</v>
      </c>
    </row>
    <row r="237" spans="53:53" x14ac:dyDescent="0.3">
      <c r="BA237" s="20">
        <v>45893.5</v>
      </c>
    </row>
    <row r="238" spans="53:53" x14ac:dyDescent="0.3">
      <c r="BA238" s="20">
        <v>45894.5</v>
      </c>
    </row>
    <row r="239" spans="53:53" x14ac:dyDescent="0.3">
      <c r="BA239" s="20">
        <v>45895.5</v>
      </c>
    </row>
    <row r="240" spans="53:53" x14ac:dyDescent="0.3">
      <c r="BA240" s="20">
        <v>45896.5</v>
      </c>
    </row>
    <row r="241" spans="53:53" x14ac:dyDescent="0.3">
      <c r="BA241" s="20">
        <v>45897.5</v>
      </c>
    </row>
    <row r="242" spans="53:53" x14ac:dyDescent="0.3">
      <c r="BA242" s="20">
        <v>45898.5</v>
      </c>
    </row>
    <row r="243" spans="53:53" x14ac:dyDescent="0.3">
      <c r="BA243" s="20">
        <v>45899.5</v>
      </c>
    </row>
    <row r="244" spans="53:53" x14ac:dyDescent="0.3">
      <c r="BA244" s="20">
        <v>45900.5</v>
      </c>
    </row>
    <row r="245" spans="53:53" x14ac:dyDescent="0.3">
      <c r="BA245" s="20">
        <v>45901.5</v>
      </c>
    </row>
    <row r="246" spans="53:53" x14ac:dyDescent="0.3">
      <c r="BA246" s="20">
        <v>45902.5</v>
      </c>
    </row>
    <row r="247" spans="53:53" x14ac:dyDescent="0.3">
      <c r="BA247" s="20">
        <v>45903.5</v>
      </c>
    </row>
    <row r="248" spans="53:53" x14ac:dyDescent="0.3">
      <c r="BA248" s="20">
        <v>45904.5</v>
      </c>
    </row>
    <row r="249" spans="53:53" x14ac:dyDescent="0.3">
      <c r="BA249" s="20">
        <v>45905.5</v>
      </c>
    </row>
    <row r="250" spans="53:53" x14ac:dyDescent="0.3">
      <c r="BA250" s="20">
        <v>45906.5</v>
      </c>
    </row>
    <row r="251" spans="53:53" x14ac:dyDescent="0.3">
      <c r="BA251" s="20">
        <v>45907.5</v>
      </c>
    </row>
    <row r="252" spans="53:53" x14ac:dyDescent="0.3">
      <c r="BA252" s="20">
        <v>45908.5</v>
      </c>
    </row>
    <row r="253" spans="53:53" x14ac:dyDescent="0.3">
      <c r="BA253" s="20">
        <v>45909.5</v>
      </c>
    </row>
    <row r="254" spans="53:53" x14ac:dyDescent="0.3">
      <c r="BA254" s="20">
        <v>45910.5</v>
      </c>
    </row>
    <row r="255" spans="53:53" x14ac:dyDescent="0.3">
      <c r="BA255" s="20">
        <v>45911.5</v>
      </c>
    </row>
    <row r="256" spans="53:53" x14ac:dyDescent="0.3">
      <c r="BA256" s="20">
        <v>45912.5</v>
      </c>
    </row>
    <row r="257" spans="53:53" x14ac:dyDescent="0.3">
      <c r="BA257" s="20">
        <v>45913.5</v>
      </c>
    </row>
    <row r="258" spans="53:53" x14ac:dyDescent="0.3">
      <c r="BA258" s="20">
        <v>45914.5</v>
      </c>
    </row>
    <row r="259" spans="53:53" x14ac:dyDescent="0.3">
      <c r="BA259" s="20">
        <v>45915.5</v>
      </c>
    </row>
    <row r="260" spans="53:53" x14ac:dyDescent="0.3">
      <c r="BA260" s="20">
        <v>45916.5</v>
      </c>
    </row>
    <row r="261" spans="53:53" x14ac:dyDescent="0.3">
      <c r="BA261" s="20">
        <v>45917.5</v>
      </c>
    </row>
    <row r="262" spans="53:53" x14ac:dyDescent="0.3">
      <c r="BA262" s="20">
        <v>45918.5</v>
      </c>
    </row>
    <row r="263" spans="53:53" x14ac:dyDescent="0.3">
      <c r="BA263" s="20">
        <v>45919.5</v>
      </c>
    </row>
    <row r="264" spans="53:53" x14ac:dyDescent="0.3">
      <c r="BA264" s="20">
        <v>45920.5</v>
      </c>
    </row>
    <row r="265" spans="53:53" x14ac:dyDescent="0.3">
      <c r="BA265" s="20">
        <v>45921.5</v>
      </c>
    </row>
    <row r="266" spans="53:53" x14ac:dyDescent="0.3">
      <c r="BA266" s="20">
        <v>45922.5</v>
      </c>
    </row>
    <row r="267" spans="53:53" x14ac:dyDescent="0.3">
      <c r="BA267" s="20">
        <v>45923.5</v>
      </c>
    </row>
    <row r="268" spans="53:53" x14ac:dyDescent="0.3">
      <c r="BA268" s="20">
        <v>45924.5</v>
      </c>
    </row>
    <row r="269" spans="53:53" x14ac:dyDescent="0.3">
      <c r="BA269" s="20">
        <v>45925.5</v>
      </c>
    </row>
    <row r="270" spans="53:53" x14ac:dyDescent="0.3">
      <c r="BA270" s="20">
        <v>45926.5</v>
      </c>
    </row>
    <row r="271" spans="53:53" x14ac:dyDescent="0.3">
      <c r="BA271" s="20">
        <v>45927.5</v>
      </c>
    </row>
    <row r="272" spans="53:53" x14ac:dyDescent="0.3">
      <c r="BA272" s="20">
        <v>45928.5</v>
      </c>
    </row>
    <row r="273" spans="53:53" x14ac:dyDescent="0.3">
      <c r="BA273" s="20">
        <v>45929.5</v>
      </c>
    </row>
    <row r="274" spans="53:53" x14ac:dyDescent="0.3">
      <c r="BA274" s="20">
        <v>45930.5</v>
      </c>
    </row>
    <row r="275" spans="53:53" x14ac:dyDescent="0.3">
      <c r="BA275" s="20">
        <v>45931.5</v>
      </c>
    </row>
    <row r="276" spans="53:53" x14ac:dyDescent="0.3">
      <c r="BA276" s="20">
        <v>45932.5</v>
      </c>
    </row>
    <row r="277" spans="53:53" x14ac:dyDescent="0.3">
      <c r="BA277" s="20">
        <v>45933.5</v>
      </c>
    </row>
    <row r="278" spans="53:53" x14ac:dyDescent="0.3">
      <c r="BA278" s="20">
        <v>45934.5</v>
      </c>
    </row>
    <row r="279" spans="53:53" x14ac:dyDescent="0.3">
      <c r="BA279" s="20">
        <v>45935.5</v>
      </c>
    </row>
    <row r="280" spans="53:53" x14ac:dyDescent="0.3">
      <c r="BA280" s="20">
        <v>45936.5</v>
      </c>
    </row>
    <row r="281" spans="53:53" x14ac:dyDescent="0.3">
      <c r="BA281" s="20">
        <v>45937.5</v>
      </c>
    </row>
    <row r="282" spans="53:53" x14ac:dyDescent="0.3">
      <c r="BA282" s="20">
        <v>45938.5</v>
      </c>
    </row>
    <row r="283" spans="53:53" x14ac:dyDescent="0.3">
      <c r="BA283" s="20">
        <v>45939.5</v>
      </c>
    </row>
    <row r="284" spans="53:53" x14ac:dyDescent="0.3">
      <c r="BA284" s="20">
        <v>45940.5</v>
      </c>
    </row>
    <row r="285" spans="53:53" x14ac:dyDescent="0.3">
      <c r="BA285" s="20">
        <v>45941.5</v>
      </c>
    </row>
    <row r="286" spans="53:53" x14ac:dyDescent="0.3">
      <c r="BA286" s="20">
        <v>45942.5</v>
      </c>
    </row>
    <row r="287" spans="53:53" x14ac:dyDescent="0.3">
      <c r="BA287" s="20">
        <v>45943.5</v>
      </c>
    </row>
    <row r="288" spans="53:53" x14ac:dyDescent="0.3">
      <c r="BA288" s="20">
        <v>45944.5</v>
      </c>
    </row>
    <row r="289" spans="53:53" x14ac:dyDescent="0.3">
      <c r="BA289" s="20">
        <v>45945.5</v>
      </c>
    </row>
    <row r="290" spans="53:53" x14ac:dyDescent="0.3">
      <c r="BA290" s="20">
        <v>45946.5</v>
      </c>
    </row>
    <row r="291" spans="53:53" x14ac:dyDescent="0.3">
      <c r="BA291" s="20">
        <v>45947.5</v>
      </c>
    </row>
    <row r="292" spans="53:53" x14ac:dyDescent="0.3">
      <c r="BA292" s="20">
        <v>45948.5</v>
      </c>
    </row>
    <row r="293" spans="53:53" x14ac:dyDescent="0.3">
      <c r="BA293" s="20">
        <v>45949.5</v>
      </c>
    </row>
    <row r="294" spans="53:53" x14ac:dyDescent="0.3">
      <c r="BA294" s="20">
        <v>45950.5</v>
      </c>
    </row>
    <row r="295" spans="53:53" x14ac:dyDescent="0.3">
      <c r="BA295" s="20">
        <v>45951.5</v>
      </c>
    </row>
    <row r="296" spans="53:53" x14ac:dyDescent="0.3">
      <c r="BA296" s="20">
        <v>45952.5</v>
      </c>
    </row>
    <row r="297" spans="53:53" x14ac:dyDescent="0.3">
      <c r="BA297" s="20">
        <v>45953.5</v>
      </c>
    </row>
    <row r="298" spans="53:53" x14ac:dyDescent="0.3">
      <c r="BA298" s="20">
        <v>45954.5</v>
      </c>
    </row>
    <row r="299" spans="53:53" x14ac:dyDescent="0.3">
      <c r="BA299" s="20">
        <v>45955.5</v>
      </c>
    </row>
    <row r="300" spans="53:53" x14ac:dyDescent="0.3">
      <c r="BA300" s="20">
        <v>45956.5</v>
      </c>
    </row>
    <row r="301" spans="53:53" x14ac:dyDescent="0.3">
      <c r="BA301" s="20">
        <v>45957.5</v>
      </c>
    </row>
    <row r="302" spans="53:53" x14ac:dyDescent="0.3">
      <c r="BA302" s="20">
        <v>45958.5</v>
      </c>
    </row>
    <row r="303" spans="53:53" x14ac:dyDescent="0.3">
      <c r="BA303" s="20">
        <v>45959.5</v>
      </c>
    </row>
    <row r="304" spans="53:53" x14ac:dyDescent="0.3">
      <c r="BA304" s="20">
        <v>45960.5</v>
      </c>
    </row>
    <row r="305" spans="53:53" x14ac:dyDescent="0.3">
      <c r="BA305" s="20">
        <v>45961.5</v>
      </c>
    </row>
    <row r="306" spans="53:53" x14ac:dyDescent="0.3">
      <c r="BA306" s="20">
        <v>45962.5</v>
      </c>
    </row>
    <row r="307" spans="53:53" x14ac:dyDescent="0.3">
      <c r="BA307" s="20">
        <v>45963.5</v>
      </c>
    </row>
    <row r="308" spans="53:53" x14ac:dyDescent="0.3">
      <c r="BA308" s="20">
        <v>45964.5</v>
      </c>
    </row>
    <row r="309" spans="53:53" x14ac:dyDescent="0.3">
      <c r="BA309" s="20">
        <v>45965.5</v>
      </c>
    </row>
    <row r="310" spans="53:53" x14ac:dyDescent="0.3">
      <c r="BA310" s="20">
        <v>45966.5</v>
      </c>
    </row>
    <row r="311" spans="53:53" x14ac:dyDescent="0.3">
      <c r="BA311" s="20">
        <v>45967.5</v>
      </c>
    </row>
    <row r="312" spans="53:53" x14ac:dyDescent="0.3">
      <c r="BA312" s="20">
        <v>45968.5</v>
      </c>
    </row>
    <row r="313" spans="53:53" x14ac:dyDescent="0.3">
      <c r="BA313" s="20">
        <v>45969.5</v>
      </c>
    </row>
    <row r="314" spans="53:53" x14ac:dyDescent="0.3">
      <c r="BA314" s="20">
        <v>45970.5</v>
      </c>
    </row>
    <row r="315" spans="53:53" x14ac:dyDescent="0.3">
      <c r="BA315" s="20">
        <v>45971.5</v>
      </c>
    </row>
    <row r="316" spans="53:53" x14ac:dyDescent="0.3">
      <c r="BA316" s="20">
        <v>45972.5</v>
      </c>
    </row>
    <row r="317" spans="53:53" x14ac:dyDescent="0.3">
      <c r="BA317" s="20">
        <v>45973.5</v>
      </c>
    </row>
    <row r="318" spans="53:53" x14ac:dyDescent="0.3">
      <c r="BA318" s="20">
        <v>45974.5</v>
      </c>
    </row>
    <row r="319" spans="53:53" x14ac:dyDescent="0.3">
      <c r="BA319" s="20">
        <v>45975.5</v>
      </c>
    </row>
    <row r="320" spans="53:53" x14ac:dyDescent="0.3">
      <c r="BA320" s="20">
        <v>45976.5</v>
      </c>
    </row>
    <row r="321" spans="53:53" x14ac:dyDescent="0.3">
      <c r="BA321" s="20">
        <v>45977.5</v>
      </c>
    </row>
    <row r="322" spans="53:53" x14ac:dyDescent="0.3">
      <c r="BA322" s="20">
        <v>45978.5</v>
      </c>
    </row>
    <row r="323" spans="53:53" x14ac:dyDescent="0.3">
      <c r="BA323" s="20">
        <v>45979.5</v>
      </c>
    </row>
    <row r="324" spans="53:53" x14ac:dyDescent="0.3">
      <c r="BA324" s="20">
        <v>45980.5</v>
      </c>
    </row>
    <row r="325" spans="53:53" x14ac:dyDescent="0.3">
      <c r="BA325" s="20">
        <v>45981.5</v>
      </c>
    </row>
    <row r="326" spans="53:53" x14ac:dyDescent="0.3">
      <c r="BA326" s="20">
        <v>45982.5</v>
      </c>
    </row>
    <row r="327" spans="53:53" x14ac:dyDescent="0.3">
      <c r="BA327" s="20">
        <v>45983.5</v>
      </c>
    </row>
    <row r="328" spans="53:53" x14ac:dyDescent="0.3">
      <c r="BA328" s="20">
        <v>45984.5</v>
      </c>
    </row>
    <row r="329" spans="53:53" x14ac:dyDescent="0.3">
      <c r="BA329" s="20">
        <v>45985.5</v>
      </c>
    </row>
    <row r="330" spans="53:53" x14ac:dyDescent="0.3">
      <c r="BA330" s="20">
        <v>45986.5</v>
      </c>
    </row>
    <row r="331" spans="53:53" x14ac:dyDescent="0.3">
      <c r="BA331" s="20">
        <v>45987.5</v>
      </c>
    </row>
    <row r="332" spans="53:53" x14ac:dyDescent="0.3">
      <c r="BA332" s="20">
        <v>45988.5</v>
      </c>
    </row>
    <row r="333" spans="53:53" x14ac:dyDescent="0.3">
      <c r="BA333" s="20">
        <v>45989.5</v>
      </c>
    </row>
    <row r="334" spans="53:53" x14ac:dyDescent="0.3">
      <c r="BA334" s="20">
        <v>45990.5</v>
      </c>
    </row>
    <row r="335" spans="53:53" x14ac:dyDescent="0.3">
      <c r="BA335" s="20">
        <v>45991.5</v>
      </c>
    </row>
    <row r="336" spans="53:53" x14ac:dyDescent="0.3">
      <c r="BA336" s="20">
        <v>45992.5</v>
      </c>
    </row>
    <row r="337" spans="53:53" x14ac:dyDescent="0.3">
      <c r="BA337" s="20">
        <v>45993.5</v>
      </c>
    </row>
    <row r="338" spans="53:53" x14ac:dyDescent="0.3">
      <c r="BA338" s="20">
        <v>45994.5</v>
      </c>
    </row>
    <row r="339" spans="53:53" x14ac:dyDescent="0.3">
      <c r="BA339" s="20">
        <v>45995.5</v>
      </c>
    </row>
    <row r="340" spans="53:53" x14ac:dyDescent="0.3">
      <c r="BA340" s="20">
        <v>45996.5</v>
      </c>
    </row>
    <row r="341" spans="53:53" x14ac:dyDescent="0.3">
      <c r="BA341" s="20">
        <v>45997.5</v>
      </c>
    </row>
    <row r="342" spans="53:53" x14ac:dyDescent="0.3">
      <c r="BA342" s="20">
        <v>45998.5</v>
      </c>
    </row>
    <row r="343" spans="53:53" x14ac:dyDescent="0.3">
      <c r="BA343" s="20">
        <v>45999.5</v>
      </c>
    </row>
    <row r="344" spans="53:53" x14ac:dyDescent="0.3">
      <c r="BA344" s="20">
        <v>46000.5</v>
      </c>
    </row>
    <row r="345" spans="53:53" x14ac:dyDescent="0.3">
      <c r="BA345" s="20">
        <v>46001.5</v>
      </c>
    </row>
    <row r="346" spans="53:53" x14ac:dyDescent="0.3">
      <c r="BA346" s="20">
        <v>46002.5</v>
      </c>
    </row>
    <row r="347" spans="53:53" x14ac:dyDescent="0.3">
      <c r="BA347" s="20">
        <v>46003.5</v>
      </c>
    </row>
    <row r="348" spans="53:53" x14ac:dyDescent="0.3">
      <c r="BA348" s="20">
        <v>46004.5</v>
      </c>
    </row>
    <row r="349" spans="53:53" x14ac:dyDescent="0.3">
      <c r="BA349" s="20">
        <v>46005.5</v>
      </c>
    </row>
    <row r="350" spans="53:53" x14ac:dyDescent="0.3">
      <c r="BA350" s="20">
        <v>46006.5</v>
      </c>
    </row>
    <row r="351" spans="53:53" x14ac:dyDescent="0.3">
      <c r="BA351" s="20">
        <v>46007.5</v>
      </c>
    </row>
    <row r="352" spans="53:53" x14ac:dyDescent="0.3">
      <c r="BA352" s="20">
        <v>46008.5</v>
      </c>
    </row>
    <row r="353" spans="53:53" x14ac:dyDescent="0.3">
      <c r="BA353" s="20">
        <v>46009.5</v>
      </c>
    </row>
    <row r="354" spans="53:53" x14ac:dyDescent="0.3">
      <c r="BA354" s="20">
        <v>46010.5</v>
      </c>
    </row>
    <row r="355" spans="53:53" x14ac:dyDescent="0.3">
      <c r="BA355" s="20">
        <v>46011.5</v>
      </c>
    </row>
    <row r="356" spans="53:53" x14ac:dyDescent="0.3">
      <c r="BA356" s="20">
        <v>46012.5</v>
      </c>
    </row>
    <row r="357" spans="53:53" x14ac:dyDescent="0.3">
      <c r="BA357" s="20">
        <v>46013.5</v>
      </c>
    </row>
    <row r="358" spans="53:53" x14ac:dyDescent="0.3">
      <c r="BA358" s="20">
        <v>46014.5</v>
      </c>
    </row>
    <row r="359" spans="53:53" x14ac:dyDescent="0.3">
      <c r="BA359" s="20">
        <v>46015.5</v>
      </c>
    </row>
    <row r="360" spans="53:53" x14ac:dyDescent="0.3">
      <c r="BA360" s="20">
        <v>46016.5</v>
      </c>
    </row>
    <row r="361" spans="53:53" x14ac:dyDescent="0.3">
      <c r="BA361" s="20">
        <v>46017.5</v>
      </c>
    </row>
    <row r="362" spans="53:53" x14ac:dyDescent="0.3">
      <c r="BA362" s="20">
        <v>46018.5</v>
      </c>
    </row>
    <row r="363" spans="53:53" x14ac:dyDescent="0.3">
      <c r="BA363" s="20">
        <v>46019.5</v>
      </c>
    </row>
    <row r="364" spans="53:53" x14ac:dyDescent="0.3">
      <c r="BA364" s="20">
        <v>46020.5</v>
      </c>
    </row>
    <row r="365" spans="53:53" x14ac:dyDescent="0.3">
      <c r="BA365" s="20">
        <v>46021.5</v>
      </c>
    </row>
    <row r="366" spans="53:53" x14ac:dyDescent="0.3">
      <c r="BA366" s="20">
        <v>46022.5</v>
      </c>
    </row>
  </sheetData>
  <autoFilter ref="A1:M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516</v>
      </c>
      <c r="D1" t="s">
        <v>20</v>
      </c>
      <c r="E1" t="s">
        <v>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activeCell="F10" sqref="F10"/>
    </sheetView>
  </sheetViews>
  <sheetFormatPr defaultRowHeight="14.4" x14ac:dyDescent="0.3"/>
  <cols>
    <col min="1" max="1" width="9.77734375" bestFit="1" customWidth="1"/>
    <col min="2" max="2" width="7.6640625" bestFit="1" customWidth="1"/>
    <col min="3" max="3" width="18.88671875" bestFit="1" customWidth="1"/>
    <col min="4" max="4" width="45" bestFit="1" customWidth="1"/>
    <col min="5" max="6" width="17" bestFit="1" customWidth="1"/>
    <col min="7" max="7" width="9.6640625" bestFit="1" customWidth="1"/>
  </cols>
  <sheetData>
    <row r="1" spans="1: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>
        <v>14607</v>
      </c>
      <c r="B2">
        <v>110</v>
      </c>
      <c r="C2" t="s">
        <v>21</v>
      </c>
      <c r="D2" t="s">
        <v>22</v>
      </c>
      <c r="E2" s="20">
        <v>45669</v>
      </c>
      <c r="F2" s="20">
        <v>45669</v>
      </c>
      <c r="G2">
        <v>13444.78</v>
      </c>
    </row>
    <row r="3" spans="1:7" x14ac:dyDescent="0.3">
      <c r="A3">
        <v>14613</v>
      </c>
      <c r="B3">
        <v>110</v>
      </c>
      <c r="C3" t="s">
        <v>21</v>
      </c>
      <c r="D3" t="s">
        <v>23</v>
      </c>
      <c r="E3" s="20">
        <v>45669</v>
      </c>
      <c r="F3" s="20">
        <v>45669</v>
      </c>
      <c r="G3">
        <v>251.24</v>
      </c>
    </row>
    <row r="4" spans="1:7" x14ac:dyDescent="0.3">
      <c r="A4">
        <v>14612</v>
      </c>
      <c r="B4">
        <v>110</v>
      </c>
      <c r="C4" t="s">
        <v>21</v>
      </c>
      <c r="D4" t="s">
        <v>24</v>
      </c>
      <c r="E4" s="20">
        <v>45669</v>
      </c>
      <c r="F4" s="20">
        <v>45669</v>
      </c>
      <c r="G4">
        <v>-145.11000000000001</v>
      </c>
    </row>
    <row r="5" spans="1:7" x14ac:dyDescent="0.3">
      <c r="A5">
        <v>14611</v>
      </c>
      <c r="B5">
        <v>110</v>
      </c>
      <c r="C5" t="s">
        <v>21</v>
      </c>
      <c r="D5" t="s">
        <v>25</v>
      </c>
      <c r="E5" s="20">
        <v>45669</v>
      </c>
      <c r="F5" s="20">
        <v>45669</v>
      </c>
      <c r="G5">
        <v>2993.63</v>
      </c>
    </row>
    <row r="6" spans="1:7" x14ac:dyDescent="0.3">
      <c r="A6">
        <v>14610</v>
      </c>
      <c r="B6">
        <v>110</v>
      </c>
      <c r="C6" t="s">
        <v>21</v>
      </c>
      <c r="D6" t="s">
        <v>23</v>
      </c>
      <c r="E6" s="20">
        <v>45669</v>
      </c>
      <c r="F6" s="20">
        <v>45669</v>
      </c>
      <c r="G6">
        <v>303.58999999999997</v>
      </c>
    </row>
    <row r="7" spans="1:7" x14ac:dyDescent="0.3">
      <c r="A7">
        <v>14609</v>
      </c>
      <c r="B7">
        <v>110</v>
      </c>
      <c r="C7" t="s">
        <v>21</v>
      </c>
      <c r="D7" t="s">
        <v>24</v>
      </c>
      <c r="E7" s="20">
        <v>45669</v>
      </c>
      <c r="F7" s="20">
        <v>45668</v>
      </c>
      <c r="G7">
        <v>-497.04</v>
      </c>
    </row>
    <row r="8" spans="1:7" x14ac:dyDescent="0.3">
      <c r="A8">
        <v>14608</v>
      </c>
      <c r="B8">
        <v>110</v>
      </c>
      <c r="C8" t="s">
        <v>21</v>
      </c>
      <c r="D8" t="s">
        <v>25</v>
      </c>
      <c r="E8" s="20">
        <v>45669</v>
      </c>
      <c r="F8" s="20">
        <v>45668</v>
      </c>
      <c r="G8">
        <v>17074.5</v>
      </c>
    </row>
    <row r="9" spans="1:7" x14ac:dyDescent="0.3">
      <c r="A9">
        <v>14525</v>
      </c>
      <c r="B9">
        <v>110</v>
      </c>
      <c r="C9" t="s">
        <v>21</v>
      </c>
      <c r="D9" t="s">
        <v>23</v>
      </c>
      <c r="E9" s="20">
        <v>45668</v>
      </c>
      <c r="F9" s="20">
        <v>45668</v>
      </c>
      <c r="G9">
        <v>896.76</v>
      </c>
    </row>
    <row r="10" spans="1:7" x14ac:dyDescent="0.3">
      <c r="A10">
        <v>14524</v>
      </c>
      <c r="B10">
        <v>110</v>
      </c>
      <c r="C10" t="s">
        <v>21</v>
      </c>
      <c r="D10" t="s">
        <v>24</v>
      </c>
      <c r="E10" s="20">
        <v>45668</v>
      </c>
      <c r="F10" s="20">
        <v>45667</v>
      </c>
      <c r="G10">
        <v>-347.24</v>
      </c>
    </row>
    <row r="11" spans="1:7" x14ac:dyDescent="0.3">
      <c r="A11">
        <v>14523</v>
      </c>
      <c r="B11">
        <v>110</v>
      </c>
      <c r="C11" t="s">
        <v>21</v>
      </c>
      <c r="D11" t="s">
        <v>25</v>
      </c>
      <c r="E11" s="20">
        <v>45668</v>
      </c>
      <c r="F11" s="20">
        <v>45667</v>
      </c>
      <c r="G11">
        <v>10604.22</v>
      </c>
    </row>
    <row r="12" spans="1:7" x14ac:dyDescent="0.3">
      <c r="A12">
        <v>14522</v>
      </c>
      <c r="B12">
        <v>110</v>
      </c>
      <c r="C12" t="s">
        <v>21</v>
      </c>
      <c r="D12" t="s">
        <v>22</v>
      </c>
      <c r="E12" s="20">
        <v>45668</v>
      </c>
      <c r="F12" s="20">
        <v>45668</v>
      </c>
      <c r="G12">
        <v>2291.04</v>
      </c>
    </row>
    <row r="13" spans="1:7" x14ac:dyDescent="0.3">
      <c r="A13">
        <v>14431</v>
      </c>
      <c r="B13">
        <v>110</v>
      </c>
      <c r="C13" t="s">
        <v>21</v>
      </c>
      <c r="D13" t="s">
        <v>26</v>
      </c>
      <c r="E13" s="20">
        <v>45667</v>
      </c>
      <c r="F13" s="20">
        <v>45666</v>
      </c>
      <c r="G13">
        <v>28977.5</v>
      </c>
    </row>
    <row r="14" spans="1:7" x14ac:dyDescent="0.3">
      <c r="A14">
        <v>14426</v>
      </c>
      <c r="B14">
        <v>110</v>
      </c>
      <c r="C14" t="s">
        <v>21</v>
      </c>
      <c r="D14" t="s">
        <v>22</v>
      </c>
      <c r="E14" s="20">
        <v>45667</v>
      </c>
      <c r="F14" s="20">
        <v>45667</v>
      </c>
      <c r="G14">
        <v>1260.99</v>
      </c>
    </row>
    <row r="15" spans="1:7" x14ac:dyDescent="0.3">
      <c r="A15">
        <v>14427</v>
      </c>
      <c r="B15">
        <v>110</v>
      </c>
      <c r="C15" t="s">
        <v>21</v>
      </c>
      <c r="D15" t="s">
        <v>25</v>
      </c>
      <c r="E15" s="20">
        <v>45667</v>
      </c>
      <c r="F15" s="20">
        <v>45666</v>
      </c>
      <c r="G15">
        <v>9744.8700000000008</v>
      </c>
    </row>
    <row r="16" spans="1:7" x14ac:dyDescent="0.3">
      <c r="A16">
        <v>14428</v>
      </c>
      <c r="B16">
        <v>110</v>
      </c>
      <c r="C16" t="s">
        <v>21</v>
      </c>
      <c r="D16" t="s">
        <v>24</v>
      </c>
      <c r="E16" s="20">
        <v>45667</v>
      </c>
      <c r="F16" s="20">
        <v>45666</v>
      </c>
      <c r="G16">
        <v>-324.45999999999998</v>
      </c>
    </row>
    <row r="17" spans="1:7" x14ac:dyDescent="0.3">
      <c r="A17">
        <v>14429</v>
      </c>
      <c r="B17">
        <v>110</v>
      </c>
      <c r="C17" t="s">
        <v>21</v>
      </c>
      <c r="D17" t="s">
        <v>27</v>
      </c>
      <c r="E17" s="20">
        <v>45667</v>
      </c>
      <c r="F17" s="20">
        <v>45667</v>
      </c>
      <c r="G17">
        <v>-10681.4</v>
      </c>
    </row>
    <row r="18" spans="1:7" x14ac:dyDescent="0.3">
      <c r="A18">
        <v>14430</v>
      </c>
      <c r="B18">
        <v>110</v>
      </c>
      <c r="C18" t="s">
        <v>21</v>
      </c>
      <c r="D18" t="s">
        <v>28</v>
      </c>
      <c r="E18" s="20">
        <v>45667</v>
      </c>
      <c r="F18" s="20">
        <v>45667</v>
      </c>
      <c r="G18">
        <v>-28977.5</v>
      </c>
    </row>
    <row r="19" spans="1:7" x14ac:dyDescent="0.3">
      <c r="A19">
        <v>14432</v>
      </c>
      <c r="B19">
        <v>110</v>
      </c>
      <c r="C19" t="s">
        <v>21</v>
      </c>
      <c r="D19" t="s">
        <v>23</v>
      </c>
      <c r="E19" s="20">
        <v>45667</v>
      </c>
      <c r="F19" s="20">
        <v>45667</v>
      </c>
      <c r="G19">
        <v>2291.04</v>
      </c>
    </row>
    <row r="20" spans="1:7" x14ac:dyDescent="0.3">
      <c r="A20">
        <v>14327</v>
      </c>
      <c r="B20">
        <v>110</v>
      </c>
      <c r="C20" t="s">
        <v>21</v>
      </c>
      <c r="D20" t="s">
        <v>24</v>
      </c>
      <c r="E20" s="20">
        <v>45666</v>
      </c>
      <c r="F20" s="20">
        <v>45665</v>
      </c>
      <c r="G20">
        <v>-152.08000000000001</v>
      </c>
    </row>
    <row r="21" spans="1:7" x14ac:dyDescent="0.3">
      <c r="A21">
        <v>14328</v>
      </c>
      <c r="B21">
        <v>110</v>
      </c>
      <c r="C21" t="s">
        <v>21</v>
      </c>
      <c r="D21" t="s">
        <v>27</v>
      </c>
      <c r="E21" s="20">
        <v>45666</v>
      </c>
      <c r="F21" s="20">
        <v>45666</v>
      </c>
      <c r="G21">
        <v>-5273.69</v>
      </c>
    </row>
    <row r="22" spans="1:7" x14ac:dyDescent="0.3">
      <c r="A22">
        <v>14326</v>
      </c>
      <c r="B22">
        <v>110</v>
      </c>
      <c r="C22" t="s">
        <v>21</v>
      </c>
      <c r="D22" t="s">
        <v>25</v>
      </c>
      <c r="E22" s="20">
        <v>45666</v>
      </c>
      <c r="F22" s="20">
        <v>45665</v>
      </c>
      <c r="G22">
        <v>3993.32</v>
      </c>
    </row>
    <row r="23" spans="1:7" x14ac:dyDescent="0.3">
      <c r="A23">
        <v>14329</v>
      </c>
      <c r="B23">
        <v>110</v>
      </c>
      <c r="C23" t="s">
        <v>21</v>
      </c>
      <c r="D23" t="s">
        <v>28</v>
      </c>
      <c r="E23" s="20">
        <v>45666</v>
      </c>
      <c r="F23" s="20">
        <v>45666</v>
      </c>
      <c r="G23">
        <v>-13278.39</v>
      </c>
    </row>
    <row r="24" spans="1:7" x14ac:dyDescent="0.3">
      <c r="A24">
        <v>14330</v>
      </c>
      <c r="B24">
        <v>110</v>
      </c>
      <c r="C24" t="s">
        <v>21</v>
      </c>
      <c r="D24" t="s">
        <v>26</v>
      </c>
      <c r="E24" s="20">
        <v>45666</v>
      </c>
      <c r="F24" s="20">
        <v>45665</v>
      </c>
      <c r="G24">
        <v>13278.39</v>
      </c>
    </row>
    <row r="25" spans="1:7" x14ac:dyDescent="0.3">
      <c r="A25">
        <v>14325</v>
      </c>
      <c r="B25">
        <v>110</v>
      </c>
      <c r="C25" t="s">
        <v>21</v>
      </c>
      <c r="D25" t="s">
        <v>22</v>
      </c>
      <c r="E25" s="20">
        <v>45666</v>
      </c>
      <c r="F25" s="20">
        <v>45666</v>
      </c>
      <c r="G25">
        <v>1432.45</v>
      </c>
    </row>
    <row r="26" spans="1:7" x14ac:dyDescent="0.3">
      <c r="A26">
        <v>14331</v>
      </c>
      <c r="B26">
        <v>110</v>
      </c>
      <c r="C26" t="s">
        <v>21</v>
      </c>
      <c r="D26" t="s">
        <v>23</v>
      </c>
      <c r="E26" s="20">
        <v>45666</v>
      </c>
      <c r="F26" s="20">
        <v>45666</v>
      </c>
      <c r="G26">
        <v>1260.99</v>
      </c>
    </row>
    <row r="27" spans="1:7" x14ac:dyDescent="0.3">
      <c r="A27">
        <v>14230</v>
      </c>
      <c r="B27">
        <v>110</v>
      </c>
      <c r="C27" t="s">
        <v>21</v>
      </c>
      <c r="D27" t="s">
        <v>25</v>
      </c>
      <c r="E27" s="20">
        <v>45665</v>
      </c>
      <c r="F27" s="20">
        <v>45664</v>
      </c>
      <c r="G27">
        <v>5219.99</v>
      </c>
    </row>
    <row r="28" spans="1:7" x14ac:dyDescent="0.3">
      <c r="A28">
        <v>14229</v>
      </c>
      <c r="B28">
        <v>110</v>
      </c>
      <c r="C28" t="s">
        <v>21</v>
      </c>
      <c r="D28" t="s">
        <v>22</v>
      </c>
      <c r="E28" s="20">
        <v>45665</v>
      </c>
      <c r="F28" s="20">
        <v>45665</v>
      </c>
      <c r="G28">
        <v>479.77</v>
      </c>
    </row>
    <row r="29" spans="1:7" x14ac:dyDescent="0.3">
      <c r="A29">
        <v>14231</v>
      </c>
      <c r="B29">
        <v>110</v>
      </c>
      <c r="C29" t="s">
        <v>21</v>
      </c>
      <c r="D29" t="s">
        <v>24</v>
      </c>
      <c r="E29" s="20">
        <v>45665</v>
      </c>
      <c r="F29" s="20">
        <v>45664</v>
      </c>
      <c r="G29">
        <v>-123.55</v>
      </c>
    </row>
    <row r="30" spans="1:7" x14ac:dyDescent="0.3">
      <c r="A30">
        <v>14235</v>
      </c>
      <c r="B30">
        <v>110</v>
      </c>
      <c r="C30" t="s">
        <v>21</v>
      </c>
      <c r="D30" t="s">
        <v>23</v>
      </c>
      <c r="E30" s="20">
        <v>45665</v>
      </c>
      <c r="F30" s="20">
        <v>45665</v>
      </c>
      <c r="G30">
        <v>1432.45</v>
      </c>
    </row>
    <row r="31" spans="1:7" x14ac:dyDescent="0.3">
      <c r="A31">
        <v>14234</v>
      </c>
      <c r="B31">
        <v>110</v>
      </c>
      <c r="C31" t="s">
        <v>21</v>
      </c>
      <c r="D31" t="s">
        <v>26</v>
      </c>
      <c r="E31" s="20">
        <v>45665</v>
      </c>
      <c r="F31" s="20">
        <v>45664</v>
      </c>
      <c r="G31">
        <v>9028.76</v>
      </c>
    </row>
    <row r="32" spans="1:7" x14ac:dyDescent="0.3">
      <c r="A32">
        <v>14233</v>
      </c>
      <c r="B32">
        <v>110</v>
      </c>
      <c r="C32" t="s">
        <v>21</v>
      </c>
      <c r="D32" t="s">
        <v>28</v>
      </c>
      <c r="E32" s="20">
        <v>45665</v>
      </c>
      <c r="F32" s="20">
        <v>45665</v>
      </c>
      <c r="G32">
        <v>-9028.76</v>
      </c>
    </row>
    <row r="33" spans="1:7" x14ac:dyDescent="0.3">
      <c r="A33">
        <v>14232</v>
      </c>
      <c r="B33">
        <v>110</v>
      </c>
      <c r="C33" t="s">
        <v>21</v>
      </c>
      <c r="D33" t="s">
        <v>27</v>
      </c>
      <c r="E33" s="20">
        <v>45665</v>
      </c>
      <c r="F33" s="20">
        <v>45665</v>
      </c>
      <c r="G33">
        <v>-5576.21</v>
      </c>
    </row>
    <row r="34" spans="1:7" x14ac:dyDescent="0.3">
      <c r="A34">
        <v>14145</v>
      </c>
      <c r="B34">
        <v>110</v>
      </c>
      <c r="C34" t="s">
        <v>21</v>
      </c>
      <c r="D34" t="s">
        <v>23</v>
      </c>
      <c r="E34" s="20">
        <v>45664</v>
      </c>
      <c r="F34" s="20">
        <v>45664</v>
      </c>
      <c r="G34">
        <v>479.77</v>
      </c>
    </row>
    <row r="35" spans="1:7" x14ac:dyDescent="0.3">
      <c r="A35">
        <v>14144</v>
      </c>
      <c r="B35">
        <v>110</v>
      </c>
      <c r="C35" t="s">
        <v>21</v>
      </c>
      <c r="D35" t="s">
        <v>22</v>
      </c>
      <c r="E35" s="20">
        <v>45664</v>
      </c>
      <c r="F35" s="20">
        <v>45664</v>
      </c>
      <c r="G35">
        <v>0</v>
      </c>
    </row>
    <row r="36" spans="1:7" x14ac:dyDescent="0.3">
      <c r="A36">
        <v>14048</v>
      </c>
      <c r="B36">
        <v>110</v>
      </c>
      <c r="C36" t="s">
        <v>21</v>
      </c>
      <c r="D36" t="s">
        <v>22</v>
      </c>
      <c r="E36" s="20">
        <v>45663</v>
      </c>
      <c r="F36" s="20">
        <v>45663</v>
      </c>
      <c r="G36">
        <v>26580.01</v>
      </c>
    </row>
    <row r="37" spans="1:7" x14ac:dyDescent="0.3">
      <c r="A37">
        <v>14060</v>
      </c>
      <c r="B37">
        <v>110</v>
      </c>
      <c r="C37" t="s">
        <v>21</v>
      </c>
      <c r="D37" t="s">
        <v>26</v>
      </c>
      <c r="E37" s="20">
        <v>45663</v>
      </c>
      <c r="F37" s="20">
        <v>45662</v>
      </c>
      <c r="G37">
        <v>12073.98</v>
      </c>
    </row>
    <row r="38" spans="1:7" x14ac:dyDescent="0.3">
      <c r="A38">
        <v>14050</v>
      </c>
      <c r="B38">
        <v>110</v>
      </c>
      <c r="C38" t="s">
        <v>21</v>
      </c>
      <c r="D38" t="s">
        <v>24</v>
      </c>
      <c r="E38" s="20">
        <v>45663</v>
      </c>
      <c r="F38" s="20">
        <v>45662</v>
      </c>
      <c r="G38">
        <v>-140.21</v>
      </c>
    </row>
    <row r="39" spans="1:7" x14ac:dyDescent="0.3">
      <c r="A39">
        <v>14051</v>
      </c>
      <c r="B39">
        <v>110</v>
      </c>
      <c r="C39" t="s">
        <v>21</v>
      </c>
      <c r="D39" t="s">
        <v>29</v>
      </c>
      <c r="E39" s="20">
        <v>45663</v>
      </c>
      <c r="F39" s="20">
        <v>45663</v>
      </c>
      <c r="G39">
        <v>-0.15</v>
      </c>
    </row>
    <row r="40" spans="1:7" x14ac:dyDescent="0.3">
      <c r="A40">
        <v>14052</v>
      </c>
      <c r="B40">
        <v>110</v>
      </c>
      <c r="C40" t="s">
        <v>21</v>
      </c>
      <c r="D40" t="s">
        <v>27</v>
      </c>
      <c r="E40" s="20">
        <v>45663</v>
      </c>
      <c r="F40" s="20">
        <v>45663</v>
      </c>
      <c r="G40">
        <v>-30217.74</v>
      </c>
    </row>
    <row r="41" spans="1:7" x14ac:dyDescent="0.3">
      <c r="A41">
        <v>14049</v>
      </c>
      <c r="B41">
        <v>110</v>
      </c>
      <c r="C41" t="s">
        <v>21</v>
      </c>
      <c r="D41" t="s">
        <v>25</v>
      </c>
      <c r="E41" s="20">
        <v>45663</v>
      </c>
      <c r="F41" s="20">
        <v>45662</v>
      </c>
      <c r="G41">
        <v>3778.09</v>
      </c>
    </row>
    <row r="42" spans="1:7" x14ac:dyDescent="0.3">
      <c r="A42">
        <v>14053</v>
      </c>
      <c r="B42">
        <v>110</v>
      </c>
      <c r="C42" t="s">
        <v>21</v>
      </c>
      <c r="D42" t="s">
        <v>28</v>
      </c>
      <c r="E42" s="20">
        <v>45663</v>
      </c>
      <c r="F42" s="20">
        <v>45663</v>
      </c>
      <c r="G42">
        <v>-94683.97</v>
      </c>
    </row>
    <row r="43" spans="1:7" x14ac:dyDescent="0.3">
      <c r="A43">
        <v>14054</v>
      </c>
      <c r="B43">
        <v>110</v>
      </c>
      <c r="C43" t="s">
        <v>21</v>
      </c>
      <c r="D43" t="s">
        <v>30</v>
      </c>
      <c r="E43" s="20">
        <v>45663</v>
      </c>
      <c r="F43" s="20">
        <v>45660</v>
      </c>
      <c r="G43">
        <v>3.86</v>
      </c>
    </row>
    <row r="44" spans="1:7" x14ac:dyDescent="0.3">
      <c r="A44">
        <v>14055</v>
      </c>
      <c r="B44">
        <v>110</v>
      </c>
      <c r="C44" t="s">
        <v>21</v>
      </c>
      <c r="D44" t="s">
        <v>26</v>
      </c>
      <c r="E44" s="20">
        <v>45663</v>
      </c>
      <c r="F44" s="20">
        <v>45660</v>
      </c>
      <c r="G44">
        <v>25013.52</v>
      </c>
    </row>
    <row r="45" spans="1:7" x14ac:dyDescent="0.3">
      <c r="A45">
        <v>14056</v>
      </c>
      <c r="B45">
        <v>110</v>
      </c>
      <c r="C45" t="s">
        <v>21</v>
      </c>
      <c r="D45" t="s">
        <v>30</v>
      </c>
      <c r="E45" s="20">
        <v>45663</v>
      </c>
      <c r="F45" s="20">
        <v>45661</v>
      </c>
      <c r="G45">
        <v>7.72</v>
      </c>
    </row>
    <row r="46" spans="1:7" x14ac:dyDescent="0.3">
      <c r="A46">
        <v>14057</v>
      </c>
      <c r="B46">
        <v>110</v>
      </c>
      <c r="C46" t="s">
        <v>21</v>
      </c>
      <c r="D46" t="s">
        <v>30</v>
      </c>
      <c r="E46" s="20">
        <v>45663</v>
      </c>
      <c r="F46" s="20">
        <v>45661</v>
      </c>
      <c r="G46">
        <v>276.97000000000003</v>
      </c>
    </row>
    <row r="47" spans="1:7" x14ac:dyDescent="0.3">
      <c r="A47">
        <v>14058</v>
      </c>
      <c r="B47">
        <v>110</v>
      </c>
      <c r="C47" t="s">
        <v>21</v>
      </c>
      <c r="D47" t="s">
        <v>26</v>
      </c>
      <c r="E47" s="20">
        <v>45663</v>
      </c>
      <c r="F47" s="20">
        <v>45661</v>
      </c>
      <c r="G47">
        <v>42754.35</v>
      </c>
    </row>
    <row r="48" spans="1:7" x14ac:dyDescent="0.3">
      <c r="A48">
        <v>14059</v>
      </c>
      <c r="B48">
        <v>110</v>
      </c>
      <c r="C48" t="s">
        <v>21</v>
      </c>
      <c r="D48" t="s">
        <v>26</v>
      </c>
      <c r="E48" s="20">
        <v>45663</v>
      </c>
      <c r="F48" s="20">
        <v>45662</v>
      </c>
      <c r="G48">
        <v>14553.57</v>
      </c>
    </row>
    <row r="49" spans="1:7" x14ac:dyDescent="0.3">
      <c r="A49">
        <v>13877</v>
      </c>
      <c r="B49">
        <v>110</v>
      </c>
      <c r="C49" t="s">
        <v>21</v>
      </c>
      <c r="D49" t="s">
        <v>31</v>
      </c>
      <c r="E49" s="20">
        <v>45662</v>
      </c>
      <c r="F49" s="20">
        <v>45657</v>
      </c>
      <c r="G49">
        <v>-24.87</v>
      </c>
    </row>
    <row r="50" spans="1:7" x14ac:dyDescent="0.3">
      <c r="A50">
        <v>13873</v>
      </c>
      <c r="B50">
        <v>110</v>
      </c>
      <c r="C50" t="s">
        <v>21</v>
      </c>
      <c r="D50" t="s">
        <v>22</v>
      </c>
      <c r="E50" s="20">
        <v>45662</v>
      </c>
      <c r="F50" s="20">
        <v>45662</v>
      </c>
      <c r="G50">
        <v>9620.24</v>
      </c>
    </row>
    <row r="51" spans="1:7" x14ac:dyDescent="0.3">
      <c r="A51">
        <v>13874</v>
      </c>
      <c r="B51">
        <v>110</v>
      </c>
      <c r="C51" t="s">
        <v>21</v>
      </c>
      <c r="D51" t="s">
        <v>25</v>
      </c>
      <c r="E51" s="20">
        <v>45662</v>
      </c>
      <c r="F51" s="20">
        <v>45661</v>
      </c>
      <c r="G51">
        <v>11610.88</v>
      </c>
    </row>
    <row r="52" spans="1:7" x14ac:dyDescent="0.3">
      <c r="A52">
        <v>13880</v>
      </c>
      <c r="B52">
        <v>110</v>
      </c>
      <c r="C52" t="s">
        <v>21</v>
      </c>
      <c r="D52" t="s">
        <v>23</v>
      </c>
      <c r="E52" s="20">
        <v>45662</v>
      </c>
      <c r="F52" s="20">
        <v>45662</v>
      </c>
      <c r="G52">
        <v>834.49</v>
      </c>
    </row>
    <row r="53" spans="1:7" x14ac:dyDescent="0.3">
      <c r="A53">
        <v>13879</v>
      </c>
      <c r="B53">
        <v>110</v>
      </c>
      <c r="C53" t="s">
        <v>21</v>
      </c>
      <c r="D53" t="s">
        <v>24</v>
      </c>
      <c r="E53" s="20">
        <v>45662</v>
      </c>
      <c r="F53" s="20">
        <v>45662</v>
      </c>
      <c r="G53">
        <v>-176.36</v>
      </c>
    </row>
    <row r="54" spans="1:7" x14ac:dyDescent="0.3">
      <c r="A54">
        <v>13878</v>
      </c>
      <c r="B54">
        <v>110</v>
      </c>
      <c r="C54" t="s">
        <v>21</v>
      </c>
      <c r="D54" t="s">
        <v>25</v>
      </c>
      <c r="E54" s="20">
        <v>45662</v>
      </c>
      <c r="F54" s="20">
        <v>45662</v>
      </c>
      <c r="G54">
        <v>4334.78</v>
      </c>
    </row>
    <row r="55" spans="1:7" x14ac:dyDescent="0.3">
      <c r="A55">
        <v>13876</v>
      </c>
      <c r="B55">
        <v>110</v>
      </c>
      <c r="C55" t="s">
        <v>21</v>
      </c>
      <c r="D55" t="s">
        <v>23</v>
      </c>
      <c r="E55" s="20">
        <v>45662</v>
      </c>
      <c r="F55" s="20">
        <v>45662</v>
      </c>
      <c r="G55">
        <v>838.98</v>
      </c>
    </row>
    <row r="56" spans="1:7" x14ac:dyDescent="0.3">
      <c r="A56">
        <v>13875</v>
      </c>
      <c r="B56">
        <v>110</v>
      </c>
      <c r="C56" t="s">
        <v>21</v>
      </c>
      <c r="D56" t="s">
        <v>24</v>
      </c>
      <c r="E56" s="20">
        <v>45662</v>
      </c>
      <c r="F56" s="20">
        <v>45661</v>
      </c>
      <c r="G56">
        <v>-458.13</v>
      </c>
    </row>
    <row r="57" spans="1:7" x14ac:dyDescent="0.3">
      <c r="A57">
        <v>13665</v>
      </c>
      <c r="B57">
        <v>110</v>
      </c>
      <c r="C57" t="s">
        <v>21</v>
      </c>
      <c r="D57" t="s">
        <v>22</v>
      </c>
      <c r="E57" s="20">
        <v>45661</v>
      </c>
      <c r="F57" s="20">
        <v>45661</v>
      </c>
      <c r="G57">
        <v>-308.14999999999998</v>
      </c>
    </row>
    <row r="58" spans="1:7" x14ac:dyDescent="0.3">
      <c r="A58">
        <v>13666</v>
      </c>
      <c r="B58">
        <v>110</v>
      </c>
      <c r="C58" t="s">
        <v>21</v>
      </c>
      <c r="D58" t="s">
        <v>25</v>
      </c>
      <c r="E58" s="20">
        <v>45661</v>
      </c>
      <c r="F58" s="20">
        <v>45660</v>
      </c>
      <c r="G58">
        <v>9549.48</v>
      </c>
    </row>
    <row r="59" spans="1:7" x14ac:dyDescent="0.3">
      <c r="A59">
        <v>13667</v>
      </c>
      <c r="B59">
        <v>110</v>
      </c>
      <c r="C59" t="s">
        <v>21</v>
      </c>
      <c r="D59" t="s">
        <v>24</v>
      </c>
      <c r="E59" s="20">
        <v>45661</v>
      </c>
      <c r="F59" s="20">
        <v>45660</v>
      </c>
      <c r="G59">
        <v>-295.19</v>
      </c>
    </row>
    <row r="60" spans="1:7" x14ac:dyDescent="0.3">
      <c r="A60">
        <v>13668</v>
      </c>
      <c r="B60">
        <v>110</v>
      </c>
      <c r="C60" t="s">
        <v>21</v>
      </c>
      <c r="D60" t="s">
        <v>23</v>
      </c>
      <c r="E60" s="20">
        <v>45661</v>
      </c>
      <c r="F60" s="20">
        <v>45661</v>
      </c>
      <c r="G60">
        <v>674.1</v>
      </c>
    </row>
    <row r="61" spans="1:7" x14ac:dyDescent="0.3">
      <c r="A61">
        <v>13664</v>
      </c>
      <c r="B61">
        <v>110</v>
      </c>
      <c r="C61" t="s">
        <v>21</v>
      </c>
      <c r="D61" t="s">
        <v>23</v>
      </c>
      <c r="E61" s="20">
        <v>45660</v>
      </c>
      <c r="F61" s="20">
        <v>45660</v>
      </c>
      <c r="G61">
        <v>1488.41</v>
      </c>
    </row>
    <row r="62" spans="1:7" x14ac:dyDescent="0.3">
      <c r="A62">
        <v>13663</v>
      </c>
      <c r="B62">
        <v>110</v>
      </c>
      <c r="C62" t="s">
        <v>21</v>
      </c>
      <c r="D62" t="s">
        <v>22</v>
      </c>
      <c r="E62" s="20">
        <v>45660</v>
      </c>
      <c r="F62" s="20">
        <v>45660</v>
      </c>
      <c r="G62">
        <v>-1796.56</v>
      </c>
    </row>
    <row r="63" spans="1:7" x14ac:dyDescent="0.3">
      <c r="A63">
        <v>13662</v>
      </c>
      <c r="B63">
        <v>110</v>
      </c>
      <c r="C63" t="s">
        <v>21</v>
      </c>
      <c r="D63" t="s">
        <v>22</v>
      </c>
      <c r="E63" s="20">
        <v>45659</v>
      </c>
      <c r="F63" s="20">
        <v>45659</v>
      </c>
      <c r="G63">
        <v>-1796.56</v>
      </c>
    </row>
    <row r="64" spans="1:7" x14ac:dyDescent="0.3">
      <c r="A64">
        <v>13661</v>
      </c>
      <c r="B64">
        <v>110</v>
      </c>
      <c r="C64" t="s">
        <v>21</v>
      </c>
      <c r="D64" t="s">
        <v>32</v>
      </c>
      <c r="E64" s="20">
        <v>45658</v>
      </c>
      <c r="F64" s="20">
        <v>45658</v>
      </c>
      <c r="G64">
        <v>-600</v>
      </c>
    </row>
    <row r="65" spans="1:7" x14ac:dyDescent="0.3">
      <c r="A65">
        <v>13660</v>
      </c>
      <c r="B65">
        <v>110</v>
      </c>
      <c r="C65" t="s">
        <v>21</v>
      </c>
      <c r="D65" t="s">
        <v>33</v>
      </c>
      <c r="E65" s="20">
        <v>45658</v>
      </c>
      <c r="F65" s="20">
        <v>45658</v>
      </c>
      <c r="G65">
        <v>-500</v>
      </c>
    </row>
    <row r="66" spans="1:7" x14ac:dyDescent="0.3">
      <c r="A66">
        <v>13659</v>
      </c>
      <c r="B66">
        <v>110</v>
      </c>
      <c r="C66" t="s">
        <v>21</v>
      </c>
      <c r="D66" t="s">
        <v>34</v>
      </c>
      <c r="E66" s="20">
        <v>45658</v>
      </c>
      <c r="F66" s="20">
        <v>45658</v>
      </c>
      <c r="G66">
        <v>-700</v>
      </c>
    </row>
    <row r="67" spans="1:7" x14ac:dyDescent="0.3">
      <c r="A67">
        <v>13658</v>
      </c>
      <c r="B67">
        <v>110</v>
      </c>
      <c r="C67" t="s">
        <v>21</v>
      </c>
      <c r="D67" t="s">
        <v>22</v>
      </c>
      <c r="E67" s="20">
        <v>45658</v>
      </c>
      <c r="F67" s="20">
        <v>45658</v>
      </c>
      <c r="G67">
        <v>3.44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0"/>
  <sheetViews>
    <sheetView workbookViewId="0"/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35</v>
      </c>
      <c r="D1" t="s">
        <v>20</v>
      </c>
      <c r="E1" t="s">
        <v>36</v>
      </c>
    </row>
    <row r="2" spans="1:5" x14ac:dyDescent="0.3">
      <c r="A2">
        <v>110</v>
      </c>
      <c r="B2" t="s">
        <v>21</v>
      </c>
      <c r="C2" s="20">
        <v>45660</v>
      </c>
      <c r="D2">
        <v>25420.25</v>
      </c>
      <c r="E2" t="s">
        <v>37</v>
      </c>
    </row>
    <row r="3" spans="1:5" x14ac:dyDescent="0.3">
      <c r="A3">
        <v>110</v>
      </c>
      <c r="B3" t="s">
        <v>21</v>
      </c>
      <c r="C3" s="20">
        <v>45660</v>
      </c>
      <c r="D3">
        <v>333.89</v>
      </c>
      <c r="E3" t="s">
        <v>38</v>
      </c>
    </row>
    <row r="4" spans="1:5" x14ac:dyDescent="0.3">
      <c r="A4">
        <v>110</v>
      </c>
      <c r="B4" t="s">
        <v>21</v>
      </c>
      <c r="C4" s="20">
        <v>45660</v>
      </c>
      <c r="D4">
        <v>4</v>
      </c>
      <c r="E4" t="s">
        <v>39</v>
      </c>
    </row>
    <row r="5" spans="1:5" x14ac:dyDescent="0.3">
      <c r="A5">
        <v>110</v>
      </c>
      <c r="B5" t="s">
        <v>21</v>
      </c>
      <c r="C5" s="20">
        <v>45660</v>
      </c>
      <c r="D5">
        <v>0</v>
      </c>
      <c r="E5" t="s">
        <v>40</v>
      </c>
    </row>
    <row r="6" spans="1:5" x14ac:dyDescent="0.3">
      <c r="A6">
        <v>110</v>
      </c>
      <c r="B6" t="s">
        <v>21</v>
      </c>
      <c r="C6" s="20">
        <v>45660</v>
      </c>
      <c r="D6">
        <v>0</v>
      </c>
      <c r="E6" t="s">
        <v>41</v>
      </c>
    </row>
    <row r="7" spans="1:5" x14ac:dyDescent="0.3">
      <c r="A7">
        <v>110</v>
      </c>
      <c r="B7" t="s">
        <v>21</v>
      </c>
      <c r="C7" s="20">
        <v>45660</v>
      </c>
      <c r="D7">
        <v>1499.51</v>
      </c>
      <c r="E7" t="s">
        <v>42</v>
      </c>
    </row>
    <row r="8" spans="1:5" x14ac:dyDescent="0.3">
      <c r="A8">
        <v>110</v>
      </c>
      <c r="B8" t="s">
        <v>21</v>
      </c>
      <c r="C8" s="20">
        <v>45660</v>
      </c>
      <c r="D8">
        <v>0</v>
      </c>
      <c r="E8" t="s">
        <v>43</v>
      </c>
    </row>
    <row r="9" spans="1:5" x14ac:dyDescent="0.3">
      <c r="A9">
        <v>110</v>
      </c>
      <c r="B9" t="s">
        <v>21</v>
      </c>
      <c r="C9" s="20">
        <v>45660</v>
      </c>
      <c r="D9">
        <v>0</v>
      </c>
      <c r="E9" t="s">
        <v>44</v>
      </c>
    </row>
    <row r="10" spans="1:5" x14ac:dyDescent="0.3">
      <c r="A10">
        <v>110</v>
      </c>
      <c r="B10" t="s">
        <v>21</v>
      </c>
      <c r="C10" s="20">
        <v>45660</v>
      </c>
      <c r="D10">
        <v>0</v>
      </c>
      <c r="E10" t="s">
        <v>45</v>
      </c>
    </row>
    <row r="11" spans="1:5" x14ac:dyDescent="0.3">
      <c r="A11">
        <v>110</v>
      </c>
      <c r="B11" t="s">
        <v>21</v>
      </c>
      <c r="C11" s="20">
        <v>45660</v>
      </c>
      <c r="D11">
        <v>0</v>
      </c>
      <c r="E11" t="s">
        <v>46</v>
      </c>
    </row>
    <row r="12" spans="1:5" x14ac:dyDescent="0.3">
      <c r="A12">
        <v>110</v>
      </c>
      <c r="B12" t="s">
        <v>21</v>
      </c>
      <c r="C12" s="20">
        <v>45660</v>
      </c>
      <c r="D12">
        <v>9641.08</v>
      </c>
      <c r="E12" t="s">
        <v>47</v>
      </c>
    </row>
    <row r="13" spans="1:5" x14ac:dyDescent="0.3">
      <c r="A13">
        <v>110</v>
      </c>
      <c r="B13" t="s">
        <v>21</v>
      </c>
      <c r="C13" s="20">
        <v>45660</v>
      </c>
      <c r="D13">
        <v>0</v>
      </c>
      <c r="E13" t="s">
        <v>48</v>
      </c>
    </row>
    <row r="14" spans="1:5" x14ac:dyDescent="0.3">
      <c r="A14">
        <v>110</v>
      </c>
      <c r="B14" t="s">
        <v>21</v>
      </c>
      <c r="C14" s="20">
        <v>45660</v>
      </c>
      <c r="D14">
        <v>0</v>
      </c>
      <c r="E14" t="s">
        <v>45</v>
      </c>
    </row>
    <row r="15" spans="1:5" x14ac:dyDescent="0.3">
      <c r="A15">
        <v>110</v>
      </c>
      <c r="B15" t="s">
        <v>21</v>
      </c>
      <c r="C15" s="20">
        <v>45660</v>
      </c>
      <c r="D15">
        <v>0</v>
      </c>
      <c r="E15" t="s">
        <v>49</v>
      </c>
    </row>
    <row r="16" spans="1:5" x14ac:dyDescent="0.3">
      <c r="A16">
        <v>110</v>
      </c>
      <c r="B16" t="s">
        <v>21</v>
      </c>
      <c r="C16" s="20">
        <v>45660</v>
      </c>
      <c r="D16">
        <v>0</v>
      </c>
      <c r="E16" t="s">
        <v>50</v>
      </c>
    </row>
    <row r="17" spans="1:5" x14ac:dyDescent="0.3">
      <c r="A17">
        <v>110</v>
      </c>
      <c r="B17" t="s">
        <v>21</v>
      </c>
      <c r="C17" s="20">
        <v>45660</v>
      </c>
      <c r="D17">
        <v>0</v>
      </c>
      <c r="E17" t="s">
        <v>51</v>
      </c>
    </row>
    <row r="18" spans="1:5" x14ac:dyDescent="0.3">
      <c r="A18">
        <v>110</v>
      </c>
      <c r="B18" t="s">
        <v>21</v>
      </c>
      <c r="C18" s="20">
        <v>45660</v>
      </c>
      <c r="D18">
        <v>0</v>
      </c>
      <c r="E18" t="s">
        <v>52</v>
      </c>
    </row>
    <row r="19" spans="1:5" x14ac:dyDescent="0.3">
      <c r="A19">
        <v>110</v>
      </c>
      <c r="B19" t="s">
        <v>21</v>
      </c>
      <c r="C19" s="20">
        <v>45660</v>
      </c>
      <c r="D19">
        <v>0</v>
      </c>
      <c r="E19" t="s">
        <v>53</v>
      </c>
    </row>
    <row r="20" spans="1:5" x14ac:dyDescent="0.3">
      <c r="A20">
        <v>110</v>
      </c>
      <c r="B20" t="s">
        <v>21</v>
      </c>
      <c r="C20" s="20">
        <v>45660</v>
      </c>
      <c r="D20">
        <v>0</v>
      </c>
      <c r="E20" t="s">
        <v>54</v>
      </c>
    </row>
    <row r="21" spans="1:5" x14ac:dyDescent="0.3">
      <c r="A21">
        <v>110</v>
      </c>
      <c r="B21" t="s">
        <v>21</v>
      </c>
      <c r="C21" s="20">
        <v>45661</v>
      </c>
      <c r="D21">
        <v>43449.55</v>
      </c>
      <c r="E21" t="s">
        <v>37</v>
      </c>
    </row>
    <row r="22" spans="1:5" x14ac:dyDescent="0.3">
      <c r="A22">
        <v>110</v>
      </c>
      <c r="B22" t="s">
        <v>21</v>
      </c>
      <c r="C22" s="20">
        <v>45661</v>
      </c>
      <c r="D22">
        <v>1119.68</v>
      </c>
      <c r="E22" t="s">
        <v>38</v>
      </c>
    </row>
    <row r="23" spans="1:5" x14ac:dyDescent="0.3">
      <c r="A23">
        <v>110</v>
      </c>
      <c r="B23" t="s">
        <v>21</v>
      </c>
      <c r="C23" s="20">
        <v>45661</v>
      </c>
      <c r="D23">
        <v>295.02</v>
      </c>
      <c r="E23" t="s">
        <v>39</v>
      </c>
    </row>
    <row r="24" spans="1:5" x14ac:dyDescent="0.3">
      <c r="A24">
        <v>110</v>
      </c>
      <c r="B24" t="s">
        <v>21</v>
      </c>
      <c r="C24" s="20">
        <v>45661</v>
      </c>
      <c r="D24">
        <v>0</v>
      </c>
      <c r="E24" t="s">
        <v>40</v>
      </c>
    </row>
    <row r="25" spans="1:5" x14ac:dyDescent="0.3">
      <c r="A25">
        <v>110</v>
      </c>
      <c r="B25" t="s">
        <v>21</v>
      </c>
      <c r="C25" s="20">
        <v>45661</v>
      </c>
      <c r="D25">
        <v>0</v>
      </c>
      <c r="E25" t="s">
        <v>41</v>
      </c>
    </row>
    <row r="26" spans="1:5" x14ac:dyDescent="0.3">
      <c r="A26">
        <v>110</v>
      </c>
      <c r="B26" t="s">
        <v>21</v>
      </c>
      <c r="C26" s="20">
        <v>45661</v>
      </c>
      <c r="D26">
        <v>679.13</v>
      </c>
      <c r="E26" t="s">
        <v>42</v>
      </c>
    </row>
    <row r="27" spans="1:5" x14ac:dyDescent="0.3">
      <c r="A27">
        <v>110</v>
      </c>
      <c r="B27" t="s">
        <v>21</v>
      </c>
      <c r="C27" s="20">
        <v>45661</v>
      </c>
      <c r="D27">
        <v>0</v>
      </c>
      <c r="E27" t="s">
        <v>43</v>
      </c>
    </row>
    <row r="28" spans="1:5" x14ac:dyDescent="0.3">
      <c r="A28">
        <v>110</v>
      </c>
      <c r="B28" t="s">
        <v>21</v>
      </c>
      <c r="C28" s="20">
        <v>45661</v>
      </c>
      <c r="D28">
        <v>0</v>
      </c>
      <c r="E28" t="s">
        <v>44</v>
      </c>
    </row>
    <row r="29" spans="1:5" x14ac:dyDescent="0.3">
      <c r="A29">
        <v>110</v>
      </c>
      <c r="B29" t="s">
        <v>21</v>
      </c>
      <c r="C29" s="20">
        <v>45661</v>
      </c>
      <c r="D29">
        <v>0</v>
      </c>
      <c r="E29" t="s">
        <v>45</v>
      </c>
    </row>
    <row r="30" spans="1:5" x14ac:dyDescent="0.3">
      <c r="A30">
        <v>110</v>
      </c>
      <c r="B30" t="s">
        <v>21</v>
      </c>
      <c r="C30" s="20">
        <v>45661</v>
      </c>
      <c r="D30">
        <v>0</v>
      </c>
      <c r="E30" t="s">
        <v>46</v>
      </c>
    </row>
    <row r="31" spans="1:5" x14ac:dyDescent="0.3">
      <c r="A31">
        <v>110</v>
      </c>
      <c r="B31" t="s">
        <v>21</v>
      </c>
      <c r="C31" s="20">
        <v>45661</v>
      </c>
      <c r="D31">
        <v>11722.25</v>
      </c>
      <c r="E31" t="s">
        <v>47</v>
      </c>
    </row>
    <row r="32" spans="1:5" x14ac:dyDescent="0.3">
      <c r="A32">
        <v>110</v>
      </c>
      <c r="B32" t="s">
        <v>21</v>
      </c>
      <c r="C32" s="20">
        <v>45661</v>
      </c>
      <c r="D32">
        <v>0</v>
      </c>
      <c r="E32" t="s">
        <v>48</v>
      </c>
    </row>
    <row r="33" spans="1:5" x14ac:dyDescent="0.3">
      <c r="A33">
        <v>110</v>
      </c>
      <c r="B33" t="s">
        <v>21</v>
      </c>
      <c r="C33" s="20">
        <v>45661</v>
      </c>
      <c r="D33">
        <v>0</v>
      </c>
      <c r="E33" t="s">
        <v>45</v>
      </c>
    </row>
    <row r="34" spans="1:5" x14ac:dyDescent="0.3">
      <c r="A34">
        <v>110</v>
      </c>
      <c r="B34" t="s">
        <v>21</v>
      </c>
      <c r="C34" s="20">
        <v>45661</v>
      </c>
      <c r="D34">
        <v>0</v>
      </c>
      <c r="E34" t="s">
        <v>49</v>
      </c>
    </row>
    <row r="35" spans="1:5" x14ac:dyDescent="0.3">
      <c r="A35">
        <v>110</v>
      </c>
      <c r="B35" t="s">
        <v>21</v>
      </c>
      <c r="C35" s="20">
        <v>45661</v>
      </c>
      <c r="D35">
        <v>0</v>
      </c>
      <c r="E35" t="s">
        <v>50</v>
      </c>
    </row>
    <row r="36" spans="1:5" x14ac:dyDescent="0.3">
      <c r="A36">
        <v>110</v>
      </c>
      <c r="B36" t="s">
        <v>21</v>
      </c>
      <c r="C36" s="20">
        <v>45661</v>
      </c>
      <c r="D36">
        <v>0</v>
      </c>
      <c r="E36" t="s">
        <v>51</v>
      </c>
    </row>
    <row r="37" spans="1:5" x14ac:dyDescent="0.3">
      <c r="A37">
        <v>110</v>
      </c>
      <c r="B37" t="s">
        <v>21</v>
      </c>
      <c r="C37" s="20">
        <v>45661</v>
      </c>
      <c r="D37">
        <v>0</v>
      </c>
      <c r="E37" t="s">
        <v>52</v>
      </c>
    </row>
    <row r="38" spans="1:5" x14ac:dyDescent="0.3">
      <c r="A38">
        <v>110</v>
      </c>
      <c r="B38" t="s">
        <v>21</v>
      </c>
      <c r="C38" s="20">
        <v>45661</v>
      </c>
      <c r="D38">
        <v>0</v>
      </c>
      <c r="E38" t="s">
        <v>53</v>
      </c>
    </row>
    <row r="39" spans="1:5" x14ac:dyDescent="0.3">
      <c r="A39">
        <v>110</v>
      </c>
      <c r="B39" t="s">
        <v>21</v>
      </c>
      <c r="C39" s="20">
        <v>45661</v>
      </c>
      <c r="D39">
        <v>0</v>
      </c>
      <c r="E39" t="s">
        <v>54</v>
      </c>
    </row>
    <row r="40" spans="1:5" x14ac:dyDescent="0.3">
      <c r="A40">
        <v>110</v>
      </c>
      <c r="B40" t="s">
        <v>21</v>
      </c>
      <c r="C40" s="20">
        <v>45662</v>
      </c>
      <c r="D40">
        <v>12270.31</v>
      </c>
      <c r="E40" t="s">
        <v>37</v>
      </c>
    </row>
    <row r="41" spans="1:5" x14ac:dyDescent="0.3">
      <c r="A41">
        <v>110</v>
      </c>
      <c r="B41" t="s">
        <v>21</v>
      </c>
      <c r="C41" s="20">
        <v>45662</v>
      </c>
      <c r="D41">
        <v>600</v>
      </c>
      <c r="E41" t="s">
        <v>38</v>
      </c>
    </row>
    <row r="42" spans="1:5" x14ac:dyDescent="0.3">
      <c r="A42">
        <v>110</v>
      </c>
      <c r="B42" t="s">
        <v>21</v>
      </c>
      <c r="C42" s="20">
        <v>45662</v>
      </c>
      <c r="D42">
        <v>0</v>
      </c>
      <c r="E42" t="s">
        <v>39</v>
      </c>
    </row>
    <row r="43" spans="1:5" x14ac:dyDescent="0.3">
      <c r="A43">
        <v>110</v>
      </c>
      <c r="B43" t="s">
        <v>21</v>
      </c>
      <c r="C43" s="20">
        <v>45662</v>
      </c>
      <c r="D43">
        <v>0</v>
      </c>
      <c r="E43" t="s">
        <v>40</v>
      </c>
    </row>
    <row r="44" spans="1:5" x14ac:dyDescent="0.3">
      <c r="A44">
        <v>110</v>
      </c>
      <c r="B44" t="s">
        <v>21</v>
      </c>
      <c r="C44" s="20">
        <v>45662</v>
      </c>
      <c r="D44">
        <v>0</v>
      </c>
      <c r="E44" t="s">
        <v>41</v>
      </c>
    </row>
    <row r="45" spans="1:5" x14ac:dyDescent="0.3">
      <c r="A45">
        <v>110</v>
      </c>
      <c r="B45" t="s">
        <v>21</v>
      </c>
      <c r="C45" s="20">
        <v>45662</v>
      </c>
      <c r="D45">
        <v>840.72</v>
      </c>
      <c r="E45" t="s">
        <v>42</v>
      </c>
    </row>
    <row r="46" spans="1:5" x14ac:dyDescent="0.3">
      <c r="A46">
        <v>110</v>
      </c>
      <c r="B46" t="s">
        <v>21</v>
      </c>
      <c r="C46" s="20">
        <v>45662</v>
      </c>
      <c r="D46">
        <v>0</v>
      </c>
      <c r="E46" t="s">
        <v>43</v>
      </c>
    </row>
    <row r="47" spans="1:5" x14ac:dyDescent="0.3">
      <c r="A47">
        <v>110</v>
      </c>
      <c r="B47" t="s">
        <v>21</v>
      </c>
      <c r="C47" s="20">
        <v>45662</v>
      </c>
      <c r="D47">
        <v>0</v>
      </c>
      <c r="E47" t="s">
        <v>44</v>
      </c>
    </row>
    <row r="48" spans="1:5" x14ac:dyDescent="0.3">
      <c r="A48">
        <v>110</v>
      </c>
      <c r="B48" t="s">
        <v>21</v>
      </c>
      <c r="C48" s="20">
        <v>45662</v>
      </c>
      <c r="D48">
        <v>0</v>
      </c>
      <c r="E48" t="s">
        <v>45</v>
      </c>
    </row>
    <row r="49" spans="1:5" x14ac:dyDescent="0.3">
      <c r="A49">
        <v>110</v>
      </c>
      <c r="B49" t="s">
        <v>21</v>
      </c>
      <c r="C49" s="20">
        <v>45662</v>
      </c>
      <c r="D49">
        <v>0</v>
      </c>
      <c r="E49" t="s">
        <v>46</v>
      </c>
    </row>
    <row r="50" spans="1:5" x14ac:dyDescent="0.3">
      <c r="A50">
        <v>110</v>
      </c>
      <c r="B50" t="s">
        <v>21</v>
      </c>
      <c r="C50" s="20">
        <v>45662</v>
      </c>
      <c r="D50">
        <v>3814.33</v>
      </c>
      <c r="E50" t="s">
        <v>47</v>
      </c>
    </row>
    <row r="51" spans="1:5" x14ac:dyDescent="0.3">
      <c r="A51">
        <v>110</v>
      </c>
      <c r="B51" t="s">
        <v>21</v>
      </c>
      <c r="C51" s="20">
        <v>45662</v>
      </c>
      <c r="D51">
        <v>0</v>
      </c>
      <c r="E51" t="s">
        <v>48</v>
      </c>
    </row>
    <row r="52" spans="1:5" x14ac:dyDescent="0.3">
      <c r="A52">
        <v>110</v>
      </c>
      <c r="B52" t="s">
        <v>21</v>
      </c>
      <c r="C52" s="20">
        <v>45662</v>
      </c>
      <c r="D52">
        <v>0</v>
      </c>
      <c r="E52" t="s">
        <v>45</v>
      </c>
    </row>
    <row r="53" spans="1:5" x14ac:dyDescent="0.3">
      <c r="A53">
        <v>110</v>
      </c>
      <c r="B53" t="s">
        <v>21</v>
      </c>
      <c r="C53" s="20">
        <v>45662</v>
      </c>
      <c r="D53">
        <v>0</v>
      </c>
      <c r="E53" t="s">
        <v>49</v>
      </c>
    </row>
    <row r="54" spans="1:5" x14ac:dyDescent="0.3">
      <c r="A54">
        <v>110</v>
      </c>
      <c r="B54" t="s">
        <v>21</v>
      </c>
      <c r="C54" s="20">
        <v>45662</v>
      </c>
      <c r="D54">
        <v>0</v>
      </c>
      <c r="E54" t="s">
        <v>50</v>
      </c>
    </row>
    <row r="55" spans="1:5" x14ac:dyDescent="0.3">
      <c r="A55">
        <v>110</v>
      </c>
      <c r="B55" t="s">
        <v>21</v>
      </c>
      <c r="C55" s="20">
        <v>45662</v>
      </c>
      <c r="D55">
        <v>0</v>
      </c>
      <c r="E55" t="s">
        <v>51</v>
      </c>
    </row>
    <row r="56" spans="1:5" x14ac:dyDescent="0.3">
      <c r="A56">
        <v>110</v>
      </c>
      <c r="B56" t="s">
        <v>21</v>
      </c>
      <c r="C56" s="20">
        <v>45662</v>
      </c>
      <c r="D56">
        <v>0</v>
      </c>
      <c r="E56" t="s">
        <v>52</v>
      </c>
    </row>
    <row r="57" spans="1:5" x14ac:dyDescent="0.3">
      <c r="A57">
        <v>110</v>
      </c>
      <c r="B57" t="s">
        <v>21</v>
      </c>
      <c r="C57" s="20">
        <v>45662</v>
      </c>
      <c r="D57">
        <v>0</v>
      </c>
      <c r="E57" t="s">
        <v>53</v>
      </c>
    </row>
    <row r="58" spans="1:5" x14ac:dyDescent="0.3">
      <c r="A58">
        <v>110</v>
      </c>
      <c r="B58" t="s">
        <v>21</v>
      </c>
      <c r="C58" s="20">
        <v>45662</v>
      </c>
      <c r="D58">
        <v>0</v>
      </c>
      <c r="E58" t="s">
        <v>54</v>
      </c>
    </row>
    <row r="59" spans="1:5" x14ac:dyDescent="0.3">
      <c r="A59">
        <v>110</v>
      </c>
      <c r="B59" t="s">
        <v>21</v>
      </c>
      <c r="C59" s="20">
        <v>45662</v>
      </c>
      <c r="D59">
        <v>12270.31</v>
      </c>
      <c r="E59" t="s">
        <v>37</v>
      </c>
    </row>
    <row r="60" spans="1:5" x14ac:dyDescent="0.3">
      <c r="A60">
        <v>110</v>
      </c>
      <c r="B60" t="s">
        <v>21</v>
      </c>
      <c r="C60" s="20">
        <v>45662</v>
      </c>
      <c r="D60">
        <v>600</v>
      </c>
      <c r="E60" t="s">
        <v>38</v>
      </c>
    </row>
    <row r="61" spans="1:5" x14ac:dyDescent="0.3">
      <c r="A61">
        <v>110</v>
      </c>
      <c r="B61" t="s">
        <v>21</v>
      </c>
      <c r="C61" s="20">
        <v>45662</v>
      </c>
      <c r="D61">
        <v>0</v>
      </c>
      <c r="E61" t="s">
        <v>39</v>
      </c>
    </row>
    <row r="62" spans="1:5" x14ac:dyDescent="0.3">
      <c r="A62">
        <v>110</v>
      </c>
      <c r="B62" t="s">
        <v>21</v>
      </c>
      <c r="C62" s="20">
        <v>45662</v>
      </c>
      <c r="D62">
        <v>0</v>
      </c>
      <c r="E62" t="s">
        <v>40</v>
      </c>
    </row>
    <row r="63" spans="1:5" x14ac:dyDescent="0.3">
      <c r="A63">
        <v>110</v>
      </c>
      <c r="B63" t="s">
        <v>21</v>
      </c>
      <c r="C63" s="20">
        <v>45662</v>
      </c>
      <c r="D63">
        <v>0</v>
      </c>
      <c r="E63" t="s">
        <v>41</v>
      </c>
    </row>
    <row r="64" spans="1:5" x14ac:dyDescent="0.3">
      <c r="A64">
        <v>110</v>
      </c>
      <c r="B64" t="s">
        <v>21</v>
      </c>
      <c r="C64" s="20">
        <v>45662</v>
      </c>
      <c r="D64">
        <v>840.72</v>
      </c>
      <c r="E64" t="s">
        <v>42</v>
      </c>
    </row>
    <row r="65" spans="1:5" x14ac:dyDescent="0.3">
      <c r="A65">
        <v>110</v>
      </c>
      <c r="B65" t="s">
        <v>21</v>
      </c>
      <c r="C65" s="20">
        <v>45662</v>
      </c>
      <c r="D65">
        <v>0</v>
      </c>
      <c r="E65" t="s">
        <v>43</v>
      </c>
    </row>
    <row r="66" spans="1:5" x14ac:dyDescent="0.3">
      <c r="A66">
        <v>110</v>
      </c>
      <c r="B66" t="s">
        <v>21</v>
      </c>
      <c r="C66" s="20">
        <v>45662</v>
      </c>
      <c r="D66">
        <v>0</v>
      </c>
      <c r="E66" t="s">
        <v>44</v>
      </c>
    </row>
    <row r="67" spans="1:5" x14ac:dyDescent="0.3">
      <c r="A67">
        <v>110</v>
      </c>
      <c r="B67" t="s">
        <v>21</v>
      </c>
      <c r="C67" s="20">
        <v>45662</v>
      </c>
      <c r="D67">
        <v>0</v>
      </c>
      <c r="E67" t="s">
        <v>45</v>
      </c>
    </row>
    <row r="68" spans="1:5" x14ac:dyDescent="0.3">
      <c r="A68">
        <v>110</v>
      </c>
      <c r="B68" t="s">
        <v>21</v>
      </c>
      <c r="C68" s="20">
        <v>45662</v>
      </c>
      <c r="D68">
        <v>0</v>
      </c>
      <c r="E68" t="s">
        <v>46</v>
      </c>
    </row>
    <row r="69" spans="1:5" x14ac:dyDescent="0.3">
      <c r="A69">
        <v>110</v>
      </c>
      <c r="B69" t="s">
        <v>21</v>
      </c>
      <c r="C69" s="20">
        <v>45662</v>
      </c>
      <c r="D69">
        <v>3814.33</v>
      </c>
      <c r="E69" t="s">
        <v>47</v>
      </c>
    </row>
    <row r="70" spans="1:5" x14ac:dyDescent="0.3">
      <c r="A70">
        <v>110</v>
      </c>
      <c r="B70" t="s">
        <v>21</v>
      </c>
      <c r="C70" s="20">
        <v>45662</v>
      </c>
      <c r="D70">
        <v>0</v>
      </c>
      <c r="E70" t="s">
        <v>48</v>
      </c>
    </row>
    <row r="71" spans="1:5" x14ac:dyDescent="0.3">
      <c r="A71">
        <v>110</v>
      </c>
      <c r="B71" t="s">
        <v>21</v>
      </c>
      <c r="C71" s="20">
        <v>45662</v>
      </c>
      <c r="D71">
        <v>0</v>
      </c>
      <c r="E71" t="s">
        <v>45</v>
      </c>
    </row>
    <row r="72" spans="1:5" x14ac:dyDescent="0.3">
      <c r="A72">
        <v>110</v>
      </c>
      <c r="B72" t="s">
        <v>21</v>
      </c>
      <c r="C72" s="20">
        <v>45662</v>
      </c>
      <c r="D72">
        <v>0</v>
      </c>
      <c r="E72" t="s">
        <v>49</v>
      </c>
    </row>
    <row r="73" spans="1:5" x14ac:dyDescent="0.3">
      <c r="A73">
        <v>110</v>
      </c>
      <c r="B73" t="s">
        <v>21</v>
      </c>
      <c r="C73" s="20">
        <v>45662</v>
      </c>
      <c r="D73">
        <v>0</v>
      </c>
      <c r="E73" t="s">
        <v>50</v>
      </c>
    </row>
    <row r="74" spans="1:5" x14ac:dyDescent="0.3">
      <c r="A74">
        <v>110</v>
      </c>
      <c r="B74" t="s">
        <v>21</v>
      </c>
      <c r="C74" s="20">
        <v>45662</v>
      </c>
      <c r="D74">
        <v>0</v>
      </c>
      <c r="E74" t="s">
        <v>51</v>
      </c>
    </row>
    <row r="75" spans="1:5" x14ac:dyDescent="0.3">
      <c r="A75">
        <v>110</v>
      </c>
      <c r="B75" t="s">
        <v>21</v>
      </c>
      <c r="C75" s="20">
        <v>45662</v>
      </c>
      <c r="D75">
        <v>0</v>
      </c>
      <c r="E75" t="s">
        <v>52</v>
      </c>
    </row>
    <row r="76" spans="1:5" x14ac:dyDescent="0.3">
      <c r="A76">
        <v>110</v>
      </c>
      <c r="B76" t="s">
        <v>21</v>
      </c>
      <c r="C76" s="20">
        <v>45662</v>
      </c>
      <c r="D76">
        <v>0</v>
      </c>
      <c r="E76" t="s">
        <v>53</v>
      </c>
    </row>
    <row r="77" spans="1:5" x14ac:dyDescent="0.3">
      <c r="A77">
        <v>110</v>
      </c>
      <c r="B77" t="s">
        <v>21</v>
      </c>
      <c r="C77" s="20">
        <v>45662</v>
      </c>
      <c r="D77">
        <v>0</v>
      </c>
      <c r="E77" t="s">
        <v>54</v>
      </c>
    </row>
    <row r="78" spans="1:5" x14ac:dyDescent="0.3">
      <c r="A78">
        <v>110</v>
      </c>
      <c r="B78" t="s">
        <v>21</v>
      </c>
      <c r="C78" s="20">
        <v>45664</v>
      </c>
      <c r="D78">
        <v>9175.57</v>
      </c>
      <c r="E78" t="s">
        <v>37</v>
      </c>
    </row>
    <row r="79" spans="1:5" x14ac:dyDescent="0.3">
      <c r="A79">
        <v>110</v>
      </c>
      <c r="B79" t="s">
        <v>21</v>
      </c>
      <c r="C79" s="20">
        <v>45664</v>
      </c>
      <c r="D79">
        <v>514.15</v>
      </c>
      <c r="E79" t="s">
        <v>38</v>
      </c>
    </row>
    <row r="80" spans="1:5" x14ac:dyDescent="0.3">
      <c r="A80">
        <v>110</v>
      </c>
      <c r="B80" t="s">
        <v>21</v>
      </c>
      <c r="C80" s="20">
        <v>45664</v>
      </c>
      <c r="D80">
        <v>0</v>
      </c>
      <c r="E80" t="s">
        <v>39</v>
      </c>
    </row>
    <row r="81" spans="1:5" x14ac:dyDescent="0.3">
      <c r="A81">
        <v>110</v>
      </c>
      <c r="B81" t="s">
        <v>21</v>
      </c>
      <c r="C81" s="20">
        <v>45664</v>
      </c>
      <c r="D81">
        <v>0</v>
      </c>
      <c r="E81" t="s">
        <v>40</v>
      </c>
    </row>
    <row r="82" spans="1:5" x14ac:dyDescent="0.3">
      <c r="A82">
        <v>110</v>
      </c>
      <c r="B82" t="s">
        <v>21</v>
      </c>
      <c r="C82" s="20">
        <v>45664</v>
      </c>
      <c r="D82">
        <v>0</v>
      </c>
      <c r="E82" t="s">
        <v>41</v>
      </c>
    </row>
    <row r="83" spans="1:5" x14ac:dyDescent="0.3">
      <c r="A83">
        <v>110</v>
      </c>
      <c r="B83" t="s">
        <v>21</v>
      </c>
      <c r="C83" s="20">
        <v>45664</v>
      </c>
      <c r="D83">
        <v>483.35</v>
      </c>
      <c r="E83" t="s">
        <v>42</v>
      </c>
    </row>
    <row r="84" spans="1:5" x14ac:dyDescent="0.3">
      <c r="A84">
        <v>110</v>
      </c>
      <c r="B84" t="s">
        <v>21</v>
      </c>
      <c r="C84" s="20">
        <v>45664</v>
      </c>
      <c r="D84">
        <v>0</v>
      </c>
      <c r="E84" t="s">
        <v>43</v>
      </c>
    </row>
    <row r="85" spans="1:5" x14ac:dyDescent="0.3">
      <c r="A85">
        <v>110</v>
      </c>
      <c r="B85" t="s">
        <v>21</v>
      </c>
      <c r="C85" s="20">
        <v>45664</v>
      </c>
      <c r="D85">
        <v>0</v>
      </c>
      <c r="E85" t="s">
        <v>44</v>
      </c>
    </row>
    <row r="86" spans="1:5" x14ac:dyDescent="0.3">
      <c r="A86">
        <v>110</v>
      </c>
      <c r="B86" t="s">
        <v>21</v>
      </c>
      <c r="C86" s="20">
        <v>45664</v>
      </c>
      <c r="D86">
        <v>0</v>
      </c>
      <c r="E86" t="s">
        <v>45</v>
      </c>
    </row>
    <row r="87" spans="1:5" x14ac:dyDescent="0.3">
      <c r="A87">
        <v>110</v>
      </c>
      <c r="B87" t="s">
        <v>21</v>
      </c>
      <c r="C87" s="20">
        <v>45664</v>
      </c>
      <c r="D87">
        <v>0</v>
      </c>
      <c r="E87" t="s">
        <v>46</v>
      </c>
    </row>
    <row r="88" spans="1:5" x14ac:dyDescent="0.3">
      <c r="A88">
        <v>110</v>
      </c>
      <c r="B88" t="s">
        <v>21</v>
      </c>
      <c r="C88" s="20">
        <v>45664</v>
      </c>
      <c r="D88">
        <v>5270.06</v>
      </c>
      <c r="E88" t="s">
        <v>47</v>
      </c>
    </row>
    <row r="89" spans="1:5" x14ac:dyDescent="0.3">
      <c r="A89">
        <v>110</v>
      </c>
      <c r="B89" t="s">
        <v>21</v>
      </c>
      <c r="C89" s="20">
        <v>45664</v>
      </c>
      <c r="D89">
        <v>0</v>
      </c>
      <c r="E89" t="s">
        <v>48</v>
      </c>
    </row>
    <row r="90" spans="1:5" x14ac:dyDescent="0.3">
      <c r="A90">
        <v>110</v>
      </c>
      <c r="B90" t="s">
        <v>21</v>
      </c>
      <c r="C90" s="20">
        <v>45664</v>
      </c>
      <c r="D90">
        <v>0</v>
      </c>
      <c r="E90" t="s">
        <v>45</v>
      </c>
    </row>
    <row r="91" spans="1:5" x14ac:dyDescent="0.3">
      <c r="A91">
        <v>110</v>
      </c>
      <c r="B91" t="s">
        <v>21</v>
      </c>
      <c r="C91" s="20">
        <v>45664</v>
      </c>
      <c r="D91">
        <v>0</v>
      </c>
      <c r="E91" t="s">
        <v>49</v>
      </c>
    </row>
    <row r="92" spans="1:5" x14ac:dyDescent="0.3">
      <c r="A92">
        <v>110</v>
      </c>
      <c r="B92" t="s">
        <v>21</v>
      </c>
      <c r="C92" s="20">
        <v>45664</v>
      </c>
      <c r="D92">
        <v>0</v>
      </c>
      <c r="E92" t="s">
        <v>50</v>
      </c>
    </row>
    <row r="93" spans="1:5" x14ac:dyDescent="0.3">
      <c r="A93">
        <v>110</v>
      </c>
      <c r="B93" t="s">
        <v>21</v>
      </c>
      <c r="C93" s="20">
        <v>45664</v>
      </c>
      <c r="D93">
        <v>0</v>
      </c>
      <c r="E93" t="s">
        <v>51</v>
      </c>
    </row>
    <row r="94" spans="1:5" x14ac:dyDescent="0.3">
      <c r="A94">
        <v>110</v>
      </c>
      <c r="B94" t="s">
        <v>21</v>
      </c>
      <c r="C94" s="20">
        <v>45664</v>
      </c>
      <c r="D94">
        <v>0</v>
      </c>
      <c r="E94" t="s">
        <v>52</v>
      </c>
    </row>
    <row r="95" spans="1:5" x14ac:dyDescent="0.3">
      <c r="A95">
        <v>110</v>
      </c>
      <c r="B95" t="s">
        <v>21</v>
      </c>
      <c r="C95" s="20">
        <v>45664</v>
      </c>
      <c r="D95">
        <v>0</v>
      </c>
      <c r="E95" t="s">
        <v>53</v>
      </c>
    </row>
    <row r="96" spans="1:5" x14ac:dyDescent="0.3">
      <c r="A96">
        <v>110</v>
      </c>
      <c r="B96" t="s">
        <v>21</v>
      </c>
      <c r="C96" s="20">
        <v>45664</v>
      </c>
      <c r="D96">
        <v>0</v>
      </c>
      <c r="E96" t="s">
        <v>54</v>
      </c>
    </row>
    <row r="97" spans="1:5" x14ac:dyDescent="0.3">
      <c r="A97">
        <v>110</v>
      </c>
      <c r="B97" t="s">
        <v>21</v>
      </c>
      <c r="C97" s="20">
        <v>45665</v>
      </c>
      <c r="D97">
        <v>13494.3</v>
      </c>
      <c r="E97" t="s">
        <v>37</v>
      </c>
    </row>
    <row r="98" spans="1:5" x14ac:dyDescent="0.3">
      <c r="A98">
        <v>110</v>
      </c>
      <c r="B98" t="s">
        <v>21</v>
      </c>
      <c r="C98" s="20">
        <v>45665</v>
      </c>
      <c r="D98">
        <v>40</v>
      </c>
      <c r="E98" t="s">
        <v>38</v>
      </c>
    </row>
    <row r="99" spans="1:5" x14ac:dyDescent="0.3">
      <c r="A99">
        <v>110</v>
      </c>
      <c r="B99" t="s">
        <v>21</v>
      </c>
      <c r="C99" s="20">
        <v>45665</v>
      </c>
      <c r="D99">
        <v>0</v>
      </c>
      <c r="E99" t="s">
        <v>39</v>
      </c>
    </row>
    <row r="100" spans="1:5" x14ac:dyDescent="0.3">
      <c r="A100">
        <v>110</v>
      </c>
      <c r="B100" t="s">
        <v>21</v>
      </c>
      <c r="C100" s="20">
        <v>45665</v>
      </c>
      <c r="D100">
        <v>0</v>
      </c>
      <c r="E100" t="s">
        <v>40</v>
      </c>
    </row>
    <row r="101" spans="1:5" x14ac:dyDescent="0.3">
      <c r="A101">
        <v>110</v>
      </c>
      <c r="B101" t="s">
        <v>21</v>
      </c>
      <c r="C101" s="20">
        <v>45665</v>
      </c>
      <c r="D101">
        <v>0</v>
      </c>
      <c r="E101" t="s">
        <v>41</v>
      </c>
    </row>
    <row r="102" spans="1:5" x14ac:dyDescent="0.3">
      <c r="A102">
        <v>110</v>
      </c>
      <c r="B102" t="s">
        <v>21</v>
      </c>
      <c r="C102" s="20">
        <v>45665</v>
      </c>
      <c r="D102">
        <v>1443.13</v>
      </c>
      <c r="E102" t="s">
        <v>42</v>
      </c>
    </row>
    <row r="103" spans="1:5" x14ac:dyDescent="0.3">
      <c r="A103">
        <v>110</v>
      </c>
      <c r="B103" t="s">
        <v>21</v>
      </c>
      <c r="C103" s="20">
        <v>45665</v>
      </c>
      <c r="D103">
        <v>0</v>
      </c>
      <c r="E103" t="s">
        <v>43</v>
      </c>
    </row>
    <row r="104" spans="1:5" x14ac:dyDescent="0.3">
      <c r="A104">
        <v>110</v>
      </c>
      <c r="B104" t="s">
        <v>21</v>
      </c>
      <c r="C104" s="20">
        <v>45665</v>
      </c>
      <c r="D104">
        <v>0</v>
      </c>
      <c r="E104" t="s">
        <v>44</v>
      </c>
    </row>
    <row r="105" spans="1:5" x14ac:dyDescent="0.3">
      <c r="A105">
        <v>110</v>
      </c>
      <c r="B105" t="s">
        <v>21</v>
      </c>
      <c r="C105" s="20">
        <v>45665</v>
      </c>
      <c r="D105">
        <v>0</v>
      </c>
      <c r="E105" t="s">
        <v>45</v>
      </c>
    </row>
    <row r="106" spans="1:5" x14ac:dyDescent="0.3">
      <c r="A106">
        <v>110</v>
      </c>
      <c r="B106" t="s">
        <v>21</v>
      </c>
      <c r="C106" s="20">
        <v>45665</v>
      </c>
      <c r="D106">
        <v>0</v>
      </c>
      <c r="E106" t="s">
        <v>46</v>
      </c>
    </row>
    <row r="107" spans="1:5" x14ac:dyDescent="0.3">
      <c r="A107">
        <v>110</v>
      </c>
      <c r="B107" t="s">
        <v>21</v>
      </c>
      <c r="C107" s="20">
        <v>45665</v>
      </c>
      <c r="D107">
        <v>4031.63</v>
      </c>
      <c r="E107" t="s">
        <v>47</v>
      </c>
    </row>
    <row r="108" spans="1:5" x14ac:dyDescent="0.3">
      <c r="A108">
        <v>110</v>
      </c>
      <c r="B108" t="s">
        <v>21</v>
      </c>
      <c r="C108" s="20">
        <v>45665</v>
      </c>
      <c r="D108">
        <v>0</v>
      </c>
      <c r="E108" t="s">
        <v>48</v>
      </c>
    </row>
    <row r="109" spans="1:5" x14ac:dyDescent="0.3">
      <c r="A109">
        <v>110</v>
      </c>
      <c r="B109" t="s">
        <v>21</v>
      </c>
      <c r="C109" s="20">
        <v>45665</v>
      </c>
      <c r="D109">
        <v>0</v>
      </c>
      <c r="E109" t="s">
        <v>45</v>
      </c>
    </row>
    <row r="110" spans="1:5" x14ac:dyDescent="0.3">
      <c r="A110">
        <v>110</v>
      </c>
      <c r="B110" t="s">
        <v>21</v>
      </c>
      <c r="C110" s="20">
        <v>45665</v>
      </c>
      <c r="D110">
        <v>0</v>
      </c>
      <c r="E110" t="s">
        <v>49</v>
      </c>
    </row>
    <row r="111" spans="1:5" x14ac:dyDescent="0.3">
      <c r="A111">
        <v>110</v>
      </c>
      <c r="B111" t="s">
        <v>21</v>
      </c>
      <c r="C111" s="20">
        <v>45665</v>
      </c>
      <c r="D111">
        <v>0</v>
      </c>
      <c r="E111" t="s">
        <v>50</v>
      </c>
    </row>
    <row r="112" spans="1:5" x14ac:dyDescent="0.3">
      <c r="A112">
        <v>110</v>
      </c>
      <c r="B112" t="s">
        <v>21</v>
      </c>
      <c r="C112" s="20">
        <v>45665</v>
      </c>
      <c r="D112">
        <v>0</v>
      </c>
      <c r="E112" t="s">
        <v>51</v>
      </c>
    </row>
    <row r="113" spans="1:5" x14ac:dyDescent="0.3">
      <c r="A113">
        <v>110</v>
      </c>
      <c r="B113" t="s">
        <v>21</v>
      </c>
      <c r="C113" s="20">
        <v>45665</v>
      </c>
      <c r="D113">
        <v>0</v>
      </c>
      <c r="E113" t="s">
        <v>52</v>
      </c>
    </row>
    <row r="114" spans="1:5" x14ac:dyDescent="0.3">
      <c r="A114">
        <v>110</v>
      </c>
      <c r="B114" t="s">
        <v>21</v>
      </c>
      <c r="C114" s="20">
        <v>45665</v>
      </c>
      <c r="D114">
        <v>0</v>
      </c>
      <c r="E114" t="s">
        <v>53</v>
      </c>
    </row>
    <row r="115" spans="1:5" x14ac:dyDescent="0.3">
      <c r="A115">
        <v>110</v>
      </c>
      <c r="B115" t="s">
        <v>21</v>
      </c>
      <c r="C115" s="20">
        <v>45665</v>
      </c>
      <c r="D115">
        <v>0</v>
      </c>
      <c r="E115" t="s">
        <v>54</v>
      </c>
    </row>
    <row r="116" spans="1:5" x14ac:dyDescent="0.3">
      <c r="A116">
        <v>110</v>
      </c>
      <c r="B116" t="s">
        <v>21</v>
      </c>
      <c r="C116" s="20">
        <v>45666</v>
      </c>
      <c r="D116">
        <v>29448.68</v>
      </c>
      <c r="E116" t="s">
        <v>37</v>
      </c>
    </row>
    <row r="117" spans="1:5" x14ac:dyDescent="0.3">
      <c r="A117">
        <v>110</v>
      </c>
      <c r="B117" t="s">
        <v>21</v>
      </c>
      <c r="C117" s="20">
        <v>45666</v>
      </c>
      <c r="D117">
        <v>0</v>
      </c>
      <c r="E117" t="s">
        <v>38</v>
      </c>
    </row>
    <row r="118" spans="1:5" x14ac:dyDescent="0.3">
      <c r="A118">
        <v>110</v>
      </c>
      <c r="B118" t="s">
        <v>21</v>
      </c>
      <c r="C118" s="20">
        <v>45666</v>
      </c>
      <c r="D118">
        <v>0</v>
      </c>
      <c r="E118" t="s">
        <v>39</v>
      </c>
    </row>
    <row r="119" spans="1:5" x14ac:dyDescent="0.3">
      <c r="A119">
        <v>110</v>
      </c>
      <c r="B119" t="s">
        <v>21</v>
      </c>
      <c r="C119" s="20">
        <v>45666</v>
      </c>
      <c r="D119">
        <v>0</v>
      </c>
      <c r="E119" t="s">
        <v>40</v>
      </c>
    </row>
    <row r="120" spans="1:5" x14ac:dyDescent="0.3">
      <c r="A120">
        <v>110</v>
      </c>
      <c r="B120" t="s">
        <v>21</v>
      </c>
      <c r="C120" s="20">
        <v>45666</v>
      </c>
      <c r="D120">
        <v>0</v>
      </c>
      <c r="E120" t="s">
        <v>41</v>
      </c>
    </row>
    <row r="121" spans="1:5" x14ac:dyDescent="0.3">
      <c r="A121">
        <v>110</v>
      </c>
      <c r="B121" t="s">
        <v>21</v>
      </c>
      <c r="C121" s="20">
        <v>45666</v>
      </c>
      <c r="D121">
        <v>1270.4000000000001</v>
      </c>
      <c r="E121" t="s">
        <v>42</v>
      </c>
    </row>
    <row r="122" spans="1:5" x14ac:dyDescent="0.3">
      <c r="A122">
        <v>110</v>
      </c>
      <c r="B122" t="s">
        <v>21</v>
      </c>
      <c r="C122" s="20">
        <v>45666</v>
      </c>
      <c r="D122">
        <v>0</v>
      </c>
      <c r="E122" t="s">
        <v>43</v>
      </c>
    </row>
    <row r="123" spans="1:5" x14ac:dyDescent="0.3">
      <c r="A123">
        <v>110</v>
      </c>
      <c r="B123" t="s">
        <v>21</v>
      </c>
      <c r="C123" s="20">
        <v>45666</v>
      </c>
      <c r="D123">
        <v>0</v>
      </c>
      <c r="E123" t="s">
        <v>44</v>
      </c>
    </row>
    <row r="124" spans="1:5" x14ac:dyDescent="0.3">
      <c r="A124">
        <v>110</v>
      </c>
      <c r="B124" t="s">
        <v>21</v>
      </c>
      <c r="C124" s="20">
        <v>45666</v>
      </c>
      <c r="D124">
        <v>0</v>
      </c>
      <c r="E124" t="s">
        <v>45</v>
      </c>
    </row>
    <row r="125" spans="1:5" x14ac:dyDescent="0.3">
      <c r="A125">
        <v>110</v>
      </c>
      <c r="B125" t="s">
        <v>21</v>
      </c>
      <c r="C125" s="20">
        <v>45666</v>
      </c>
      <c r="D125">
        <v>0</v>
      </c>
      <c r="E125" t="s">
        <v>46</v>
      </c>
    </row>
    <row r="126" spans="1:5" x14ac:dyDescent="0.3">
      <c r="A126">
        <v>110</v>
      </c>
      <c r="B126" t="s">
        <v>21</v>
      </c>
      <c r="C126" s="20">
        <v>45666</v>
      </c>
      <c r="D126">
        <v>9838.34</v>
      </c>
      <c r="E126" t="s">
        <v>47</v>
      </c>
    </row>
    <row r="127" spans="1:5" x14ac:dyDescent="0.3">
      <c r="A127">
        <v>110</v>
      </c>
      <c r="B127" t="s">
        <v>21</v>
      </c>
      <c r="C127" s="20">
        <v>45666</v>
      </c>
      <c r="D127">
        <v>0</v>
      </c>
      <c r="E127" t="s">
        <v>48</v>
      </c>
    </row>
    <row r="128" spans="1:5" x14ac:dyDescent="0.3">
      <c r="A128">
        <v>110</v>
      </c>
      <c r="B128" t="s">
        <v>21</v>
      </c>
      <c r="C128" s="20">
        <v>45666</v>
      </c>
      <c r="D128">
        <v>0</v>
      </c>
      <c r="E128" t="s">
        <v>45</v>
      </c>
    </row>
    <row r="129" spans="1:5" x14ac:dyDescent="0.3">
      <c r="A129">
        <v>110</v>
      </c>
      <c r="B129" t="s">
        <v>21</v>
      </c>
      <c r="C129" s="20">
        <v>45666</v>
      </c>
      <c r="D129">
        <v>0</v>
      </c>
      <c r="E129" t="s">
        <v>49</v>
      </c>
    </row>
    <row r="130" spans="1:5" x14ac:dyDescent="0.3">
      <c r="A130">
        <v>110</v>
      </c>
      <c r="B130" t="s">
        <v>21</v>
      </c>
      <c r="C130" s="20">
        <v>45666</v>
      </c>
      <c r="D130">
        <v>0</v>
      </c>
      <c r="E130" t="s">
        <v>50</v>
      </c>
    </row>
    <row r="131" spans="1:5" x14ac:dyDescent="0.3">
      <c r="A131">
        <v>110</v>
      </c>
      <c r="B131" t="s">
        <v>21</v>
      </c>
      <c r="C131" s="20">
        <v>45666</v>
      </c>
      <c r="D131">
        <v>0</v>
      </c>
      <c r="E131" t="s">
        <v>51</v>
      </c>
    </row>
    <row r="132" spans="1:5" x14ac:dyDescent="0.3">
      <c r="A132">
        <v>110</v>
      </c>
      <c r="B132" t="s">
        <v>21</v>
      </c>
      <c r="C132" s="20">
        <v>45666</v>
      </c>
      <c r="D132">
        <v>0</v>
      </c>
      <c r="E132" t="s">
        <v>52</v>
      </c>
    </row>
    <row r="133" spans="1:5" x14ac:dyDescent="0.3">
      <c r="A133">
        <v>110</v>
      </c>
      <c r="B133" t="s">
        <v>21</v>
      </c>
      <c r="C133" s="20">
        <v>45666</v>
      </c>
      <c r="D133">
        <v>0</v>
      </c>
      <c r="E133" t="s">
        <v>53</v>
      </c>
    </row>
    <row r="134" spans="1:5" x14ac:dyDescent="0.3">
      <c r="A134">
        <v>110</v>
      </c>
      <c r="B134" t="s">
        <v>21</v>
      </c>
      <c r="C134" s="20">
        <v>45666</v>
      </c>
      <c r="D134">
        <v>0</v>
      </c>
      <c r="E134" t="s">
        <v>54</v>
      </c>
    </row>
    <row r="135" spans="1:5" x14ac:dyDescent="0.3">
      <c r="A135">
        <v>110</v>
      </c>
      <c r="B135" t="s">
        <v>21</v>
      </c>
      <c r="C135" s="20">
        <v>45667</v>
      </c>
      <c r="D135">
        <v>29916.87</v>
      </c>
      <c r="E135" t="s">
        <v>37</v>
      </c>
    </row>
    <row r="136" spans="1:5" x14ac:dyDescent="0.3">
      <c r="A136">
        <v>110</v>
      </c>
      <c r="B136" t="s">
        <v>21</v>
      </c>
      <c r="C136" s="20">
        <v>45667</v>
      </c>
      <c r="D136">
        <v>473.81</v>
      </c>
      <c r="E136" t="s">
        <v>38</v>
      </c>
    </row>
    <row r="137" spans="1:5" x14ac:dyDescent="0.3">
      <c r="A137">
        <v>110</v>
      </c>
      <c r="B137" t="s">
        <v>21</v>
      </c>
      <c r="C137" s="20">
        <v>45667</v>
      </c>
      <c r="D137">
        <v>0</v>
      </c>
      <c r="E137" t="s">
        <v>39</v>
      </c>
    </row>
    <row r="138" spans="1:5" x14ac:dyDescent="0.3">
      <c r="A138">
        <v>110</v>
      </c>
      <c r="B138" t="s">
        <v>21</v>
      </c>
      <c r="C138" s="20">
        <v>45667</v>
      </c>
      <c r="D138">
        <v>0</v>
      </c>
      <c r="E138" t="s">
        <v>40</v>
      </c>
    </row>
    <row r="139" spans="1:5" x14ac:dyDescent="0.3">
      <c r="A139">
        <v>110</v>
      </c>
      <c r="B139" t="s">
        <v>21</v>
      </c>
      <c r="C139" s="20">
        <v>45667</v>
      </c>
      <c r="D139">
        <v>0</v>
      </c>
      <c r="E139" t="s">
        <v>41</v>
      </c>
    </row>
    <row r="140" spans="1:5" x14ac:dyDescent="0.3">
      <c r="A140">
        <v>110</v>
      </c>
      <c r="B140" t="s">
        <v>21</v>
      </c>
      <c r="C140" s="20">
        <v>45667</v>
      </c>
      <c r="D140">
        <v>2308.13</v>
      </c>
      <c r="E140" t="s">
        <v>42</v>
      </c>
    </row>
    <row r="141" spans="1:5" x14ac:dyDescent="0.3">
      <c r="A141">
        <v>110</v>
      </c>
      <c r="B141" t="s">
        <v>21</v>
      </c>
      <c r="C141" s="20">
        <v>45667</v>
      </c>
      <c r="D141">
        <v>0</v>
      </c>
      <c r="E141" t="s">
        <v>43</v>
      </c>
    </row>
    <row r="142" spans="1:5" x14ac:dyDescent="0.3">
      <c r="A142">
        <v>110</v>
      </c>
      <c r="B142" t="s">
        <v>21</v>
      </c>
      <c r="C142" s="20">
        <v>45667</v>
      </c>
      <c r="D142">
        <v>0</v>
      </c>
      <c r="E142" t="s">
        <v>44</v>
      </c>
    </row>
    <row r="143" spans="1:5" x14ac:dyDescent="0.3">
      <c r="A143">
        <v>110</v>
      </c>
      <c r="B143" t="s">
        <v>21</v>
      </c>
      <c r="C143" s="20">
        <v>45667</v>
      </c>
      <c r="D143">
        <v>0</v>
      </c>
      <c r="E143" t="s">
        <v>45</v>
      </c>
    </row>
    <row r="144" spans="1:5" x14ac:dyDescent="0.3">
      <c r="A144">
        <v>110</v>
      </c>
      <c r="B144" t="s">
        <v>21</v>
      </c>
      <c r="C144" s="20">
        <v>45667</v>
      </c>
      <c r="D144">
        <v>0</v>
      </c>
      <c r="E144" t="s">
        <v>46</v>
      </c>
    </row>
    <row r="145" spans="1:5" x14ac:dyDescent="0.3">
      <c r="A145">
        <v>110</v>
      </c>
      <c r="B145" t="s">
        <v>21</v>
      </c>
      <c r="C145" s="20">
        <v>45667</v>
      </c>
      <c r="D145">
        <v>10705.93</v>
      </c>
      <c r="E145" t="s">
        <v>47</v>
      </c>
    </row>
    <row r="146" spans="1:5" x14ac:dyDescent="0.3">
      <c r="A146">
        <v>110</v>
      </c>
      <c r="B146" t="s">
        <v>21</v>
      </c>
      <c r="C146" s="20">
        <v>45667</v>
      </c>
      <c r="D146">
        <v>0</v>
      </c>
      <c r="E146" t="s">
        <v>48</v>
      </c>
    </row>
    <row r="147" spans="1:5" x14ac:dyDescent="0.3">
      <c r="A147">
        <v>110</v>
      </c>
      <c r="B147" t="s">
        <v>21</v>
      </c>
      <c r="C147" s="20">
        <v>45667</v>
      </c>
      <c r="D147">
        <v>0</v>
      </c>
      <c r="E147" t="s">
        <v>45</v>
      </c>
    </row>
    <row r="148" spans="1:5" x14ac:dyDescent="0.3">
      <c r="A148">
        <v>110</v>
      </c>
      <c r="B148" t="s">
        <v>21</v>
      </c>
      <c r="C148" s="20">
        <v>45667</v>
      </c>
      <c r="D148">
        <v>0</v>
      </c>
      <c r="E148" t="s">
        <v>49</v>
      </c>
    </row>
    <row r="149" spans="1:5" x14ac:dyDescent="0.3">
      <c r="A149">
        <v>110</v>
      </c>
      <c r="B149" t="s">
        <v>21</v>
      </c>
      <c r="C149" s="20">
        <v>45667</v>
      </c>
      <c r="D149">
        <v>0</v>
      </c>
      <c r="E149" t="s">
        <v>50</v>
      </c>
    </row>
    <row r="150" spans="1:5" x14ac:dyDescent="0.3">
      <c r="A150">
        <v>110</v>
      </c>
      <c r="B150" t="s">
        <v>21</v>
      </c>
      <c r="C150" s="20">
        <v>45667</v>
      </c>
      <c r="D150">
        <v>0</v>
      </c>
      <c r="E150" t="s">
        <v>51</v>
      </c>
    </row>
    <row r="151" spans="1:5" x14ac:dyDescent="0.3">
      <c r="A151">
        <v>110</v>
      </c>
      <c r="B151" t="s">
        <v>21</v>
      </c>
      <c r="C151" s="20">
        <v>45667</v>
      </c>
      <c r="D151">
        <v>0</v>
      </c>
      <c r="E151" t="s">
        <v>52</v>
      </c>
    </row>
    <row r="152" spans="1:5" x14ac:dyDescent="0.3">
      <c r="A152">
        <v>110</v>
      </c>
      <c r="B152" t="s">
        <v>21</v>
      </c>
      <c r="C152" s="20">
        <v>45667</v>
      </c>
      <c r="D152">
        <v>0</v>
      </c>
      <c r="E152" t="s">
        <v>53</v>
      </c>
    </row>
    <row r="153" spans="1:5" x14ac:dyDescent="0.3">
      <c r="A153">
        <v>110</v>
      </c>
      <c r="B153" t="s">
        <v>21</v>
      </c>
      <c r="C153" s="20">
        <v>45667</v>
      </c>
      <c r="D153">
        <v>0</v>
      </c>
      <c r="E153" t="s">
        <v>54</v>
      </c>
    </row>
    <row r="154" spans="1:5" x14ac:dyDescent="0.3">
      <c r="A154">
        <v>110</v>
      </c>
      <c r="B154" t="s">
        <v>21</v>
      </c>
      <c r="C154" s="20">
        <v>45668</v>
      </c>
      <c r="D154">
        <v>43452.36</v>
      </c>
      <c r="E154" t="s">
        <v>37</v>
      </c>
    </row>
    <row r="155" spans="1:5" x14ac:dyDescent="0.3">
      <c r="A155">
        <v>110</v>
      </c>
      <c r="B155" t="s">
        <v>21</v>
      </c>
      <c r="C155" s="20">
        <v>45668</v>
      </c>
      <c r="D155">
        <v>535.04</v>
      </c>
      <c r="E155" t="s">
        <v>38</v>
      </c>
    </row>
    <row r="156" spans="1:5" x14ac:dyDescent="0.3">
      <c r="A156">
        <v>110</v>
      </c>
      <c r="B156" t="s">
        <v>21</v>
      </c>
      <c r="C156" s="20">
        <v>45668</v>
      </c>
      <c r="D156">
        <v>0</v>
      </c>
      <c r="E156" t="s">
        <v>39</v>
      </c>
    </row>
    <row r="157" spans="1:5" x14ac:dyDescent="0.3">
      <c r="A157">
        <v>110</v>
      </c>
      <c r="B157" t="s">
        <v>21</v>
      </c>
      <c r="C157" s="20">
        <v>45668</v>
      </c>
      <c r="D157">
        <v>0</v>
      </c>
      <c r="E157" t="s">
        <v>40</v>
      </c>
    </row>
    <row r="158" spans="1:5" x14ac:dyDescent="0.3">
      <c r="A158">
        <v>110</v>
      </c>
      <c r="B158" t="s">
        <v>21</v>
      </c>
      <c r="C158" s="20">
        <v>45668</v>
      </c>
      <c r="D158">
        <v>0</v>
      </c>
      <c r="E158" t="s">
        <v>41</v>
      </c>
    </row>
    <row r="159" spans="1:5" x14ac:dyDescent="0.3">
      <c r="A159">
        <v>110</v>
      </c>
      <c r="B159" t="s">
        <v>21</v>
      </c>
      <c r="C159" s="20">
        <v>45668</v>
      </c>
      <c r="D159">
        <v>903.45</v>
      </c>
      <c r="E159" t="s">
        <v>42</v>
      </c>
    </row>
    <row r="160" spans="1:5" x14ac:dyDescent="0.3">
      <c r="A160">
        <v>110</v>
      </c>
      <c r="B160" t="s">
        <v>21</v>
      </c>
      <c r="C160" s="20">
        <v>45668</v>
      </c>
      <c r="D160">
        <v>0</v>
      </c>
      <c r="E160" t="s">
        <v>43</v>
      </c>
    </row>
    <row r="161" spans="1:5" x14ac:dyDescent="0.3">
      <c r="A161">
        <v>110</v>
      </c>
      <c r="B161" t="s">
        <v>21</v>
      </c>
      <c r="C161" s="20">
        <v>45668</v>
      </c>
      <c r="D161">
        <v>0</v>
      </c>
      <c r="E161" t="s">
        <v>44</v>
      </c>
    </row>
    <row r="162" spans="1:5" x14ac:dyDescent="0.3">
      <c r="A162">
        <v>110</v>
      </c>
      <c r="B162" t="s">
        <v>21</v>
      </c>
      <c r="C162" s="20">
        <v>45668</v>
      </c>
      <c r="D162">
        <v>0</v>
      </c>
      <c r="E162" t="s">
        <v>45</v>
      </c>
    </row>
    <row r="163" spans="1:5" x14ac:dyDescent="0.3">
      <c r="A163">
        <v>110</v>
      </c>
      <c r="B163" t="s">
        <v>21</v>
      </c>
      <c r="C163" s="20">
        <v>45668</v>
      </c>
      <c r="D163">
        <v>0</v>
      </c>
      <c r="E163" t="s">
        <v>46</v>
      </c>
    </row>
    <row r="164" spans="1:5" x14ac:dyDescent="0.3">
      <c r="A164">
        <v>110</v>
      </c>
      <c r="B164" t="s">
        <v>21</v>
      </c>
      <c r="C164" s="20">
        <v>45668</v>
      </c>
      <c r="D164">
        <v>17238.27</v>
      </c>
      <c r="E164" t="s">
        <v>47</v>
      </c>
    </row>
    <row r="165" spans="1:5" x14ac:dyDescent="0.3">
      <c r="A165">
        <v>110</v>
      </c>
      <c r="B165" t="s">
        <v>21</v>
      </c>
      <c r="C165" s="20">
        <v>45668</v>
      </c>
      <c r="D165">
        <v>0</v>
      </c>
      <c r="E165" t="s">
        <v>48</v>
      </c>
    </row>
    <row r="166" spans="1:5" x14ac:dyDescent="0.3">
      <c r="A166">
        <v>110</v>
      </c>
      <c r="B166" t="s">
        <v>21</v>
      </c>
      <c r="C166" s="20">
        <v>45668</v>
      </c>
      <c r="D166">
        <v>0</v>
      </c>
      <c r="E166" t="s">
        <v>45</v>
      </c>
    </row>
    <row r="167" spans="1:5" x14ac:dyDescent="0.3">
      <c r="A167">
        <v>110</v>
      </c>
      <c r="B167" t="s">
        <v>21</v>
      </c>
      <c r="C167" s="20">
        <v>45668</v>
      </c>
      <c r="D167">
        <v>0</v>
      </c>
      <c r="E167" t="s">
        <v>49</v>
      </c>
    </row>
    <row r="168" spans="1:5" x14ac:dyDescent="0.3">
      <c r="A168">
        <v>110</v>
      </c>
      <c r="B168" t="s">
        <v>21</v>
      </c>
      <c r="C168" s="20">
        <v>45668</v>
      </c>
      <c r="D168">
        <v>0</v>
      </c>
      <c r="E168" t="s">
        <v>50</v>
      </c>
    </row>
    <row r="169" spans="1:5" x14ac:dyDescent="0.3">
      <c r="A169">
        <v>110</v>
      </c>
      <c r="B169" t="s">
        <v>21</v>
      </c>
      <c r="C169" s="20">
        <v>45668</v>
      </c>
      <c r="D169">
        <v>0</v>
      </c>
      <c r="E169" t="s">
        <v>51</v>
      </c>
    </row>
    <row r="170" spans="1:5" x14ac:dyDescent="0.3">
      <c r="A170">
        <v>110</v>
      </c>
      <c r="B170" t="s">
        <v>21</v>
      </c>
      <c r="C170" s="20">
        <v>45668</v>
      </c>
      <c r="D170">
        <v>0</v>
      </c>
      <c r="E170" t="s">
        <v>52</v>
      </c>
    </row>
    <row r="171" spans="1:5" x14ac:dyDescent="0.3">
      <c r="A171">
        <v>110</v>
      </c>
      <c r="B171" t="s">
        <v>21</v>
      </c>
      <c r="C171" s="20">
        <v>45668</v>
      </c>
      <c r="D171">
        <v>0</v>
      </c>
      <c r="E171" t="s">
        <v>53</v>
      </c>
    </row>
    <row r="172" spans="1:5" x14ac:dyDescent="0.3">
      <c r="A172">
        <v>110</v>
      </c>
      <c r="B172" t="s">
        <v>21</v>
      </c>
      <c r="C172" s="20">
        <v>45668</v>
      </c>
      <c r="D172">
        <v>0</v>
      </c>
      <c r="E172" t="s">
        <v>54</v>
      </c>
    </row>
    <row r="173" spans="1:5" x14ac:dyDescent="0.3">
      <c r="A173">
        <v>110</v>
      </c>
      <c r="B173" t="s">
        <v>21</v>
      </c>
      <c r="C173" s="20">
        <v>45669</v>
      </c>
      <c r="D173">
        <v>13468.54</v>
      </c>
      <c r="E173" t="s">
        <v>37</v>
      </c>
    </row>
    <row r="174" spans="1:5" x14ac:dyDescent="0.3">
      <c r="A174">
        <v>110</v>
      </c>
      <c r="B174" t="s">
        <v>21</v>
      </c>
      <c r="C174" s="20">
        <v>45669</v>
      </c>
      <c r="D174">
        <v>290</v>
      </c>
      <c r="E174" t="s">
        <v>38</v>
      </c>
    </row>
    <row r="175" spans="1:5" x14ac:dyDescent="0.3">
      <c r="A175">
        <v>110</v>
      </c>
      <c r="B175" t="s">
        <v>21</v>
      </c>
      <c r="C175" s="20">
        <v>45669</v>
      </c>
      <c r="D175">
        <v>0</v>
      </c>
      <c r="E175" t="s">
        <v>39</v>
      </c>
    </row>
    <row r="176" spans="1:5" x14ac:dyDescent="0.3">
      <c r="A176">
        <v>110</v>
      </c>
      <c r="B176" t="s">
        <v>21</v>
      </c>
      <c r="C176" s="20">
        <v>45669</v>
      </c>
      <c r="D176">
        <v>0</v>
      </c>
      <c r="E176" t="s">
        <v>40</v>
      </c>
    </row>
    <row r="177" spans="1:5" x14ac:dyDescent="0.3">
      <c r="A177">
        <v>110</v>
      </c>
      <c r="B177" t="s">
        <v>21</v>
      </c>
      <c r="C177" s="20">
        <v>45669</v>
      </c>
      <c r="D177">
        <v>0</v>
      </c>
      <c r="E177" t="s">
        <v>41</v>
      </c>
    </row>
    <row r="178" spans="1:5" x14ac:dyDescent="0.3">
      <c r="A178">
        <v>110</v>
      </c>
      <c r="B178" t="s">
        <v>21</v>
      </c>
      <c r="C178" s="20">
        <v>45669</v>
      </c>
      <c r="D178">
        <v>305.86</v>
      </c>
      <c r="E178" t="s">
        <v>42</v>
      </c>
    </row>
    <row r="179" spans="1:5" x14ac:dyDescent="0.3">
      <c r="A179">
        <v>110</v>
      </c>
      <c r="B179" t="s">
        <v>21</v>
      </c>
      <c r="C179" s="20">
        <v>45669</v>
      </c>
      <c r="D179">
        <v>0</v>
      </c>
      <c r="E179" t="s">
        <v>43</v>
      </c>
    </row>
    <row r="180" spans="1:5" x14ac:dyDescent="0.3">
      <c r="A180">
        <v>110</v>
      </c>
      <c r="B180" t="s">
        <v>21</v>
      </c>
      <c r="C180" s="20">
        <v>45669</v>
      </c>
      <c r="D180">
        <v>0</v>
      </c>
      <c r="E180" t="s">
        <v>44</v>
      </c>
    </row>
    <row r="181" spans="1:5" x14ac:dyDescent="0.3">
      <c r="A181">
        <v>110</v>
      </c>
      <c r="B181" t="s">
        <v>21</v>
      </c>
      <c r="C181" s="20">
        <v>45669</v>
      </c>
      <c r="D181">
        <v>0</v>
      </c>
      <c r="E181" t="s">
        <v>45</v>
      </c>
    </row>
    <row r="182" spans="1:5" x14ac:dyDescent="0.3">
      <c r="A182">
        <v>110</v>
      </c>
      <c r="B182" t="s">
        <v>21</v>
      </c>
      <c r="C182" s="20">
        <v>45669</v>
      </c>
      <c r="D182">
        <v>1050.9000000000001</v>
      </c>
      <c r="E182" t="s">
        <v>46</v>
      </c>
    </row>
    <row r="183" spans="1:5" x14ac:dyDescent="0.3">
      <c r="A183">
        <v>110</v>
      </c>
      <c r="B183" t="s">
        <v>21</v>
      </c>
      <c r="C183" s="20">
        <v>45669</v>
      </c>
      <c r="D183">
        <v>3022.35</v>
      </c>
      <c r="E183" t="s">
        <v>47</v>
      </c>
    </row>
    <row r="184" spans="1:5" x14ac:dyDescent="0.3">
      <c r="A184">
        <v>110</v>
      </c>
      <c r="B184" t="s">
        <v>21</v>
      </c>
      <c r="C184" s="20">
        <v>45669</v>
      </c>
      <c r="D184">
        <v>0</v>
      </c>
      <c r="E184" t="s">
        <v>48</v>
      </c>
    </row>
    <row r="185" spans="1:5" x14ac:dyDescent="0.3">
      <c r="A185">
        <v>110</v>
      </c>
      <c r="B185" t="s">
        <v>21</v>
      </c>
      <c r="C185" s="20">
        <v>45669</v>
      </c>
      <c r="D185">
        <v>0</v>
      </c>
      <c r="E185" t="s">
        <v>45</v>
      </c>
    </row>
    <row r="186" spans="1:5" x14ac:dyDescent="0.3">
      <c r="A186">
        <v>110</v>
      </c>
      <c r="B186" t="s">
        <v>21</v>
      </c>
      <c r="C186" s="20">
        <v>45669</v>
      </c>
      <c r="D186">
        <v>0</v>
      </c>
      <c r="E186" t="s">
        <v>49</v>
      </c>
    </row>
    <row r="187" spans="1:5" x14ac:dyDescent="0.3">
      <c r="A187">
        <v>110</v>
      </c>
      <c r="B187" t="s">
        <v>21</v>
      </c>
      <c r="C187" s="20">
        <v>45669</v>
      </c>
      <c r="D187">
        <v>0</v>
      </c>
      <c r="E187" t="s">
        <v>50</v>
      </c>
    </row>
    <row r="188" spans="1:5" x14ac:dyDescent="0.3">
      <c r="A188">
        <v>110</v>
      </c>
      <c r="B188" t="s">
        <v>21</v>
      </c>
      <c r="C188" s="20">
        <v>45669</v>
      </c>
      <c r="D188">
        <v>0</v>
      </c>
      <c r="E188" t="s">
        <v>51</v>
      </c>
    </row>
    <row r="189" spans="1:5" x14ac:dyDescent="0.3">
      <c r="A189">
        <v>110</v>
      </c>
      <c r="B189" t="s">
        <v>21</v>
      </c>
      <c r="C189" s="20">
        <v>45669</v>
      </c>
      <c r="D189">
        <v>0</v>
      </c>
      <c r="E189" t="s">
        <v>52</v>
      </c>
    </row>
    <row r="190" spans="1:5" x14ac:dyDescent="0.3">
      <c r="A190">
        <v>110</v>
      </c>
      <c r="B190" t="s">
        <v>21</v>
      </c>
      <c r="C190" s="20">
        <v>45669</v>
      </c>
      <c r="D190">
        <v>0</v>
      </c>
      <c r="E190" t="s">
        <v>53</v>
      </c>
    </row>
    <row r="191" spans="1:5" x14ac:dyDescent="0.3">
      <c r="A191">
        <v>110</v>
      </c>
      <c r="B191" t="s">
        <v>21</v>
      </c>
      <c r="C191" s="20">
        <v>45669</v>
      </c>
      <c r="D191">
        <v>0</v>
      </c>
      <c r="E191" t="s">
        <v>54</v>
      </c>
    </row>
    <row r="192" spans="1:5" x14ac:dyDescent="0.3">
      <c r="A192">
        <v>110</v>
      </c>
      <c r="B192" t="s">
        <v>21</v>
      </c>
      <c r="C192" s="20">
        <v>45669</v>
      </c>
      <c r="D192">
        <v>13468.54</v>
      </c>
      <c r="E192" t="s">
        <v>37</v>
      </c>
    </row>
    <row r="193" spans="1:5" x14ac:dyDescent="0.3">
      <c r="A193">
        <v>110</v>
      </c>
      <c r="B193" t="s">
        <v>21</v>
      </c>
      <c r="C193" s="20">
        <v>45669</v>
      </c>
      <c r="D193">
        <v>290</v>
      </c>
      <c r="E193" t="s">
        <v>38</v>
      </c>
    </row>
    <row r="194" spans="1:5" x14ac:dyDescent="0.3">
      <c r="A194">
        <v>110</v>
      </c>
      <c r="B194" t="s">
        <v>21</v>
      </c>
      <c r="C194" s="20">
        <v>45669</v>
      </c>
      <c r="D194">
        <v>0</v>
      </c>
      <c r="E194" t="s">
        <v>39</v>
      </c>
    </row>
    <row r="195" spans="1:5" x14ac:dyDescent="0.3">
      <c r="A195">
        <v>110</v>
      </c>
      <c r="B195" t="s">
        <v>21</v>
      </c>
      <c r="C195" s="20">
        <v>45669</v>
      </c>
      <c r="D195">
        <v>0</v>
      </c>
      <c r="E195" t="s">
        <v>40</v>
      </c>
    </row>
    <row r="196" spans="1:5" x14ac:dyDescent="0.3">
      <c r="A196">
        <v>110</v>
      </c>
      <c r="B196" t="s">
        <v>21</v>
      </c>
      <c r="C196" s="20">
        <v>45669</v>
      </c>
      <c r="D196">
        <v>0</v>
      </c>
      <c r="E196" t="s">
        <v>41</v>
      </c>
    </row>
    <row r="197" spans="1:5" x14ac:dyDescent="0.3">
      <c r="A197">
        <v>110</v>
      </c>
      <c r="B197" t="s">
        <v>21</v>
      </c>
      <c r="C197" s="20">
        <v>45669</v>
      </c>
      <c r="D197">
        <v>305.86</v>
      </c>
      <c r="E197" t="s">
        <v>42</v>
      </c>
    </row>
    <row r="198" spans="1:5" x14ac:dyDescent="0.3">
      <c r="A198">
        <v>110</v>
      </c>
      <c r="B198" t="s">
        <v>21</v>
      </c>
      <c r="C198" s="20">
        <v>45669</v>
      </c>
      <c r="D198">
        <v>0</v>
      </c>
      <c r="E198" t="s">
        <v>43</v>
      </c>
    </row>
    <row r="199" spans="1:5" x14ac:dyDescent="0.3">
      <c r="A199">
        <v>110</v>
      </c>
      <c r="B199" t="s">
        <v>21</v>
      </c>
      <c r="C199" s="20">
        <v>45669</v>
      </c>
      <c r="D199">
        <v>0</v>
      </c>
      <c r="E199" t="s">
        <v>44</v>
      </c>
    </row>
    <row r="200" spans="1:5" x14ac:dyDescent="0.3">
      <c r="A200">
        <v>110</v>
      </c>
      <c r="B200" t="s">
        <v>21</v>
      </c>
      <c r="C200" s="20">
        <v>45669</v>
      </c>
      <c r="D200">
        <v>0</v>
      </c>
      <c r="E200" t="s">
        <v>45</v>
      </c>
    </row>
    <row r="201" spans="1:5" x14ac:dyDescent="0.3">
      <c r="A201">
        <v>110</v>
      </c>
      <c r="B201" t="s">
        <v>21</v>
      </c>
      <c r="C201" s="20">
        <v>45669</v>
      </c>
      <c r="D201">
        <v>1050.9000000000001</v>
      </c>
      <c r="E201" t="s">
        <v>46</v>
      </c>
    </row>
    <row r="202" spans="1:5" x14ac:dyDescent="0.3">
      <c r="A202">
        <v>110</v>
      </c>
      <c r="B202" t="s">
        <v>21</v>
      </c>
      <c r="C202" s="20">
        <v>45669</v>
      </c>
      <c r="D202">
        <v>3022.35</v>
      </c>
      <c r="E202" t="s">
        <v>47</v>
      </c>
    </row>
    <row r="203" spans="1:5" x14ac:dyDescent="0.3">
      <c r="A203">
        <v>110</v>
      </c>
      <c r="B203" t="s">
        <v>21</v>
      </c>
      <c r="C203" s="20">
        <v>45669</v>
      </c>
      <c r="D203">
        <v>0</v>
      </c>
      <c r="E203" t="s">
        <v>48</v>
      </c>
    </row>
    <row r="204" spans="1:5" x14ac:dyDescent="0.3">
      <c r="A204">
        <v>110</v>
      </c>
      <c r="B204" t="s">
        <v>21</v>
      </c>
      <c r="C204" s="20">
        <v>45669</v>
      </c>
      <c r="D204">
        <v>0</v>
      </c>
      <c r="E204" t="s">
        <v>45</v>
      </c>
    </row>
    <row r="205" spans="1:5" x14ac:dyDescent="0.3">
      <c r="A205">
        <v>110</v>
      </c>
      <c r="B205" t="s">
        <v>21</v>
      </c>
      <c r="C205" s="20">
        <v>45669</v>
      </c>
      <c r="D205">
        <v>0</v>
      </c>
      <c r="E205" t="s">
        <v>49</v>
      </c>
    </row>
    <row r="206" spans="1:5" x14ac:dyDescent="0.3">
      <c r="A206">
        <v>110</v>
      </c>
      <c r="B206" t="s">
        <v>21</v>
      </c>
      <c r="C206" s="20">
        <v>45669</v>
      </c>
      <c r="D206">
        <v>0</v>
      </c>
      <c r="E206" t="s">
        <v>50</v>
      </c>
    </row>
    <row r="207" spans="1:5" x14ac:dyDescent="0.3">
      <c r="A207">
        <v>110</v>
      </c>
      <c r="B207" t="s">
        <v>21</v>
      </c>
      <c r="C207" s="20">
        <v>45669</v>
      </c>
      <c r="D207">
        <v>0</v>
      </c>
      <c r="E207" t="s">
        <v>51</v>
      </c>
    </row>
    <row r="208" spans="1:5" x14ac:dyDescent="0.3">
      <c r="A208">
        <v>110</v>
      </c>
      <c r="B208" t="s">
        <v>21</v>
      </c>
      <c r="C208" s="20">
        <v>45669</v>
      </c>
      <c r="D208">
        <v>0</v>
      </c>
      <c r="E208" t="s">
        <v>52</v>
      </c>
    </row>
    <row r="209" spans="1:5" x14ac:dyDescent="0.3">
      <c r="A209">
        <v>110</v>
      </c>
      <c r="B209" t="s">
        <v>21</v>
      </c>
      <c r="C209" s="20">
        <v>45669</v>
      </c>
      <c r="D209">
        <v>0</v>
      </c>
      <c r="E209" t="s">
        <v>53</v>
      </c>
    </row>
    <row r="210" spans="1:5" x14ac:dyDescent="0.3">
      <c r="A210">
        <v>110</v>
      </c>
      <c r="B210" t="s">
        <v>21</v>
      </c>
      <c r="C210" s="20">
        <v>45669</v>
      </c>
      <c r="D210">
        <v>0</v>
      </c>
      <c r="E210" t="s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24"/>
  <sheetViews>
    <sheetView workbookViewId="0">
      <selection activeCell="H7" sqref="H7:H12"/>
    </sheetView>
  </sheetViews>
  <sheetFormatPr defaultRowHeight="14.4" x14ac:dyDescent="0.3"/>
  <cols>
    <col min="7" max="7" width="19" bestFit="1" customWidth="1"/>
  </cols>
  <sheetData>
    <row r="1" spans="1:9" x14ac:dyDescent="0.3">
      <c r="A1" t="s">
        <v>55</v>
      </c>
      <c r="B1" t="s">
        <v>15</v>
      </c>
      <c r="C1" t="s">
        <v>16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hidden="1" x14ac:dyDescent="0.3">
      <c r="A2">
        <v>4515</v>
      </c>
      <c r="B2">
        <v>110</v>
      </c>
      <c r="C2" t="s">
        <v>21</v>
      </c>
      <c r="D2" t="s">
        <v>62</v>
      </c>
      <c r="E2" s="20">
        <v>45667</v>
      </c>
      <c r="F2" s="20">
        <v>45667</v>
      </c>
      <c r="G2" s="20">
        <v>45667</v>
      </c>
      <c r="H2">
        <v>194.1</v>
      </c>
    </row>
    <row r="3" spans="1:9" hidden="1" x14ac:dyDescent="0.3">
      <c r="A3">
        <v>4516</v>
      </c>
      <c r="B3">
        <v>110</v>
      </c>
      <c r="C3" t="s">
        <v>21</v>
      </c>
      <c r="D3" t="s">
        <v>63</v>
      </c>
      <c r="E3" s="20">
        <v>45667</v>
      </c>
      <c r="F3" s="20">
        <v>45667</v>
      </c>
      <c r="G3" s="20">
        <v>45667</v>
      </c>
      <c r="H3">
        <v>346.15</v>
      </c>
    </row>
    <row r="4" spans="1:9" hidden="1" x14ac:dyDescent="0.3">
      <c r="A4">
        <v>4517</v>
      </c>
      <c r="B4">
        <v>110</v>
      </c>
      <c r="C4" t="s">
        <v>21</v>
      </c>
      <c r="D4" t="s">
        <v>64</v>
      </c>
      <c r="E4" s="20">
        <v>45667</v>
      </c>
      <c r="F4" s="20">
        <v>45667</v>
      </c>
      <c r="G4" s="20">
        <v>45667</v>
      </c>
      <c r="H4">
        <v>893.71</v>
      </c>
    </row>
    <row r="5" spans="1:9" hidden="1" x14ac:dyDescent="0.3">
      <c r="A5">
        <v>1619</v>
      </c>
      <c r="B5">
        <v>110</v>
      </c>
      <c r="C5" t="s">
        <v>21</v>
      </c>
      <c r="D5" t="s">
        <v>65</v>
      </c>
      <c r="E5" s="20">
        <v>45627</v>
      </c>
      <c r="F5" s="20">
        <v>45667</v>
      </c>
      <c r="G5" s="20">
        <v>45666</v>
      </c>
      <c r="H5">
        <v>12500</v>
      </c>
    </row>
    <row r="6" spans="1:9" hidden="1" x14ac:dyDescent="0.3">
      <c r="A6">
        <v>3915</v>
      </c>
      <c r="B6">
        <v>110</v>
      </c>
      <c r="C6" t="s">
        <v>21</v>
      </c>
      <c r="D6" t="s">
        <v>63</v>
      </c>
      <c r="E6" s="20">
        <v>45666</v>
      </c>
      <c r="F6" s="20">
        <v>45666</v>
      </c>
      <c r="G6" s="20">
        <v>45666</v>
      </c>
      <c r="H6">
        <v>492.82</v>
      </c>
    </row>
    <row r="7" spans="1:9" x14ac:dyDescent="0.3">
      <c r="A7">
        <v>3225</v>
      </c>
      <c r="B7">
        <v>110</v>
      </c>
      <c r="C7" t="s">
        <v>21</v>
      </c>
      <c r="D7" t="s">
        <v>66</v>
      </c>
      <c r="E7" s="20">
        <v>45615</v>
      </c>
      <c r="F7" s="20">
        <v>45628</v>
      </c>
      <c r="G7" s="20">
        <v>45665</v>
      </c>
      <c r="H7">
        <v>14325.46</v>
      </c>
      <c r="I7" t="s">
        <v>67</v>
      </c>
    </row>
    <row r="8" spans="1:9" x14ac:dyDescent="0.3">
      <c r="A8">
        <v>3721</v>
      </c>
      <c r="B8">
        <v>110</v>
      </c>
      <c r="C8" t="s">
        <v>21</v>
      </c>
      <c r="D8" t="s">
        <v>68</v>
      </c>
      <c r="E8" s="20">
        <v>45629</v>
      </c>
      <c r="F8" s="20">
        <v>45674</v>
      </c>
      <c r="G8" s="20">
        <v>45665</v>
      </c>
      <c r="H8">
        <v>65475.33</v>
      </c>
    </row>
    <row r="9" spans="1:9" x14ac:dyDescent="0.3">
      <c r="A9">
        <v>3894</v>
      </c>
      <c r="B9">
        <v>110</v>
      </c>
      <c r="C9" t="s">
        <v>21</v>
      </c>
      <c r="D9" t="s">
        <v>69</v>
      </c>
      <c r="E9" s="20">
        <v>45665</v>
      </c>
      <c r="F9" s="20">
        <v>45665</v>
      </c>
      <c r="G9" s="20">
        <v>45665</v>
      </c>
      <c r="H9">
        <v>5982.04</v>
      </c>
    </row>
    <row r="10" spans="1:9" x14ac:dyDescent="0.3">
      <c r="A10">
        <v>3895</v>
      </c>
      <c r="B10">
        <v>110</v>
      </c>
      <c r="C10" t="s">
        <v>21</v>
      </c>
      <c r="D10" t="s">
        <v>69</v>
      </c>
      <c r="E10" s="20">
        <v>45665</v>
      </c>
      <c r="F10" s="20">
        <v>45665</v>
      </c>
      <c r="G10" s="20">
        <v>45665</v>
      </c>
      <c r="H10">
        <v>99978.99</v>
      </c>
    </row>
    <row r="11" spans="1:9" x14ac:dyDescent="0.3">
      <c r="A11">
        <v>3896</v>
      </c>
      <c r="B11">
        <v>110</v>
      </c>
      <c r="C11" t="s">
        <v>21</v>
      </c>
      <c r="D11" t="s">
        <v>69</v>
      </c>
      <c r="E11" s="20">
        <v>45665</v>
      </c>
      <c r="F11" s="20">
        <v>45665</v>
      </c>
      <c r="G11" s="20">
        <v>45665</v>
      </c>
      <c r="H11">
        <v>295000</v>
      </c>
    </row>
    <row r="12" spans="1:9" x14ac:dyDescent="0.3">
      <c r="A12">
        <v>3897</v>
      </c>
      <c r="B12">
        <v>110</v>
      </c>
      <c r="C12" t="s">
        <v>21</v>
      </c>
      <c r="D12" t="s">
        <v>63</v>
      </c>
      <c r="E12" s="20">
        <v>45635</v>
      </c>
      <c r="F12" s="20">
        <v>45665</v>
      </c>
      <c r="G12" s="20">
        <v>45665</v>
      </c>
      <c r="H12">
        <v>1340.25</v>
      </c>
    </row>
    <row r="13" spans="1:9" hidden="1" x14ac:dyDescent="0.3">
      <c r="A13">
        <v>3890</v>
      </c>
      <c r="B13">
        <v>110</v>
      </c>
      <c r="C13" t="s">
        <v>21</v>
      </c>
      <c r="D13" t="s">
        <v>70</v>
      </c>
      <c r="E13" s="20">
        <v>45664</v>
      </c>
      <c r="F13" s="20">
        <v>45664</v>
      </c>
      <c r="G13" s="20">
        <v>45664</v>
      </c>
      <c r="H13">
        <v>2862.12</v>
      </c>
    </row>
    <row r="14" spans="1:9" hidden="1" x14ac:dyDescent="0.3">
      <c r="A14">
        <v>3891</v>
      </c>
      <c r="B14">
        <v>110</v>
      </c>
      <c r="C14" t="s">
        <v>21</v>
      </c>
      <c r="D14" t="s">
        <v>62</v>
      </c>
      <c r="E14" s="20">
        <v>45664</v>
      </c>
      <c r="F14" s="20">
        <v>45664</v>
      </c>
      <c r="G14" s="20">
        <v>45664</v>
      </c>
      <c r="H14">
        <v>5565.87</v>
      </c>
    </row>
    <row r="15" spans="1:9" hidden="1" x14ac:dyDescent="0.3">
      <c r="A15">
        <v>3892</v>
      </c>
      <c r="B15">
        <v>110</v>
      </c>
      <c r="C15" t="s">
        <v>21</v>
      </c>
      <c r="D15" t="s">
        <v>63</v>
      </c>
      <c r="E15" s="20">
        <v>45634</v>
      </c>
      <c r="F15" s="20">
        <v>45664</v>
      </c>
      <c r="G15" s="20">
        <v>45664</v>
      </c>
      <c r="H15">
        <v>53.43</v>
      </c>
    </row>
    <row r="16" spans="1:9" hidden="1" x14ac:dyDescent="0.3">
      <c r="A16">
        <v>3584</v>
      </c>
      <c r="B16">
        <v>110</v>
      </c>
      <c r="C16" t="s">
        <v>21</v>
      </c>
      <c r="D16" t="s">
        <v>71</v>
      </c>
      <c r="E16" s="20">
        <v>45644</v>
      </c>
      <c r="F16" s="20">
        <v>45664</v>
      </c>
      <c r="G16" s="20">
        <v>45664</v>
      </c>
      <c r="H16">
        <v>987.2</v>
      </c>
      <c r="I16" t="s">
        <v>67</v>
      </c>
    </row>
    <row r="17" spans="1:9" hidden="1" x14ac:dyDescent="0.3">
      <c r="A17">
        <v>3584</v>
      </c>
      <c r="B17">
        <v>110</v>
      </c>
      <c r="C17" t="s">
        <v>21</v>
      </c>
      <c r="D17" t="s">
        <v>71</v>
      </c>
      <c r="E17" s="20">
        <v>45644</v>
      </c>
      <c r="F17" s="20">
        <v>45664</v>
      </c>
      <c r="G17" s="20">
        <v>45664</v>
      </c>
      <c r="H17">
        <v>246.8</v>
      </c>
      <c r="I17" t="s">
        <v>67</v>
      </c>
    </row>
    <row r="18" spans="1:9" hidden="1" x14ac:dyDescent="0.3">
      <c r="A18">
        <v>3872</v>
      </c>
      <c r="B18">
        <v>110</v>
      </c>
      <c r="C18" t="s">
        <v>21</v>
      </c>
      <c r="D18" t="s">
        <v>69</v>
      </c>
      <c r="E18" s="20">
        <v>45663</v>
      </c>
      <c r="F18" s="20">
        <v>45663</v>
      </c>
      <c r="G18" s="20">
        <v>45663</v>
      </c>
      <c r="H18">
        <v>580</v>
      </c>
    </row>
    <row r="19" spans="1:9" hidden="1" x14ac:dyDescent="0.3">
      <c r="A19">
        <v>3873</v>
      </c>
      <c r="B19">
        <v>110</v>
      </c>
      <c r="C19" t="s">
        <v>21</v>
      </c>
      <c r="D19" t="s">
        <v>63</v>
      </c>
      <c r="E19" s="20">
        <v>45630</v>
      </c>
      <c r="F19" s="20">
        <v>45663</v>
      </c>
      <c r="G19" s="20">
        <v>45663</v>
      </c>
      <c r="H19">
        <v>2342.06</v>
      </c>
    </row>
    <row r="20" spans="1:9" hidden="1" x14ac:dyDescent="0.3">
      <c r="A20">
        <v>3779</v>
      </c>
      <c r="B20">
        <v>110</v>
      </c>
      <c r="C20" t="s">
        <v>21</v>
      </c>
      <c r="D20" t="s">
        <v>69</v>
      </c>
      <c r="E20" s="20">
        <v>45660</v>
      </c>
      <c r="F20" s="20">
        <v>45660</v>
      </c>
      <c r="G20" s="20">
        <v>45660</v>
      </c>
      <c r="H20">
        <v>124621</v>
      </c>
    </row>
    <row r="21" spans="1:9" hidden="1" x14ac:dyDescent="0.3">
      <c r="A21">
        <v>3784</v>
      </c>
      <c r="B21">
        <v>110</v>
      </c>
      <c r="C21" t="s">
        <v>21</v>
      </c>
      <c r="D21" t="s">
        <v>69</v>
      </c>
      <c r="E21" s="20">
        <v>45660</v>
      </c>
      <c r="F21" s="20">
        <v>45660</v>
      </c>
      <c r="G21" s="20">
        <v>45660</v>
      </c>
      <c r="H21">
        <v>13175.8</v>
      </c>
    </row>
    <row r="22" spans="1:9" hidden="1" x14ac:dyDescent="0.3">
      <c r="A22">
        <v>3795</v>
      </c>
      <c r="B22">
        <v>110</v>
      </c>
      <c r="C22" t="s">
        <v>21</v>
      </c>
      <c r="D22" t="s">
        <v>68</v>
      </c>
      <c r="E22" s="20">
        <v>45660</v>
      </c>
      <c r="F22" s="20">
        <v>45660</v>
      </c>
      <c r="G22" s="20">
        <v>45660</v>
      </c>
      <c r="H22">
        <v>3971.13</v>
      </c>
      <c r="I22" t="s">
        <v>67</v>
      </c>
    </row>
    <row r="23" spans="1:9" hidden="1" x14ac:dyDescent="0.3">
      <c r="A23">
        <v>3513</v>
      </c>
      <c r="B23">
        <v>110</v>
      </c>
      <c r="C23" t="s">
        <v>21</v>
      </c>
      <c r="D23" t="s">
        <v>72</v>
      </c>
      <c r="E23" s="20">
        <v>45644</v>
      </c>
      <c r="F23" s="20">
        <v>45653</v>
      </c>
      <c r="G23" s="20">
        <v>45659</v>
      </c>
      <c r="H23">
        <v>918.37</v>
      </c>
      <c r="I23" t="s">
        <v>67</v>
      </c>
    </row>
    <row r="24" spans="1:9" hidden="1" x14ac:dyDescent="0.3">
      <c r="A24">
        <v>3722</v>
      </c>
      <c r="B24">
        <v>110</v>
      </c>
      <c r="C24" t="s">
        <v>21</v>
      </c>
      <c r="D24" t="s">
        <v>63</v>
      </c>
      <c r="E24" s="20">
        <v>45629</v>
      </c>
      <c r="F24" s="20">
        <v>45659</v>
      </c>
      <c r="G24" s="20">
        <v>45659</v>
      </c>
      <c r="H24">
        <v>3460.78</v>
      </c>
    </row>
  </sheetData>
  <autoFilter ref="A1:H24" xr:uid="{00000000-0001-0000-0300-000000000000}">
    <filterColumn colId="6">
      <filters>
        <dateGroupItem year="2025" month="1" day="8" dateTimeGrouping="day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39"/>
  <sheetViews>
    <sheetView workbookViewId="0"/>
  </sheetViews>
  <sheetFormatPr defaultRowHeight="14.4" x14ac:dyDescent="0.3"/>
  <sheetData>
    <row r="1" spans="1:20" x14ac:dyDescent="0.3">
      <c r="A1" t="s">
        <v>73</v>
      </c>
      <c r="B1" t="s">
        <v>15</v>
      </c>
      <c r="C1" t="s">
        <v>16</v>
      </c>
      <c r="D1" t="s">
        <v>74</v>
      </c>
      <c r="E1" t="s">
        <v>20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</row>
    <row r="2" spans="1:20" x14ac:dyDescent="0.3">
      <c r="A2">
        <v>49383</v>
      </c>
      <c r="B2">
        <v>110</v>
      </c>
      <c r="C2" t="s">
        <v>21</v>
      </c>
      <c r="D2" t="s">
        <v>90</v>
      </c>
      <c r="E2">
        <v>15000</v>
      </c>
      <c r="F2" s="20">
        <v>45658</v>
      </c>
      <c r="G2" s="20">
        <v>45670</v>
      </c>
      <c r="H2" s="20">
        <v>45667</v>
      </c>
      <c r="I2" s="20">
        <v>45627</v>
      </c>
      <c r="J2" s="20">
        <v>45397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</row>
    <row r="3" spans="1:20" x14ac:dyDescent="0.3">
      <c r="A3">
        <v>90106</v>
      </c>
      <c r="B3">
        <v>110</v>
      </c>
      <c r="C3" t="s">
        <v>21</v>
      </c>
      <c r="D3" t="s">
        <v>100</v>
      </c>
      <c r="E3">
        <v>4000</v>
      </c>
      <c r="F3" s="20">
        <v>45667</v>
      </c>
      <c r="G3" s="20">
        <v>45666</v>
      </c>
      <c r="H3" s="20">
        <v>45666</v>
      </c>
      <c r="I3" s="20">
        <v>45627</v>
      </c>
      <c r="J3" s="20"/>
      <c r="K3" t="s">
        <v>101</v>
      </c>
      <c r="L3" t="s">
        <v>92</v>
      </c>
      <c r="M3" t="s">
        <v>102</v>
      </c>
      <c r="N3" t="s">
        <v>103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</row>
    <row r="4" spans="1:20" x14ac:dyDescent="0.3">
      <c r="A4">
        <v>98380</v>
      </c>
      <c r="B4">
        <v>110</v>
      </c>
      <c r="C4" t="s">
        <v>21</v>
      </c>
      <c r="D4" t="s">
        <v>104</v>
      </c>
      <c r="E4">
        <v>8002.61</v>
      </c>
      <c r="F4" s="20">
        <v>45664</v>
      </c>
      <c r="G4" s="20">
        <v>45666</v>
      </c>
      <c r="H4" s="20">
        <v>45666</v>
      </c>
      <c r="I4" s="20">
        <v>45644</v>
      </c>
      <c r="J4" s="20">
        <v>45652</v>
      </c>
      <c r="K4" t="s">
        <v>91</v>
      </c>
      <c r="L4" t="s">
        <v>105</v>
      </c>
      <c r="M4" t="s">
        <v>106</v>
      </c>
      <c r="N4" t="s">
        <v>107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</row>
    <row r="5" spans="1:20" x14ac:dyDescent="0.3">
      <c r="A5">
        <v>98417</v>
      </c>
      <c r="B5">
        <v>110</v>
      </c>
      <c r="C5" t="s">
        <v>21</v>
      </c>
      <c r="D5" t="s">
        <v>108</v>
      </c>
      <c r="E5">
        <v>31243.06</v>
      </c>
      <c r="F5" s="20">
        <v>45667</v>
      </c>
      <c r="G5" s="20">
        <v>45666</v>
      </c>
      <c r="H5" s="20">
        <v>45666</v>
      </c>
      <c r="I5" s="20">
        <v>45652</v>
      </c>
      <c r="J5" s="20">
        <v>45652</v>
      </c>
      <c r="K5" t="s">
        <v>91</v>
      </c>
      <c r="L5" t="s">
        <v>105</v>
      </c>
      <c r="M5" t="s">
        <v>106</v>
      </c>
      <c r="N5" t="s">
        <v>109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</row>
    <row r="6" spans="1:20" x14ac:dyDescent="0.3">
      <c r="A6">
        <v>98434</v>
      </c>
      <c r="B6">
        <v>110</v>
      </c>
      <c r="C6" t="s">
        <v>21</v>
      </c>
      <c r="D6" t="s">
        <v>110</v>
      </c>
      <c r="E6">
        <v>11139.08</v>
      </c>
      <c r="F6" s="20">
        <v>45666</v>
      </c>
      <c r="G6" s="20">
        <v>45666</v>
      </c>
      <c r="H6" s="20">
        <v>45666</v>
      </c>
      <c r="I6" s="20">
        <v>45646</v>
      </c>
      <c r="J6" s="20">
        <v>45652</v>
      </c>
      <c r="K6" t="s">
        <v>91</v>
      </c>
      <c r="L6" t="s">
        <v>105</v>
      </c>
      <c r="M6" t="s">
        <v>106</v>
      </c>
      <c r="N6" t="s">
        <v>111</v>
      </c>
      <c r="O6" t="s">
        <v>95</v>
      </c>
      <c r="P6" t="s">
        <v>96</v>
      </c>
      <c r="Q6" t="s">
        <v>97</v>
      </c>
      <c r="R6" t="s">
        <v>98</v>
      </c>
      <c r="S6" t="s">
        <v>99</v>
      </c>
    </row>
    <row r="7" spans="1:20" x14ac:dyDescent="0.3">
      <c r="A7">
        <v>101183</v>
      </c>
      <c r="B7">
        <v>110</v>
      </c>
      <c r="C7" t="s">
        <v>21</v>
      </c>
      <c r="D7" t="s">
        <v>112</v>
      </c>
      <c r="E7">
        <v>61.5</v>
      </c>
      <c r="F7" s="20">
        <v>45666</v>
      </c>
      <c r="G7" s="20"/>
      <c r="H7" s="20">
        <v>45666</v>
      </c>
      <c r="I7" s="20">
        <v>45666</v>
      </c>
      <c r="J7" s="20">
        <v>45667</v>
      </c>
      <c r="K7" t="s">
        <v>113</v>
      </c>
      <c r="L7" t="s">
        <v>114</v>
      </c>
      <c r="M7" t="s">
        <v>115</v>
      </c>
      <c r="N7" t="s">
        <v>116</v>
      </c>
      <c r="R7" t="s">
        <v>98</v>
      </c>
    </row>
    <row r="8" spans="1:20" x14ac:dyDescent="0.3">
      <c r="A8">
        <v>96932</v>
      </c>
      <c r="B8">
        <v>110</v>
      </c>
      <c r="C8" t="s">
        <v>21</v>
      </c>
      <c r="D8" t="s">
        <v>117</v>
      </c>
      <c r="E8">
        <v>22968.03</v>
      </c>
      <c r="F8" s="20">
        <v>45661</v>
      </c>
      <c r="G8" s="20">
        <v>45666</v>
      </c>
      <c r="H8" s="20">
        <v>45666</v>
      </c>
      <c r="I8" s="20">
        <v>45641</v>
      </c>
      <c r="J8" s="20">
        <v>45646</v>
      </c>
      <c r="K8" t="s">
        <v>91</v>
      </c>
      <c r="L8" t="s">
        <v>105</v>
      </c>
      <c r="M8" t="s">
        <v>106</v>
      </c>
      <c r="N8" t="s">
        <v>118</v>
      </c>
      <c r="O8" t="s">
        <v>95</v>
      </c>
      <c r="P8" t="s">
        <v>96</v>
      </c>
      <c r="Q8" t="s">
        <v>97</v>
      </c>
      <c r="R8" t="s">
        <v>98</v>
      </c>
      <c r="S8" t="s">
        <v>99</v>
      </c>
    </row>
    <row r="9" spans="1:20" x14ac:dyDescent="0.3">
      <c r="A9">
        <v>97142</v>
      </c>
      <c r="B9">
        <v>110</v>
      </c>
      <c r="C9" t="s">
        <v>21</v>
      </c>
      <c r="D9" t="s">
        <v>119</v>
      </c>
      <c r="E9">
        <v>15000</v>
      </c>
      <c r="F9" s="20">
        <v>45657</v>
      </c>
      <c r="G9" s="20">
        <v>45666</v>
      </c>
      <c r="H9" s="20">
        <v>45666</v>
      </c>
      <c r="I9" s="20">
        <v>45646</v>
      </c>
      <c r="J9" s="20">
        <v>45646</v>
      </c>
      <c r="K9" t="s">
        <v>91</v>
      </c>
      <c r="L9" t="s">
        <v>120</v>
      </c>
      <c r="M9" t="s">
        <v>121</v>
      </c>
      <c r="N9" t="s">
        <v>122</v>
      </c>
      <c r="O9" t="s">
        <v>95</v>
      </c>
      <c r="P9" t="s">
        <v>96</v>
      </c>
      <c r="Q9" t="s">
        <v>97</v>
      </c>
      <c r="R9" t="s">
        <v>98</v>
      </c>
      <c r="S9" t="s">
        <v>99</v>
      </c>
    </row>
    <row r="10" spans="1:20" x14ac:dyDescent="0.3">
      <c r="A10">
        <v>56601</v>
      </c>
      <c r="B10">
        <v>110</v>
      </c>
      <c r="C10" t="s">
        <v>21</v>
      </c>
      <c r="D10" t="s">
        <v>123</v>
      </c>
      <c r="E10">
        <v>12500</v>
      </c>
      <c r="F10" s="20">
        <v>45667</v>
      </c>
      <c r="G10" s="20">
        <v>45666</v>
      </c>
      <c r="H10" s="20">
        <v>45666</v>
      </c>
      <c r="I10" s="20">
        <v>45627</v>
      </c>
      <c r="J10" s="20"/>
      <c r="K10" t="s">
        <v>91</v>
      </c>
      <c r="L10" t="s">
        <v>124</v>
      </c>
      <c r="M10" t="s">
        <v>125</v>
      </c>
      <c r="N10" t="s">
        <v>126</v>
      </c>
      <c r="O10" t="s">
        <v>95</v>
      </c>
      <c r="P10" t="s">
        <v>96</v>
      </c>
      <c r="Q10" t="s">
        <v>97</v>
      </c>
      <c r="R10" t="s">
        <v>98</v>
      </c>
      <c r="S10" t="s">
        <v>99</v>
      </c>
    </row>
    <row r="11" spans="1:20" x14ac:dyDescent="0.3">
      <c r="A11">
        <v>99119</v>
      </c>
      <c r="B11">
        <v>110</v>
      </c>
      <c r="C11" t="s">
        <v>21</v>
      </c>
      <c r="D11" t="s">
        <v>127</v>
      </c>
      <c r="E11">
        <v>339.14</v>
      </c>
      <c r="F11" s="20">
        <v>45667</v>
      </c>
      <c r="G11" s="20">
        <v>45667</v>
      </c>
      <c r="H11" s="20">
        <v>45665</v>
      </c>
      <c r="I11" s="20">
        <v>45652</v>
      </c>
      <c r="J11" s="20">
        <v>45659</v>
      </c>
      <c r="K11" t="s">
        <v>101</v>
      </c>
      <c r="L11" t="s">
        <v>128</v>
      </c>
      <c r="M11" t="s">
        <v>129</v>
      </c>
      <c r="N11" t="s">
        <v>130</v>
      </c>
      <c r="O11" t="s">
        <v>95</v>
      </c>
      <c r="P11" t="s">
        <v>96</v>
      </c>
      <c r="Q11" t="s">
        <v>97</v>
      </c>
      <c r="R11" t="s">
        <v>98</v>
      </c>
      <c r="S11" t="s">
        <v>99</v>
      </c>
    </row>
    <row r="12" spans="1:20" x14ac:dyDescent="0.3">
      <c r="A12">
        <v>99131</v>
      </c>
      <c r="B12">
        <v>110</v>
      </c>
      <c r="C12" t="s">
        <v>21</v>
      </c>
      <c r="D12" t="s">
        <v>131</v>
      </c>
      <c r="E12">
        <v>1041.5</v>
      </c>
      <c r="F12" s="20">
        <v>45667</v>
      </c>
      <c r="G12" s="20">
        <v>45667</v>
      </c>
      <c r="H12" s="20">
        <v>45665</v>
      </c>
      <c r="I12" s="20">
        <v>45650</v>
      </c>
      <c r="J12" s="20">
        <v>45659</v>
      </c>
      <c r="K12" t="s">
        <v>101</v>
      </c>
      <c r="L12" t="s">
        <v>128</v>
      </c>
      <c r="M12" t="s">
        <v>129</v>
      </c>
      <c r="N12" t="s">
        <v>132</v>
      </c>
      <c r="O12" t="s">
        <v>95</v>
      </c>
      <c r="P12" t="s">
        <v>96</v>
      </c>
      <c r="Q12" t="s">
        <v>97</v>
      </c>
      <c r="R12" t="s">
        <v>98</v>
      </c>
      <c r="S12" t="s">
        <v>99</v>
      </c>
    </row>
    <row r="13" spans="1:20" x14ac:dyDescent="0.3">
      <c r="A13">
        <v>99137</v>
      </c>
      <c r="B13">
        <v>110</v>
      </c>
      <c r="C13" t="s">
        <v>21</v>
      </c>
      <c r="D13" t="s">
        <v>133</v>
      </c>
      <c r="E13">
        <v>525</v>
      </c>
      <c r="F13" s="20">
        <v>45666</v>
      </c>
      <c r="G13" s="20">
        <v>45666</v>
      </c>
      <c r="H13" s="20">
        <v>45665</v>
      </c>
      <c r="I13" s="20">
        <v>45652</v>
      </c>
      <c r="J13" s="20">
        <v>45659</v>
      </c>
      <c r="K13" t="s">
        <v>101</v>
      </c>
      <c r="L13" t="s">
        <v>128</v>
      </c>
      <c r="M13" t="s">
        <v>129</v>
      </c>
      <c r="N13" t="s">
        <v>134</v>
      </c>
      <c r="O13" t="s">
        <v>95</v>
      </c>
      <c r="P13" t="s">
        <v>96</v>
      </c>
      <c r="Q13" t="s">
        <v>97</v>
      </c>
      <c r="R13" t="s">
        <v>98</v>
      </c>
      <c r="S13" t="s">
        <v>99</v>
      </c>
    </row>
    <row r="14" spans="1:20" x14ac:dyDescent="0.3">
      <c r="A14">
        <v>99248</v>
      </c>
      <c r="B14">
        <v>110</v>
      </c>
      <c r="C14" t="s">
        <v>21</v>
      </c>
      <c r="D14" t="s">
        <v>135</v>
      </c>
      <c r="E14">
        <v>400</v>
      </c>
      <c r="F14" s="20">
        <v>45667</v>
      </c>
      <c r="G14" s="20">
        <v>45667</v>
      </c>
      <c r="H14" s="20">
        <v>45665</v>
      </c>
      <c r="I14" s="20">
        <v>45653</v>
      </c>
      <c r="J14" s="20">
        <v>45659</v>
      </c>
      <c r="K14" t="s">
        <v>91</v>
      </c>
      <c r="L14" t="s">
        <v>105</v>
      </c>
      <c r="M14" t="s">
        <v>136</v>
      </c>
      <c r="N14" t="s">
        <v>137</v>
      </c>
      <c r="O14" t="s">
        <v>95</v>
      </c>
      <c r="P14" t="s">
        <v>96</v>
      </c>
      <c r="Q14" t="s">
        <v>97</v>
      </c>
      <c r="R14" t="s">
        <v>98</v>
      </c>
      <c r="S14" t="s">
        <v>99</v>
      </c>
    </row>
    <row r="15" spans="1:20" x14ac:dyDescent="0.3">
      <c r="A15">
        <v>99258</v>
      </c>
      <c r="B15">
        <v>110</v>
      </c>
      <c r="C15" t="s">
        <v>21</v>
      </c>
      <c r="D15" t="s">
        <v>138</v>
      </c>
      <c r="E15">
        <v>10380</v>
      </c>
      <c r="F15" s="20">
        <v>45667</v>
      </c>
      <c r="G15" s="20">
        <v>45667</v>
      </c>
      <c r="H15" s="20">
        <v>45665</v>
      </c>
      <c r="I15" s="20">
        <v>45627</v>
      </c>
      <c r="J15" s="20">
        <v>45659</v>
      </c>
      <c r="K15" t="s">
        <v>91</v>
      </c>
      <c r="L15" t="s">
        <v>124</v>
      </c>
      <c r="M15" t="s">
        <v>139</v>
      </c>
      <c r="N15" t="s">
        <v>140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</row>
    <row r="16" spans="1:20" x14ac:dyDescent="0.3">
      <c r="A16">
        <v>99259</v>
      </c>
      <c r="B16">
        <v>110</v>
      </c>
      <c r="C16" t="s">
        <v>21</v>
      </c>
      <c r="D16" t="s">
        <v>141</v>
      </c>
      <c r="E16">
        <v>10380</v>
      </c>
      <c r="F16" s="20">
        <v>45667</v>
      </c>
      <c r="G16" s="20">
        <v>45667</v>
      </c>
      <c r="H16" s="20">
        <v>45665</v>
      </c>
      <c r="I16" s="20">
        <v>45627</v>
      </c>
      <c r="J16" s="20">
        <v>45659</v>
      </c>
      <c r="K16" t="s">
        <v>91</v>
      </c>
      <c r="L16" t="s">
        <v>124</v>
      </c>
      <c r="M16" t="s">
        <v>139</v>
      </c>
      <c r="N16" t="s">
        <v>142</v>
      </c>
      <c r="O16" t="s">
        <v>95</v>
      </c>
      <c r="P16" t="s">
        <v>96</v>
      </c>
      <c r="Q16" t="s">
        <v>97</v>
      </c>
      <c r="R16" t="s">
        <v>98</v>
      </c>
      <c r="S16" t="s">
        <v>99</v>
      </c>
    </row>
    <row r="17" spans="1:19" x14ac:dyDescent="0.3">
      <c r="A17">
        <v>99261</v>
      </c>
      <c r="B17">
        <v>110</v>
      </c>
      <c r="C17" t="s">
        <v>21</v>
      </c>
      <c r="D17" t="s">
        <v>143</v>
      </c>
      <c r="E17">
        <v>9670</v>
      </c>
      <c r="F17" s="20">
        <v>45667</v>
      </c>
      <c r="G17" s="20">
        <v>45667</v>
      </c>
      <c r="H17" s="20">
        <v>45665</v>
      </c>
      <c r="I17" s="20">
        <v>45627</v>
      </c>
      <c r="J17" s="20">
        <v>45659</v>
      </c>
      <c r="K17" t="s">
        <v>91</v>
      </c>
      <c r="L17" t="s">
        <v>124</v>
      </c>
      <c r="M17" t="s">
        <v>139</v>
      </c>
      <c r="N17" t="s">
        <v>144</v>
      </c>
      <c r="O17" t="s">
        <v>95</v>
      </c>
      <c r="P17" t="s">
        <v>96</v>
      </c>
      <c r="Q17" t="s">
        <v>97</v>
      </c>
      <c r="R17" t="s">
        <v>98</v>
      </c>
      <c r="S17" t="s">
        <v>99</v>
      </c>
    </row>
    <row r="18" spans="1:19" x14ac:dyDescent="0.3">
      <c r="A18">
        <v>99264</v>
      </c>
      <c r="B18">
        <v>110</v>
      </c>
      <c r="C18" t="s">
        <v>21</v>
      </c>
      <c r="D18" t="s">
        <v>145</v>
      </c>
      <c r="E18">
        <v>9670</v>
      </c>
      <c r="F18" s="20">
        <v>45667</v>
      </c>
      <c r="G18" s="20">
        <v>45667</v>
      </c>
      <c r="H18" s="20">
        <v>45665</v>
      </c>
      <c r="I18" s="20">
        <v>45627</v>
      </c>
      <c r="J18" s="20">
        <v>45659</v>
      </c>
      <c r="K18" t="s">
        <v>91</v>
      </c>
      <c r="L18" t="s">
        <v>124</v>
      </c>
      <c r="M18" t="s">
        <v>139</v>
      </c>
      <c r="N18" t="s">
        <v>142</v>
      </c>
      <c r="O18" t="s">
        <v>95</v>
      </c>
      <c r="P18" t="s">
        <v>96</v>
      </c>
      <c r="Q18" t="s">
        <v>97</v>
      </c>
      <c r="R18" t="s">
        <v>98</v>
      </c>
      <c r="S18" t="s">
        <v>99</v>
      </c>
    </row>
    <row r="19" spans="1:19" x14ac:dyDescent="0.3">
      <c r="A19">
        <v>99265</v>
      </c>
      <c r="B19">
        <v>110</v>
      </c>
      <c r="C19" t="s">
        <v>21</v>
      </c>
      <c r="D19" t="s">
        <v>146</v>
      </c>
      <c r="E19">
        <v>9670</v>
      </c>
      <c r="F19" s="20">
        <v>45667</v>
      </c>
      <c r="G19" s="20">
        <v>45667</v>
      </c>
      <c r="H19" s="20">
        <v>45665</v>
      </c>
      <c r="I19" s="20">
        <v>45627</v>
      </c>
      <c r="J19" s="20">
        <v>45659</v>
      </c>
      <c r="K19" t="s">
        <v>91</v>
      </c>
      <c r="L19" t="s">
        <v>124</v>
      </c>
      <c r="M19" t="s">
        <v>139</v>
      </c>
      <c r="N19" t="s">
        <v>147</v>
      </c>
      <c r="O19" t="s">
        <v>95</v>
      </c>
      <c r="P19" t="s">
        <v>96</v>
      </c>
      <c r="Q19" t="s">
        <v>97</v>
      </c>
      <c r="R19" t="s">
        <v>98</v>
      </c>
      <c r="S19" t="s">
        <v>99</v>
      </c>
    </row>
    <row r="20" spans="1:19" x14ac:dyDescent="0.3">
      <c r="A20">
        <v>99268</v>
      </c>
      <c r="B20">
        <v>110</v>
      </c>
      <c r="C20" t="s">
        <v>21</v>
      </c>
      <c r="D20" t="s">
        <v>148</v>
      </c>
      <c r="E20">
        <v>9670</v>
      </c>
      <c r="F20" s="20">
        <v>45667</v>
      </c>
      <c r="G20" s="20">
        <v>45667</v>
      </c>
      <c r="H20" s="20">
        <v>45665</v>
      </c>
      <c r="I20" s="20">
        <v>45627</v>
      </c>
      <c r="J20" s="20">
        <v>45659</v>
      </c>
      <c r="K20" t="s">
        <v>91</v>
      </c>
      <c r="L20" t="s">
        <v>124</v>
      </c>
      <c r="M20" t="s">
        <v>139</v>
      </c>
      <c r="N20" t="s">
        <v>149</v>
      </c>
      <c r="O20" t="s">
        <v>95</v>
      </c>
      <c r="P20" t="s">
        <v>96</v>
      </c>
      <c r="Q20" t="s">
        <v>97</v>
      </c>
      <c r="R20" t="s">
        <v>98</v>
      </c>
      <c r="S20" t="s">
        <v>99</v>
      </c>
    </row>
    <row r="21" spans="1:19" x14ac:dyDescent="0.3">
      <c r="A21">
        <v>99269</v>
      </c>
      <c r="B21">
        <v>110</v>
      </c>
      <c r="C21" t="s">
        <v>21</v>
      </c>
      <c r="D21" t="s">
        <v>150</v>
      </c>
      <c r="E21">
        <v>9670</v>
      </c>
      <c r="F21" s="20">
        <v>45667</v>
      </c>
      <c r="G21" s="20">
        <v>45667</v>
      </c>
      <c r="H21" s="20">
        <v>45665</v>
      </c>
      <c r="I21" s="20">
        <v>45627</v>
      </c>
      <c r="J21" s="20">
        <v>45659</v>
      </c>
      <c r="K21" t="s">
        <v>91</v>
      </c>
      <c r="L21" t="s">
        <v>124</v>
      </c>
      <c r="M21" t="s">
        <v>139</v>
      </c>
      <c r="N21" t="s">
        <v>151</v>
      </c>
      <c r="O21" t="s">
        <v>95</v>
      </c>
      <c r="P21" t="s">
        <v>96</v>
      </c>
      <c r="Q21" t="s">
        <v>97</v>
      </c>
      <c r="R21" t="s">
        <v>98</v>
      </c>
      <c r="S21" t="s">
        <v>99</v>
      </c>
    </row>
    <row r="22" spans="1:19" x14ac:dyDescent="0.3">
      <c r="A22">
        <v>99271</v>
      </c>
      <c r="B22">
        <v>110</v>
      </c>
      <c r="C22" t="s">
        <v>21</v>
      </c>
      <c r="D22" t="s">
        <v>152</v>
      </c>
      <c r="E22">
        <v>15190</v>
      </c>
      <c r="F22" s="20">
        <v>45667</v>
      </c>
      <c r="G22" s="20">
        <v>45667</v>
      </c>
      <c r="H22" s="20">
        <v>45665</v>
      </c>
      <c r="I22" s="20">
        <v>45627</v>
      </c>
      <c r="J22" s="20">
        <v>45659</v>
      </c>
      <c r="K22" t="s">
        <v>91</v>
      </c>
      <c r="L22" t="s">
        <v>124</v>
      </c>
      <c r="M22" t="s">
        <v>139</v>
      </c>
      <c r="N22" t="s">
        <v>153</v>
      </c>
      <c r="O22" t="s">
        <v>95</v>
      </c>
      <c r="P22" t="s">
        <v>96</v>
      </c>
      <c r="Q22" t="s">
        <v>97</v>
      </c>
      <c r="R22" t="s">
        <v>98</v>
      </c>
      <c r="S22" t="s">
        <v>99</v>
      </c>
    </row>
    <row r="23" spans="1:19" x14ac:dyDescent="0.3">
      <c r="A23">
        <v>99641</v>
      </c>
      <c r="B23">
        <v>110</v>
      </c>
      <c r="C23" t="s">
        <v>21</v>
      </c>
      <c r="D23" t="s">
        <v>148</v>
      </c>
      <c r="E23">
        <v>974.58</v>
      </c>
      <c r="F23" s="20">
        <v>45663</v>
      </c>
      <c r="G23" s="20">
        <v>45665</v>
      </c>
      <c r="H23" s="20">
        <v>45665</v>
      </c>
      <c r="I23" s="20">
        <v>45657</v>
      </c>
      <c r="J23" s="20">
        <v>45660</v>
      </c>
      <c r="K23" t="s">
        <v>91</v>
      </c>
      <c r="L23" t="s">
        <v>128</v>
      </c>
      <c r="M23" t="s">
        <v>154</v>
      </c>
      <c r="N23" t="s">
        <v>155</v>
      </c>
      <c r="O23" t="s">
        <v>95</v>
      </c>
      <c r="P23" t="s">
        <v>96</v>
      </c>
      <c r="Q23" t="s">
        <v>97</v>
      </c>
      <c r="R23" t="s">
        <v>98</v>
      </c>
      <c r="S23" t="s">
        <v>99</v>
      </c>
    </row>
    <row r="24" spans="1:19" x14ac:dyDescent="0.3">
      <c r="A24">
        <v>99643</v>
      </c>
      <c r="B24">
        <v>110</v>
      </c>
      <c r="C24" t="s">
        <v>21</v>
      </c>
      <c r="D24" t="s">
        <v>152</v>
      </c>
      <c r="E24">
        <v>1545.02</v>
      </c>
      <c r="F24" s="20">
        <v>45663</v>
      </c>
      <c r="G24" s="20">
        <v>45665</v>
      </c>
      <c r="H24" s="20">
        <v>45665</v>
      </c>
      <c r="I24" s="20">
        <v>45657</v>
      </c>
      <c r="J24" s="20">
        <v>45660</v>
      </c>
      <c r="K24" t="s">
        <v>91</v>
      </c>
      <c r="L24" t="s">
        <v>156</v>
      </c>
      <c r="M24" t="s">
        <v>157</v>
      </c>
      <c r="N24" t="s">
        <v>158</v>
      </c>
      <c r="O24" t="s">
        <v>95</v>
      </c>
      <c r="P24" t="s">
        <v>96</v>
      </c>
      <c r="Q24" t="s">
        <v>97</v>
      </c>
      <c r="R24" t="s">
        <v>98</v>
      </c>
      <c r="S24" t="s">
        <v>99</v>
      </c>
    </row>
    <row r="25" spans="1:19" x14ac:dyDescent="0.3">
      <c r="A25">
        <v>99645</v>
      </c>
      <c r="B25">
        <v>110</v>
      </c>
      <c r="C25" t="s">
        <v>21</v>
      </c>
      <c r="D25" t="s">
        <v>138</v>
      </c>
      <c r="E25">
        <v>599.29</v>
      </c>
      <c r="F25" s="20">
        <v>45663</v>
      </c>
      <c r="G25" s="20">
        <v>45665</v>
      </c>
      <c r="H25" s="20">
        <v>45665</v>
      </c>
      <c r="I25" s="20">
        <v>45657</v>
      </c>
      <c r="J25" s="20">
        <v>45660</v>
      </c>
      <c r="K25" t="s">
        <v>91</v>
      </c>
      <c r="L25" t="s">
        <v>128</v>
      </c>
      <c r="M25" t="s">
        <v>129</v>
      </c>
      <c r="N25" t="s">
        <v>159</v>
      </c>
      <c r="O25" t="s">
        <v>95</v>
      </c>
      <c r="P25" t="s">
        <v>96</v>
      </c>
      <c r="Q25" t="s">
        <v>97</v>
      </c>
      <c r="R25" t="s">
        <v>98</v>
      </c>
      <c r="S25" t="s">
        <v>99</v>
      </c>
    </row>
    <row r="26" spans="1:19" x14ac:dyDescent="0.3">
      <c r="A26">
        <v>94086</v>
      </c>
      <c r="B26">
        <v>110</v>
      </c>
      <c r="C26" t="s">
        <v>21</v>
      </c>
      <c r="D26" t="s">
        <v>160</v>
      </c>
      <c r="E26">
        <v>450</v>
      </c>
      <c r="F26" s="20">
        <v>45667</v>
      </c>
      <c r="G26" s="20">
        <v>45667</v>
      </c>
      <c r="H26" s="20">
        <v>45665</v>
      </c>
      <c r="I26" s="20">
        <v>45636</v>
      </c>
      <c r="J26" s="20">
        <v>45636</v>
      </c>
      <c r="K26" t="s">
        <v>91</v>
      </c>
      <c r="L26" t="s">
        <v>92</v>
      </c>
      <c r="M26" t="s">
        <v>93</v>
      </c>
      <c r="N26" t="s">
        <v>161</v>
      </c>
      <c r="O26" t="s">
        <v>95</v>
      </c>
      <c r="P26" t="s">
        <v>96</v>
      </c>
      <c r="Q26" t="s">
        <v>97</v>
      </c>
      <c r="R26" t="s">
        <v>98</v>
      </c>
      <c r="S26" t="s">
        <v>99</v>
      </c>
    </row>
    <row r="27" spans="1:19" x14ac:dyDescent="0.3">
      <c r="A27">
        <v>98117</v>
      </c>
      <c r="B27">
        <v>110</v>
      </c>
      <c r="C27" t="s">
        <v>21</v>
      </c>
      <c r="D27" t="s">
        <v>162</v>
      </c>
      <c r="E27">
        <v>3570</v>
      </c>
      <c r="F27" s="20">
        <v>45660</v>
      </c>
      <c r="G27" s="20">
        <v>45665</v>
      </c>
      <c r="H27" s="20">
        <v>45665</v>
      </c>
      <c r="I27" s="20">
        <v>45649</v>
      </c>
      <c r="J27" s="20">
        <v>45649</v>
      </c>
      <c r="K27" t="s">
        <v>91</v>
      </c>
      <c r="L27" t="s">
        <v>120</v>
      </c>
      <c r="M27" t="s">
        <v>121</v>
      </c>
      <c r="N27" t="s">
        <v>163</v>
      </c>
      <c r="O27" t="s">
        <v>95</v>
      </c>
      <c r="P27" t="s">
        <v>96</v>
      </c>
      <c r="Q27" t="s">
        <v>97</v>
      </c>
      <c r="R27" t="s">
        <v>98</v>
      </c>
      <c r="S27" t="s">
        <v>99</v>
      </c>
    </row>
    <row r="28" spans="1:19" x14ac:dyDescent="0.3">
      <c r="A28">
        <v>98119</v>
      </c>
      <c r="B28">
        <v>110</v>
      </c>
      <c r="C28" t="s">
        <v>21</v>
      </c>
      <c r="D28" t="s">
        <v>164</v>
      </c>
      <c r="E28">
        <v>2100</v>
      </c>
      <c r="F28" s="20">
        <v>45661</v>
      </c>
      <c r="G28" s="20">
        <v>45665</v>
      </c>
      <c r="H28" s="20">
        <v>45665</v>
      </c>
      <c r="I28" s="20">
        <v>45647</v>
      </c>
      <c r="J28" s="20">
        <v>45649</v>
      </c>
      <c r="K28" t="s">
        <v>91</v>
      </c>
      <c r="L28" t="s">
        <v>165</v>
      </c>
      <c r="M28" t="s">
        <v>165</v>
      </c>
      <c r="N28" t="s">
        <v>166</v>
      </c>
      <c r="O28" t="s">
        <v>95</v>
      </c>
      <c r="P28" t="s">
        <v>96</v>
      </c>
      <c r="Q28" t="s">
        <v>97</v>
      </c>
      <c r="R28" t="s">
        <v>98</v>
      </c>
      <c r="S28" t="s">
        <v>99</v>
      </c>
    </row>
    <row r="29" spans="1:19" x14ac:dyDescent="0.3">
      <c r="A29">
        <v>98120</v>
      </c>
      <c r="B29">
        <v>110</v>
      </c>
      <c r="C29" t="s">
        <v>21</v>
      </c>
      <c r="D29" t="s">
        <v>167</v>
      </c>
      <c r="E29">
        <v>2900</v>
      </c>
      <c r="F29" s="20">
        <v>45663</v>
      </c>
      <c r="G29" s="20">
        <v>45665</v>
      </c>
      <c r="H29" s="20">
        <v>45665</v>
      </c>
      <c r="I29" s="20">
        <v>45649</v>
      </c>
      <c r="J29" s="20">
        <v>45649</v>
      </c>
      <c r="K29" t="s">
        <v>91</v>
      </c>
      <c r="L29" t="s">
        <v>105</v>
      </c>
      <c r="M29" t="s">
        <v>168</v>
      </c>
      <c r="N29" t="s">
        <v>169</v>
      </c>
      <c r="O29" t="s">
        <v>95</v>
      </c>
      <c r="P29" t="s">
        <v>96</v>
      </c>
      <c r="Q29" t="s">
        <v>97</v>
      </c>
      <c r="R29" t="s">
        <v>98</v>
      </c>
      <c r="S29" t="s">
        <v>99</v>
      </c>
    </row>
    <row r="30" spans="1:19" x14ac:dyDescent="0.3">
      <c r="A30">
        <v>98121</v>
      </c>
      <c r="B30">
        <v>110</v>
      </c>
      <c r="C30" t="s">
        <v>21</v>
      </c>
      <c r="D30" t="s">
        <v>167</v>
      </c>
      <c r="E30">
        <v>750</v>
      </c>
      <c r="F30" s="20">
        <v>45663</v>
      </c>
      <c r="G30" s="20">
        <v>45665</v>
      </c>
      <c r="H30" s="20">
        <v>45665</v>
      </c>
      <c r="I30" s="20">
        <v>45649</v>
      </c>
      <c r="J30" s="20">
        <v>45649</v>
      </c>
      <c r="K30" t="s">
        <v>91</v>
      </c>
      <c r="L30" t="s">
        <v>105</v>
      </c>
      <c r="M30" t="s">
        <v>106</v>
      </c>
      <c r="N30" t="s">
        <v>170</v>
      </c>
      <c r="O30" t="s">
        <v>95</v>
      </c>
      <c r="P30" t="s">
        <v>96</v>
      </c>
      <c r="Q30" t="s">
        <v>97</v>
      </c>
      <c r="R30" t="s">
        <v>98</v>
      </c>
      <c r="S30" t="s">
        <v>99</v>
      </c>
    </row>
    <row r="31" spans="1:19" x14ac:dyDescent="0.3">
      <c r="A31">
        <v>98369</v>
      </c>
      <c r="B31">
        <v>110</v>
      </c>
      <c r="C31" t="s">
        <v>21</v>
      </c>
      <c r="D31" t="s">
        <v>171</v>
      </c>
      <c r="E31">
        <v>7000</v>
      </c>
      <c r="F31" s="20">
        <v>45665</v>
      </c>
      <c r="G31" s="20">
        <v>45665</v>
      </c>
      <c r="H31" s="20">
        <v>45665</v>
      </c>
      <c r="I31" s="20">
        <v>45652</v>
      </c>
      <c r="J31" s="20">
        <v>45652</v>
      </c>
      <c r="K31" t="s">
        <v>91</v>
      </c>
      <c r="L31" t="s">
        <v>105</v>
      </c>
      <c r="M31" t="s">
        <v>168</v>
      </c>
      <c r="N31" t="s">
        <v>172</v>
      </c>
      <c r="O31" t="s">
        <v>95</v>
      </c>
      <c r="P31" t="s">
        <v>96</v>
      </c>
      <c r="Q31" t="s">
        <v>97</v>
      </c>
      <c r="R31" t="s">
        <v>98</v>
      </c>
      <c r="S31" t="s">
        <v>99</v>
      </c>
    </row>
    <row r="32" spans="1:19" x14ac:dyDescent="0.3">
      <c r="A32">
        <v>98385</v>
      </c>
      <c r="B32">
        <v>110</v>
      </c>
      <c r="C32" t="s">
        <v>21</v>
      </c>
      <c r="D32" t="s">
        <v>173</v>
      </c>
      <c r="E32">
        <v>1500</v>
      </c>
      <c r="F32" s="20">
        <v>45666</v>
      </c>
      <c r="G32" s="20">
        <v>45666</v>
      </c>
      <c r="H32" s="20">
        <v>45665</v>
      </c>
      <c r="I32" s="20">
        <v>45652</v>
      </c>
      <c r="J32" s="20">
        <v>45652</v>
      </c>
      <c r="K32" t="s">
        <v>91</v>
      </c>
      <c r="L32" t="s">
        <v>105</v>
      </c>
      <c r="M32" t="s">
        <v>106</v>
      </c>
      <c r="N32" t="s">
        <v>174</v>
      </c>
      <c r="O32" t="s">
        <v>95</v>
      </c>
      <c r="P32" t="s">
        <v>96</v>
      </c>
      <c r="Q32" t="s">
        <v>97</v>
      </c>
      <c r="R32" t="s">
        <v>98</v>
      </c>
      <c r="S32" t="s">
        <v>99</v>
      </c>
    </row>
    <row r="33" spans="1:19" x14ac:dyDescent="0.3">
      <c r="A33">
        <v>98394</v>
      </c>
      <c r="B33">
        <v>110</v>
      </c>
      <c r="C33" t="s">
        <v>21</v>
      </c>
      <c r="D33" t="s">
        <v>175</v>
      </c>
      <c r="E33">
        <v>869.36</v>
      </c>
      <c r="F33" s="20">
        <v>45666</v>
      </c>
      <c r="G33" s="20">
        <v>45666</v>
      </c>
      <c r="H33" s="20">
        <v>45665</v>
      </c>
      <c r="I33" s="20">
        <v>45652</v>
      </c>
      <c r="J33" s="20">
        <v>45652</v>
      </c>
      <c r="K33" t="s">
        <v>91</v>
      </c>
      <c r="L33" t="s">
        <v>176</v>
      </c>
      <c r="M33" t="s">
        <v>177</v>
      </c>
      <c r="N33" t="s">
        <v>178</v>
      </c>
      <c r="O33" t="s">
        <v>95</v>
      </c>
      <c r="P33" t="s">
        <v>96</v>
      </c>
      <c r="Q33" t="s">
        <v>97</v>
      </c>
      <c r="R33" t="s">
        <v>98</v>
      </c>
      <c r="S33" t="s">
        <v>99</v>
      </c>
    </row>
    <row r="34" spans="1:19" x14ac:dyDescent="0.3">
      <c r="A34">
        <v>98398</v>
      </c>
      <c r="B34">
        <v>110</v>
      </c>
      <c r="C34" t="s">
        <v>21</v>
      </c>
      <c r="D34" t="s">
        <v>179</v>
      </c>
      <c r="E34">
        <v>1800</v>
      </c>
      <c r="F34" s="20">
        <v>45666</v>
      </c>
      <c r="G34" s="20">
        <v>45666</v>
      </c>
      <c r="H34" s="20">
        <v>45665</v>
      </c>
      <c r="I34" s="20">
        <v>45652</v>
      </c>
      <c r="J34" s="20">
        <v>45652</v>
      </c>
      <c r="K34" t="s">
        <v>91</v>
      </c>
      <c r="L34" t="s">
        <v>120</v>
      </c>
      <c r="M34" t="s">
        <v>121</v>
      </c>
      <c r="N34" t="s">
        <v>180</v>
      </c>
      <c r="O34" t="s">
        <v>95</v>
      </c>
      <c r="P34" t="s">
        <v>96</v>
      </c>
      <c r="Q34" t="s">
        <v>97</v>
      </c>
      <c r="R34" t="s">
        <v>98</v>
      </c>
      <c r="S34" t="s">
        <v>99</v>
      </c>
    </row>
    <row r="35" spans="1:19" x14ac:dyDescent="0.3">
      <c r="A35">
        <v>100826</v>
      </c>
      <c r="B35">
        <v>110</v>
      </c>
      <c r="C35" t="s">
        <v>21</v>
      </c>
      <c r="D35" t="s">
        <v>181</v>
      </c>
      <c r="E35">
        <v>65475.33</v>
      </c>
      <c r="F35" s="20">
        <v>45665</v>
      </c>
      <c r="G35" s="20"/>
      <c r="H35" s="20">
        <v>45665</v>
      </c>
      <c r="I35" s="20">
        <v>45665</v>
      </c>
      <c r="J35" s="20">
        <v>45665</v>
      </c>
      <c r="K35" t="s">
        <v>91</v>
      </c>
      <c r="L35" t="s">
        <v>182</v>
      </c>
      <c r="M35" t="s">
        <v>183</v>
      </c>
      <c r="N35" t="s">
        <v>184</v>
      </c>
      <c r="O35" t="s">
        <v>95</v>
      </c>
      <c r="P35" t="s">
        <v>96</v>
      </c>
      <c r="Q35" t="s">
        <v>97</v>
      </c>
      <c r="R35" t="s">
        <v>98</v>
      </c>
      <c r="S35" t="s">
        <v>99</v>
      </c>
    </row>
    <row r="36" spans="1:19" x14ac:dyDescent="0.3">
      <c r="A36">
        <v>100929</v>
      </c>
      <c r="B36">
        <v>110</v>
      </c>
      <c r="C36" t="s">
        <v>21</v>
      </c>
      <c r="D36" t="s">
        <v>112</v>
      </c>
      <c r="E36">
        <v>488.46</v>
      </c>
      <c r="F36" s="20">
        <v>45665</v>
      </c>
      <c r="G36" s="20"/>
      <c r="H36" s="20">
        <v>45665</v>
      </c>
      <c r="I36" s="20">
        <v>45665</v>
      </c>
      <c r="J36" s="20">
        <v>45666</v>
      </c>
      <c r="K36" t="s">
        <v>113</v>
      </c>
      <c r="L36" t="s">
        <v>114</v>
      </c>
      <c r="M36" t="s">
        <v>115</v>
      </c>
      <c r="N36" t="s">
        <v>116</v>
      </c>
      <c r="R36" t="s">
        <v>98</v>
      </c>
    </row>
    <row r="37" spans="1:19" x14ac:dyDescent="0.3">
      <c r="A37">
        <v>95998</v>
      </c>
      <c r="B37">
        <v>110</v>
      </c>
      <c r="C37" t="s">
        <v>21</v>
      </c>
      <c r="D37" t="s">
        <v>185</v>
      </c>
      <c r="E37">
        <v>472.3</v>
      </c>
      <c r="F37" s="20">
        <v>45667</v>
      </c>
      <c r="G37" s="20">
        <v>45667</v>
      </c>
      <c r="H37" s="20">
        <v>45665</v>
      </c>
      <c r="I37" s="20">
        <v>45639</v>
      </c>
      <c r="J37" s="20">
        <v>45643</v>
      </c>
      <c r="K37" t="s">
        <v>101</v>
      </c>
      <c r="N37" t="s">
        <v>186</v>
      </c>
      <c r="O37" t="s">
        <v>95</v>
      </c>
      <c r="P37" t="s">
        <v>96</v>
      </c>
      <c r="Q37" t="s">
        <v>97</v>
      </c>
      <c r="R37" t="s">
        <v>98</v>
      </c>
      <c r="S37" t="s">
        <v>99</v>
      </c>
    </row>
    <row r="38" spans="1:19" x14ac:dyDescent="0.3">
      <c r="A38">
        <v>96226</v>
      </c>
      <c r="B38">
        <v>110</v>
      </c>
      <c r="C38" t="s">
        <v>21</v>
      </c>
      <c r="D38" t="s">
        <v>187</v>
      </c>
      <c r="E38">
        <v>268.91000000000003</v>
      </c>
      <c r="F38" s="20">
        <v>45666</v>
      </c>
      <c r="G38" s="20">
        <v>45666</v>
      </c>
      <c r="H38" s="20">
        <v>45665</v>
      </c>
      <c r="I38" s="20">
        <v>45638</v>
      </c>
      <c r="J38" s="20">
        <v>45643</v>
      </c>
      <c r="K38" t="s">
        <v>101</v>
      </c>
      <c r="N38" t="s">
        <v>188</v>
      </c>
      <c r="O38" t="s">
        <v>95</v>
      </c>
      <c r="P38" t="s">
        <v>96</v>
      </c>
      <c r="Q38" t="s">
        <v>97</v>
      </c>
      <c r="R38" t="s">
        <v>98</v>
      </c>
      <c r="S38" t="s">
        <v>99</v>
      </c>
    </row>
    <row r="39" spans="1:19" x14ac:dyDescent="0.3">
      <c r="A39">
        <v>96382</v>
      </c>
      <c r="B39">
        <v>110</v>
      </c>
      <c r="C39" t="s">
        <v>21</v>
      </c>
      <c r="D39" t="s">
        <v>189</v>
      </c>
      <c r="E39">
        <v>968.64</v>
      </c>
      <c r="F39" s="20">
        <v>45665</v>
      </c>
      <c r="G39" s="20">
        <v>45665</v>
      </c>
      <c r="H39" s="20">
        <v>45665</v>
      </c>
      <c r="I39" s="20">
        <v>45643</v>
      </c>
      <c r="J39" s="20">
        <v>45644</v>
      </c>
      <c r="K39" t="s">
        <v>101</v>
      </c>
      <c r="N39" t="s">
        <v>190</v>
      </c>
      <c r="O39" t="s">
        <v>95</v>
      </c>
      <c r="P39" t="s">
        <v>96</v>
      </c>
      <c r="Q39" t="s">
        <v>97</v>
      </c>
      <c r="R39" t="s">
        <v>98</v>
      </c>
      <c r="S39" t="s">
        <v>99</v>
      </c>
    </row>
    <row r="40" spans="1:19" x14ac:dyDescent="0.3">
      <c r="A40">
        <v>96590</v>
      </c>
      <c r="B40">
        <v>110</v>
      </c>
      <c r="C40" t="s">
        <v>21</v>
      </c>
      <c r="D40" t="s">
        <v>150</v>
      </c>
      <c r="E40">
        <v>4200</v>
      </c>
      <c r="F40" s="20">
        <v>45667</v>
      </c>
      <c r="G40" s="20">
        <v>45667</v>
      </c>
      <c r="H40" s="20">
        <v>45665</v>
      </c>
      <c r="I40" s="20">
        <v>45627</v>
      </c>
      <c r="J40" s="20">
        <v>45645</v>
      </c>
      <c r="K40" t="s">
        <v>91</v>
      </c>
      <c r="L40" t="s">
        <v>124</v>
      </c>
      <c r="M40" t="s">
        <v>191</v>
      </c>
      <c r="N40" t="s">
        <v>192</v>
      </c>
      <c r="O40" t="s">
        <v>95</v>
      </c>
      <c r="P40" t="s">
        <v>96</v>
      </c>
      <c r="Q40" t="s">
        <v>97</v>
      </c>
      <c r="R40" t="s">
        <v>98</v>
      </c>
      <c r="S40" t="s">
        <v>99</v>
      </c>
    </row>
    <row r="41" spans="1:19" x14ac:dyDescent="0.3">
      <c r="A41">
        <v>97162</v>
      </c>
      <c r="B41">
        <v>110</v>
      </c>
      <c r="C41" t="s">
        <v>21</v>
      </c>
      <c r="D41" t="s">
        <v>193</v>
      </c>
      <c r="E41">
        <v>396</v>
      </c>
      <c r="F41" s="20">
        <v>45664</v>
      </c>
      <c r="G41" s="20">
        <v>45665</v>
      </c>
      <c r="H41" s="20">
        <v>45665</v>
      </c>
      <c r="I41" s="20">
        <v>45646</v>
      </c>
      <c r="J41" s="20">
        <v>45646</v>
      </c>
      <c r="K41" t="s">
        <v>101</v>
      </c>
      <c r="L41" t="s">
        <v>194</v>
      </c>
      <c r="M41" t="s">
        <v>195</v>
      </c>
      <c r="N41" t="s">
        <v>196</v>
      </c>
      <c r="O41" t="s">
        <v>95</v>
      </c>
      <c r="P41" t="s">
        <v>96</v>
      </c>
      <c r="Q41" t="s">
        <v>97</v>
      </c>
      <c r="R41" t="s">
        <v>98</v>
      </c>
      <c r="S41" t="s">
        <v>99</v>
      </c>
    </row>
    <row r="42" spans="1:19" x14ac:dyDescent="0.3">
      <c r="A42">
        <v>97416</v>
      </c>
      <c r="B42">
        <v>110</v>
      </c>
      <c r="C42" t="s">
        <v>21</v>
      </c>
      <c r="D42" t="s">
        <v>197</v>
      </c>
      <c r="E42">
        <v>1097.8800000000001</v>
      </c>
      <c r="F42" s="20">
        <v>45663</v>
      </c>
      <c r="G42" s="20">
        <v>45665</v>
      </c>
      <c r="H42" s="20">
        <v>45665</v>
      </c>
      <c r="I42" s="20">
        <v>45646</v>
      </c>
      <c r="J42" s="20">
        <v>45646</v>
      </c>
      <c r="K42" t="s">
        <v>101</v>
      </c>
      <c r="L42" t="s">
        <v>120</v>
      </c>
      <c r="M42" t="s">
        <v>198</v>
      </c>
      <c r="N42" t="s">
        <v>199</v>
      </c>
      <c r="O42" t="s">
        <v>95</v>
      </c>
      <c r="P42" t="s">
        <v>96</v>
      </c>
      <c r="Q42" t="s">
        <v>97</v>
      </c>
      <c r="R42" t="s">
        <v>98</v>
      </c>
      <c r="S42" t="s">
        <v>99</v>
      </c>
    </row>
    <row r="43" spans="1:19" x14ac:dyDescent="0.3">
      <c r="A43">
        <v>97619</v>
      </c>
      <c r="B43">
        <v>110</v>
      </c>
      <c r="C43" t="s">
        <v>21</v>
      </c>
      <c r="D43" t="s">
        <v>200</v>
      </c>
      <c r="E43">
        <v>458.85</v>
      </c>
      <c r="F43" s="20">
        <v>45666</v>
      </c>
      <c r="G43" s="20">
        <v>45666</v>
      </c>
      <c r="H43" s="20">
        <v>45665</v>
      </c>
      <c r="I43" s="20">
        <v>45645</v>
      </c>
      <c r="J43" s="20">
        <v>45646</v>
      </c>
      <c r="K43" t="s">
        <v>101</v>
      </c>
      <c r="N43" t="s">
        <v>201</v>
      </c>
      <c r="O43" t="s">
        <v>95</v>
      </c>
      <c r="P43" t="s">
        <v>96</v>
      </c>
      <c r="Q43" t="s">
        <v>97</v>
      </c>
      <c r="R43" t="s">
        <v>98</v>
      </c>
      <c r="S43" t="s">
        <v>99</v>
      </c>
    </row>
    <row r="44" spans="1:19" x14ac:dyDescent="0.3">
      <c r="A44">
        <v>97622</v>
      </c>
      <c r="B44">
        <v>110</v>
      </c>
      <c r="C44" t="s">
        <v>21</v>
      </c>
      <c r="D44" t="s">
        <v>202</v>
      </c>
      <c r="E44">
        <v>2607.54</v>
      </c>
      <c r="F44" s="20">
        <v>45660</v>
      </c>
      <c r="G44" s="20">
        <v>45665</v>
      </c>
      <c r="H44" s="20">
        <v>45665</v>
      </c>
      <c r="I44" s="20">
        <v>45645</v>
      </c>
      <c r="J44" s="20">
        <v>45646</v>
      </c>
      <c r="K44" t="s">
        <v>101</v>
      </c>
      <c r="L44" t="s">
        <v>176</v>
      </c>
      <c r="M44" t="s">
        <v>203</v>
      </c>
      <c r="N44" t="s">
        <v>204</v>
      </c>
      <c r="O44" t="s">
        <v>95</v>
      </c>
      <c r="P44" t="s">
        <v>96</v>
      </c>
      <c r="Q44" t="s">
        <v>97</v>
      </c>
      <c r="R44" t="s">
        <v>98</v>
      </c>
      <c r="S44" t="s">
        <v>99</v>
      </c>
    </row>
    <row r="45" spans="1:19" x14ac:dyDescent="0.3">
      <c r="A45">
        <v>94811</v>
      </c>
      <c r="B45">
        <v>110</v>
      </c>
      <c r="C45" t="s">
        <v>21</v>
      </c>
      <c r="D45" t="s">
        <v>205</v>
      </c>
      <c r="E45">
        <v>414.64</v>
      </c>
      <c r="F45" s="20">
        <v>45666</v>
      </c>
      <c r="G45" s="20">
        <v>45666</v>
      </c>
      <c r="H45" s="20">
        <v>45665</v>
      </c>
      <c r="I45" s="20">
        <v>45636</v>
      </c>
      <c r="J45" s="20">
        <v>45638</v>
      </c>
      <c r="K45" t="s">
        <v>101</v>
      </c>
      <c r="N45" t="s">
        <v>206</v>
      </c>
      <c r="O45" t="s">
        <v>95</v>
      </c>
      <c r="P45" t="s">
        <v>96</v>
      </c>
      <c r="Q45" t="s">
        <v>97</v>
      </c>
      <c r="R45" t="s">
        <v>98</v>
      </c>
      <c r="S45" t="s">
        <v>99</v>
      </c>
    </row>
    <row r="46" spans="1:19" x14ac:dyDescent="0.3">
      <c r="A46">
        <v>91320</v>
      </c>
      <c r="B46">
        <v>110</v>
      </c>
      <c r="C46" t="s">
        <v>21</v>
      </c>
      <c r="D46" t="s">
        <v>207</v>
      </c>
      <c r="E46">
        <v>34.76</v>
      </c>
      <c r="F46" s="20">
        <v>45667</v>
      </c>
      <c r="G46" s="20">
        <v>45667</v>
      </c>
      <c r="H46" s="20">
        <v>45665</v>
      </c>
      <c r="I46" s="20">
        <v>45631</v>
      </c>
      <c r="J46" s="20">
        <v>45631</v>
      </c>
      <c r="K46" t="s">
        <v>101</v>
      </c>
      <c r="L46" t="s">
        <v>176</v>
      </c>
      <c r="M46" t="s">
        <v>208</v>
      </c>
      <c r="N46" t="s">
        <v>209</v>
      </c>
      <c r="O46" t="s">
        <v>95</v>
      </c>
      <c r="P46" t="s">
        <v>96</v>
      </c>
      <c r="Q46" t="s">
        <v>97</v>
      </c>
      <c r="R46" t="s">
        <v>98</v>
      </c>
      <c r="S46" t="s">
        <v>99</v>
      </c>
    </row>
    <row r="47" spans="1:19" x14ac:dyDescent="0.3">
      <c r="A47">
        <v>91388</v>
      </c>
      <c r="B47">
        <v>110</v>
      </c>
      <c r="C47" t="s">
        <v>21</v>
      </c>
      <c r="D47" t="s">
        <v>210</v>
      </c>
      <c r="E47">
        <v>3500</v>
      </c>
      <c r="F47" s="20">
        <v>45667</v>
      </c>
      <c r="G47" s="20">
        <v>45667</v>
      </c>
      <c r="H47" s="20">
        <v>45665</v>
      </c>
      <c r="I47" s="20">
        <v>45627</v>
      </c>
      <c r="J47" s="20">
        <v>45631</v>
      </c>
      <c r="K47" t="s">
        <v>91</v>
      </c>
      <c r="L47" t="s">
        <v>124</v>
      </c>
      <c r="M47" t="s">
        <v>191</v>
      </c>
      <c r="N47" t="s">
        <v>211</v>
      </c>
      <c r="O47" t="s">
        <v>95</v>
      </c>
      <c r="P47" t="s">
        <v>96</v>
      </c>
      <c r="Q47" t="s">
        <v>97</v>
      </c>
      <c r="R47" t="s">
        <v>98</v>
      </c>
      <c r="S47" t="s">
        <v>99</v>
      </c>
    </row>
    <row r="48" spans="1:19" x14ac:dyDescent="0.3">
      <c r="A48">
        <v>91416</v>
      </c>
      <c r="B48">
        <v>110</v>
      </c>
      <c r="C48" t="s">
        <v>21</v>
      </c>
      <c r="D48" t="s">
        <v>138</v>
      </c>
      <c r="E48">
        <v>4000</v>
      </c>
      <c r="F48" s="20">
        <v>45667</v>
      </c>
      <c r="G48" s="20">
        <v>45667</v>
      </c>
      <c r="H48" s="20">
        <v>45665</v>
      </c>
      <c r="I48" s="20">
        <v>45627</v>
      </c>
      <c r="J48" s="20">
        <v>45631</v>
      </c>
      <c r="K48" t="s">
        <v>91</v>
      </c>
      <c r="L48" t="s">
        <v>124</v>
      </c>
      <c r="M48" t="s">
        <v>191</v>
      </c>
      <c r="N48" t="s">
        <v>172</v>
      </c>
      <c r="O48" t="s">
        <v>95</v>
      </c>
      <c r="P48" t="s">
        <v>96</v>
      </c>
      <c r="Q48" t="s">
        <v>97</v>
      </c>
      <c r="R48" t="s">
        <v>98</v>
      </c>
      <c r="S48" t="s">
        <v>99</v>
      </c>
    </row>
    <row r="49" spans="1:19" x14ac:dyDescent="0.3">
      <c r="A49">
        <v>91427</v>
      </c>
      <c r="B49">
        <v>110</v>
      </c>
      <c r="C49" t="s">
        <v>21</v>
      </c>
      <c r="D49" t="s">
        <v>143</v>
      </c>
      <c r="E49">
        <v>4200</v>
      </c>
      <c r="F49" s="20">
        <v>45667</v>
      </c>
      <c r="G49" s="20">
        <v>45667</v>
      </c>
      <c r="H49" s="20">
        <v>45665</v>
      </c>
      <c r="I49" s="20">
        <v>45627</v>
      </c>
      <c r="J49" s="20">
        <v>45631</v>
      </c>
      <c r="K49" t="s">
        <v>91</v>
      </c>
      <c r="L49" t="s">
        <v>124</v>
      </c>
      <c r="M49" t="s">
        <v>191</v>
      </c>
      <c r="N49" t="s">
        <v>163</v>
      </c>
      <c r="O49" t="s">
        <v>95</v>
      </c>
      <c r="P49" t="s">
        <v>96</v>
      </c>
      <c r="Q49" t="s">
        <v>97</v>
      </c>
      <c r="R49" t="s">
        <v>98</v>
      </c>
      <c r="S49" t="s">
        <v>99</v>
      </c>
    </row>
    <row r="50" spans="1:19" x14ac:dyDescent="0.3">
      <c r="A50">
        <v>91429</v>
      </c>
      <c r="B50">
        <v>110</v>
      </c>
      <c r="C50" t="s">
        <v>21</v>
      </c>
      <c r="D50" t="s">
        <v>212</v>
      </c>
      <c r="E50">
        <v>5750</v>
      </c>
      <c r="F50" s="20">
        <v>45667</v>
      </c>
      <c r="G50" s="20">
        <v>45667</v>
      </c>
      <c r="H50" s="20">
        <v>45665</v>
      </c>
      <c r="I50" s="20">
        <v>45627</v>
      </c>
      <c r="J50" s="20">
        <v>45631</v>
      </c>
      <c r="K50" t="s">
        <v>91</v>
      </c>
      <c r="L50" t="s">
        <v>124</v>
      </c>
      <c r="M50" t="s">
        <v>191</v>
      </c>
      <c r="N50" t="s">
        <v>213</v>
      </c>
      <c r="O50" t="s">
        <v>95</v>
      </c>
      <c r="P50" t="s">
        <v>96</v>
      </c>
      <c r="Q50" t="s">
        <v>97</v>
      </c>
      <c r="R50" t="s">
        <v>98</v>
      </c>
      <c r="S50" t="s">
        <v>99</v>
      </c>
    </row>
    <row r="51" spans="1:19" x14ac:dyDescent="0.3">
      <c r="A51">
        <v>91431</v>
      </c>
      <c r="B51">
        <v>110</v>
      </c>
      <c r="C51" t="s">
        <v>21</v>
      </c>
      <c r="D51" t="s">
        <v>214</v>
      </c>
      <c r="E51">
        <v>3000</v>
      </c>
      <c r="F51" s="20">
        <v>45667</v>
      </c>
      <c r="G51" s="20">
        <v>45667</v>
      </c>
      <c r="H51" s="20">
        <v>45665</v>
      </c>
      <c r="I51" s="20">
        <v>45627</v>
      </c>
      <c r="J51" s="20">
        <v>45631</v>
      </c>
      <c r="K51" t="s">
        <v>91</v>
      </c>
      <c r="L51" t="s">
        <v>124</v>
      </c>
      <c r="M51" t="s">
        <v>191</v>
      </c>
      <c r="N51" t="s">
        <v>215</v>
      </c>
      <c r="O51" t="s">
        <v>95</v>
      </c>
      <c r="P51" t="s">
        <v>96</v>
      </c>
      <c r="Q51" t="s">
        <v>97</v>
      </c>
      <c r="R51" t="s">
        <v>98</v>
      </c>
      <c r="S51" t="s">
        <v>99</v>
      </c>
    </row>
    <row r="52" spans="1:19" x14ac:dyDescent="0.3">
      <c r="A52">
        <v>91432</v>
      </c>
      <c r="B52">
        <v>110</v>
      </c>
      <c r="C52" t="s">
        <v>21</v>
      </c>
      <c r="D52" t="s">
        <v>216</v>
      </c>
      <c r="E52">
        <v>1500</v>
      </c>
      <c r="F52" s="20">
        <v>45667</v>
      </c>
      <c r="G52" s="20">
        <v>45667</v>
      </c>
      <c r="H52" s="20">
        <v>45665</v>
      </c>
      <c r="I52" s="20">
        <v>45627</v>
      </c>
      <c r="J52" s="20">
        <v>45631</v>
      </c>
      <c r="K52" t="s">
        <v>91</v>
      </c>
      <c r="L52" t="s">
        <v>124</v>
      </c>
      <c r="M52" t="s">
        <v>191</v>
      </c>
      <c r="N52" t="s">
        <v>217</v>
      </c>
      <c r="O52" t="s">
        <v>95</v>
      </c>
      <c r="P52" t="s">
        <v>96</v>
      </c>
      <c r="Q52" t="s">
        <v>97</v>
      </c>
      <c r="R52" t="s">
        <v>98</v>
      </c>
      <c r="S52" t="s">
        <v>99</v>
      </c>
    </row>
    <row r="53" spans="1:19" x14ac:dyDescent="0.3">
      <c r="A53">
        <v>91433</v>
      </c>
      <c r="B53">
        <v>110</v>
      </c>
      <c r="C53" t="s">
        <v>21</v>
      </c>
      <c r="D53" t="s">
        <v>148</v>
      </c>
      <c r="E53">
        <v>5100</v>
      </c>
      <c r="F53" s="20">
        <v>45667</v>
      </c>
      <c r="G53" s="20">
        <v>45667</v>
      </c>
      <c r="H53" s="20">
        <v>45665</v>
      </c>
      <c r="I53" s="20">
        <v>45627</v>
      </c>
      <c r="J53" s="20">
        <v>45631</v>
      </c>
      <c r="K53" t="s">
        <v>91</v>
      </c>
      <c r="L53" t="s">
        <v>124</v>
      </c>
      <c r="M53" t="s">
        <v>191</v>
      </c>
      <c r="N53" t="s">
        <v>218</v>
      </c>
      <c r="O53" t="s">
        <v>95</v>
      </c>
      <c r="P53" t="s">
        <v>96</v>
      </c>
      <c r="Q53" t="s">
        <v>97</v>
      </c>
      <c r="R53" t="s">
        <v>98</v>
      </c>
      <c r="S53" t="s">
        <v>99</v>
      </c>
    </row>
    <row r="54" spans="1:19" x14ac:dyDescent="0.3">
      <c r="A54">
        <v>91440</v>
      </c>
      <c r="B54">
        <v>110</v>
      </c>
      <c r="C54" t="s">
        <v>21</v>
      </c>
      <c r="D54" t="s">
        <v>145</v>
      </c>
      <c r="E54">
        <v>4200</v>
      </c>
      <c r="F54" s="20">
        <v>45667</v>
      </c>
      <c r="G54" s="20">
        <v>45667</v>
      </c>
      <c r="H54" s="20">
        <v>45665</v>
      </c>
      <c r="I54" s="20">
        <v>45627</v>
      </c>
      <c r="J54" s="20">
        <v>45631</v>
      </c>
      <c r="K54" t="s">
        <v>91</v>
      </c>
      <c r="L54" t="s">
        <v>124</v>
      </c>
      <c r="M54" t="s">
        <v>191</v>
      </c>
      <c r="N54" t="s">
        <v>219</v>
      </c>
      <c r="O54" t="s">
        <v>95</v>
      </c>
      <c r="P54" t="s">
        <v>96</v>
      </c>
      <c r="Q54" t="s">
        <v>97</v>
      </c>
      <c r="R54" t="s">
        <v>98</v>
      </c>
      <c r="S54" t="s">
        <v>99</v>
      </c>
    </row>
    <row r="55" spans="1:19" x14ac:dyDescent="0.3">
      <c r="A55">
        <v>91443</v>
      </c>
      <c r="B55">
        <v>110</v>
      </c>
      <c r="C55" t="s">
        <v>21</v>
      </c>
      <c r="D55" t="s">
        <v>220</v>
      </c>
      <c r="E55">
        <v>1170</v>
      </c>
      <c r="F55" s="20">
        <v>45667</v>
      </c>
      <c r="G55" s="20">
        <v>45667</v>
      </c>
      <c r="H55" s="20">
        <v>45665</v>
      </c>
      <c r="I55" s="20">
        <v>45627</v>
      </c>
      <c r="J55" s="20">
        <v>45631</v>
      </c>
      <c r="K55" t="s">
        <v>91</v>
      </c>
      <c r="L55" t="s">
        <v>124</v>
      </c>
      <c r="M55" t="s">
        <v>191</v>
      </c>
      <c r="N55" t="s">
        <v>221</v>
      </c>
      <c r="O55" t="s">
        <v>95</v>
      </c>
      <c r="P55" t="s">
        <v>96</v>
      </c>
      <c r="Q55" t="s">
        <v>97</v>
      </c>
      <c r="R55" t="s">
        <v>98</v>
      </c>
      <c r="S55" t="s">
        <v>99</v>
      </c>
    </row>
    <row r="56" spans="1:19" x14ac:dyDescent="0.3">
      <c r="A56">
        <v>91444</v>
      </c>
      <c r="B56">
        <v>110</v>
      </c>
      <c r="C56" t="s">
        <v>21</v>
      </c>
      <c r="D56" t="s">
        <v>141</v>
      </c>
      <c r="E56">
        <v>6500</v>
      </c>
      <c r="F56" s="20">
        <v>45667</v>
      </c>
      <c r="G56" s="20">
        <v>45667</v>
      </c>
      <c r="H56" s="20">
        <v>45665</v>
      </c>
      <c r="I56" s="20">
        <v>45627</v>
      </c>
      <c r="J56" s="20">
        <v>45631</v>
      </c>
      <c r="K56" t="s">
        <v>91</v>
      </c>
      <c r="L56" t="s">
        <v>124</v>
      </c>
      <c r="M56" t="s">
        <v>191</v>
      </c>
      <c r="N56" t="s">
        <v>222</v>
      </c>
      <c r="O56" t="s">
        <v>95</v>
      </c>
      <c r="P56" t="s">
        <v>96</v>
      </c>
      <c r="Q56" t="s">
        <v>97</v>
      </c>
      <c r="R56" t="s">
        <v>98</v>
      </c>
      <c r="S56" t="s">
        <v>99</v>
      </c>
    </row>
    <row r="57" spans="1:19" x14ac:dyDescent="0.3">
      <c r="A57">
        <v>91446</v>
      </c>
      <c r="B57">
        <v>110</v>
      </c>
      <c r="C57" t="s">
        <v>21</v>
      </c>
      <c r="D57" t="s">
        <v>223</v>
      </c>
      <c r="E57">
        <v>1250</v>
      </c>
      <c r="F57" s="20">
        <v>45667</v>
      </c>
      <c r="G57" s="20">
        <v>45667</v>
      </c>
      <c r="H57" s="20">
        <v>45665</v>
      </c>
      <c r="I57" s="20">
        <v>45627</v>
      </c>
      <c r="J57" s="20">
        <v>45631</v>
      </c>
      <c r="K57" t="s">
        <v>91</v>
      </c>
      <c r="L57" t="s">
        <v>124</v>
      </c>
      <c r="M57" t="s">
        <v>191</v>
      </c>
      <c r="N57" t="s">
        <v>224</v>
      </c>
      <c r="O57" t="s">
        <v>95</v>
      </c>
      <c r="P57" t="s">
        <v>96</v>
      </c>
      <c r="Q57" t="s">
        <v>97</v>
      </c>
      <c r="R57" t="s">
        <v>98</v>
      </c>
      <c r="S57" t="s">
        <v>99</v>
      </c>
    </row>
    <row r="58" spans="1:19" x14ac:dyDescent="0.3">
      <c r="A58">
        <v>91447</v>
      </c>
      <c r="B58">
        <v>110</v>
      </c>
      <c r="C58" t="s">
        <v>21</v>
      </c>
      <c r="D58" t="s">
        <v>225</v>
      </c>
      <c r="E58">
        <v>3500</v>
      </c>
      <c r="F58" s="20">
        <v>45667</v>
      </c>
      <c r="G58" s="20">
        <v>45667</v>
      </c>
      <c r="H58" s="20">
        <v>45665</v>
      </c>
      <c r="I58" s="20">
        <v>45627</v>
      </c>
      <c r="J58" s="20">
        <v>45631</v>
      </c>
      <c r="K58" t="s">
        <v>91</v>
      </c>
      <c r="L58" t="s">
        <v>124</v>
      </c>
      <c r="M58" t="s">
        <v>191</v>
      </c>
      <c r="N58" t="s">
        <v>226</v>
      </c>
      <c r="O58" t="s">
        <v>95</v>
      </c>
      <c r="P58" t="s">
        <v>96</v>
      </c>
      <c r="Q58" t="s">
        <v>97</v>
      </c>
      <c r="R58" t="s">
        <v>98</v>
      </c>
      <c r="S58" t="s">
        <v>99</v>
      </c>
    </row>
    <row r="59" spans="1:19" x14ac:dyDescent="0.3">
      <c r="A59">
        <v>91449</v>
      </c>
      <c r="B59">
        <v>110</v>
      </c>
      <c r="C59" t="s">
        <v>21</v>
      </c>
      <c r="D59" t="s">
        <v>227</v>
      </c>
      <c r="E59">
        <v>1485</v>
      </c>
      <c r="F59" s="20">
        <v>45667</v>
      </c>
      <c r="G59" s="20">
        <v>45667</v>
      </c>
      <c r="H59" s="20">
        <v>45665</v>
      </c>
      <c r="I59" s="20">
        <v>45627</v>
      </c>
      <c r="J59" s="20">
        <v>45631</v>
      </c>
      <c r="K59" t="s">
        <v>91</v>
      </c>
      <c r="L59" t="s">
        <v>124</v>
      </c>
      <c r="M59" t="s">
        <v>191</v>
      </c>
      <c r="N59" t="s">
        <v>228</v>
      </c>
      <c r="O59" t="s">
        <v>95</v>
      </c>
      <c r="P59" t="s">
        <v>96</v>
      </c>
      <c r="Q59" t="s">
        <v>97</v>
      </c>
      <c r="R59" t="s">
        <v>98</v>
      </c>
      <c r="S59" t="s">
        <v>99</v>
      </c>
    </row>
    <row r="60" spans="1:19" x14ac:dyDescent="0.3">
      <c r="A60">
        <v>91450</v>
      </c>
      <c r="B60">
        <v>110</v>
      </c>
      <c r="C60" t="s">
        <v>21</v>
      </c>
      <c r="D60" t="s">
        <v>146</v>
      </c>
      <c r="E60">
        <v>4200</v>
      </c>
      <c r="F60" s="20">
        <v>45667</v>
      </c>
      <c r="G60" s="20">
        <v>45667</v>
      </c>
      <c r="H60" s="20">
        <v>45665</v>
      </c>
      <c r="I60" s="20">
        <v>45627</v>
      </c>
      <c r="J60" s="20">
        <v>45631</v>
      </c>
      <c r="K60" t="s">
        <v>91</v>
      </c>
      <c r="L60" t="s">
        <v>124</v>
      </c>
      <c r="M60" t="s">
        <v>191</v>
      </c>
      <c r="N60" t="s">
        <v>172</v>
      </c>
      <c r="O60" t="s">
        <v>95</v>
      </c>
      <c r="P60" t="s">
        <v>96</v>
      </c>
      <c r="Q60" t="s">
        <v>97</v>
      </c>
      <c r="R60" t="s">
        <v>98</v>
      </c>
      <c r="S60" t="s">
        <v>99</v>
      </c>
    </row>
    <row r="61" spans="1:19" x14ac:dyDescent="0.3">
      <c r="A61">
        <v>91453</v>
      </c>
      <c r="B61">
        <v>110</v>
      </c>
      <c r="C61" t="s">
        <v>21</v>
      </c>
      <c r="D61" t="s">
        <v>229</v>
      </c>
      <c r="E61">
        <v>3000</v>
      </c>
      <c r="F61" s="20">
        <v>45667</v>
      </c>
      <c r="G61" s="20">
        <v>45667</v>
      </c>
      <c r="H61" s="20">
        <v>45665</v>
      </c>
      <c r="I61" s="20">
        <v>45627</v>
      </c>
      <c r="J61" s="20">
        <v>45631</v>
      </c>
      <c r="K61" t="s">
        <v>91</v>
      </c>
      <c r="L61" t="s">
        <v>230</v>
      </c>
      <c r="M61" t="s">
        <v>231</v>
      </c>
      <c r="N61" t="s">
        <v>232</v>
      </c>
      <c r="O61" t="s">
        <v>95</v>
      </c>
      <c r="P61" t="s">
        <v>96</v>
      </c>
      <c r="Q61" t="s">
        <v>97</v>
      </c>
      <c r="R61" t="s">
        <v>98</v>
      </c>
      <c r="S61" t="s">
        <v>99</v>
      </c>
    </row>
    <row r="62" spans="1:19" x14ac:dyDescent="0.3">
      <c r="A62">
        <v>91454</v>
      </c>
      <c r="B62">
        <v>110</v>
      </c>
      <c r="C62" t="s">
        <v>21</v>
      </c>
      <c r="D62" t="s">
        <v>152</v>
      </c>
      <c r="E62">
        <v>7632</v>
      </c>
      <c r="F62" s="20">
        <v>45667</v>
      </c>
      <c r="G62" s="20">
        <v>45667</v>
      </c>
      <c r="H62" s="20">
        <v>45665</v>
      </c>
      <c r="I62" s="20">
        <v>45627</v>
      </c>
      <c r="J62" s="20">
        <v>45631</v>
      </c>
      <c r="K62" t="s">
        <v>91</v>
      </c>
      <c r="L62" t="s">
        <v>124</v>
      </c>
      <c r="M62" t="s">
        <v>191</v>
      </c>
      <c r="N62" t="s">
        <v>147</v>
      </c>
      <c r="O62" t="s">
        <v>95</v>
      </c>
      <c r="P62" t="s">
        <v>96</v>
      </c>
      <c r="Q62" t="s">
        <v>97</v>
      </c>
      <c r="R62" t="s">
        <v>98</v>
      </c>
      <c r="S62" t="s">
        <v>99</v>
      </c>
    </row>
    <row r="63" spans="1:19" x14ac:dyDescent="0.3">
      <c r="A63">
        <v>91456</v>
      </c>
      <c r="B63">
        <v>110</v>
      </c>
      <c r="C63" t="s">
        <v>21</v>
      </c>
      <c r="D63" t="s">
        <v>233</v>
      </c>
      <c r="E63">
        <v>3950</v>
      </c>
      <c r="F63" s="20">
        <v>45667</v>
      </c>
      <c r="G63" s="20">
        <v>45667</v>
      </c>
      <c r="H63" s="20">
        <v>45665</v>
      </c>
      <c r="I63" s="20">
        <v>45627</v>
      </c>
      <c r="J63" s="20">
        <v>45631</v>
      </c>
      <c r="K63" t="s">
        <v>91</v>
      </c>
      <c r="L63" t="s">
        <v>124</v>
      </c>
      <c r="M63" t="s">
        <v>191</v>
      </c>
      <c r="N63" t="s">
        <v>234</v>
      </c>
      <c r="O63" t="s">
        <v>95</v>
      </c>
      <c r="P63" t="s">
        <v>96</v>
      </c>
      <c r="Q63" t="s">
        <v>97</v>
      </c>
      <c r="R63" t="s">
        <v>98</v>
      </c>
      <c r="S63" t="s">
        <v>99</v>
      </c>
    </row>
    <row r="64" spans="1:19" x14ac:dyDescent="0.3">
      <c r="A64">
        <v>91458</v>
      </c>
      <c r="B64">
        <v>110</v>
      </c>
      <c r="C64" t="s">
        <v>21</v>
      </c>
      <c r="D64" t="s">
        <v>235</v>
      </c>
      <c r="E64">
        <v>2800</v>
      </c>
      <c r="F64" s="20">
        <v>45667</v>
      </c>
      <c r="G64" s="20">
        <v>45667</v>
      </c>
      <c r="H64" s="20">
        <v>45665</v>
      </c>
      <c r="I64" s="20">
        <v>45627</v>
      </c>
      <c r="J64" s="20">
        <v>45631</v>
      </c>
      <c r="K64" t="s">
        <v>91</v>
      </c>
      <c r="L64" t="s">
        <v>124</v>
      </c>
      <c r="M64" t="s">
        <v>191</v>
      </c>
      <c r="N64" t="s">
        <v>236</v>
      </c>
      <c r="O64" t="s">
        <v>95</v>
      </c>
      <c r="P64" t="s">
        <v>96</v>
      </c>
      <c r="Q64" t="s">
        <v>97</v>
      </c>
      <c r="R64" t="s">
        <v>98</v>
      </c>
      <c r="S64" t="s">
        <v>99</v>
      </c>
    </row>
    <row r="65" spans="1:19" x14ac:dyDescent="0.3">
      <c r="A65">
        <v>91459</v>
      </c>
      <c r="B65">
        <v>110</v>
      </c>
      <c r="C65" t="s">
        <v>21</v>
      </c>
      <c r="D65" t="s">
        <v>237</v>
      </c>
      <c r="E65">
        <v>12200</v>
      </c>
      <c r="F65" s="20">
        <v>45667</v>
      </c>
      <c r="G65" s="20">
        <v>45667</v>
      </c>
      <c r="H65" s="20">
        <v>45665</v>
      </c>
      <c r="I65" s="20">
        <v>45627</v>
      </c>
      <c r="J65" s="20">
        <v>45631</v>
      </c>
      <c r="K65" t="s">
        <v>91</v>
      </c>
      <c r="L65" t="s">
        <v>124</v>
      </c>
      <c r="M65" t="s">
        <v>191</v>
      </c>
      <c r="N65" t="s">
        <v>218</v>
      </c>
      <c r="O65" t="s">
        <v>95</v>
      </c>
      <c r="P65" t="s">
        <v>96</v>
      </c>
      <c r="Q65" t="s">
        <v>97</v>
      </c>
      <c r="R65" t="s">
        <v>98</v>
      </c>
      <c r="S65" t="s">
        <v>99</v>
      </c>
    </row>
    <row r="66" spans="1:19" x14ac:dyDescent="0.3">
      <c r="A66">
        <v>90076</v>
      </c>
      <c r="B66">
        <v>110</v>
      </c>
      <c r="C66" t="s">
        <v>21</v>
      </c>
      <c r="D66" t="s">
        <v>238</v>
      </c>
      <c r="E66">
        <v>9000</v>
      </c>
      <c r="F66" s="20">
        <v>45667</v>
      </c>
      <c r="G66" s="20">
        <v>45667</v>
      </c>
      <c r="H66" s="20">
        <v>45665</v>
      </c>
      <c r="I66" s="20">
        <v>45627</v>
      </c>
      <c r="J66" s="20"/>
      <c r="K66" t="s">
        <v>91</v>
      </c>
      <c r="L66" t="s">
        <v>124</v>
      </c>
      <c r="M66" t="s">
        <v>191</v>
      </c>
      <c r="N66" t="s">
        <v>239</v>
      </c>
      <c r="O66" t="s">
        <v>95</v>
      </c>
      <c r="P66" t="s">
        <v>96</v>
      </c>
      <c r="Q66" t="s">
        <v>97</v>
      </c>
      <c r="R66" t="s">
        <v>98</v>
      </c>
      <c r="S66" t="s">
        <v>99</v>
      </c>
    </row>
    <row r="67" spans="1:19" x14ac:dyDescent="0.3">
      <c r="A67">
        <v>90098</v>
      </c>
      <c r="B67">
        <v>110</v>
      </c>
      <c r="C67" t="s">
        <v>21</v>
      </c>
      <c r="D67" t="s">
        <v>240</v>
      </c>
      <c r="E67">
        <v>2500</v>
      </c>
      <c r="F67" s="20">
        <v>45667</v>
      </c>
      <c r="G67" s="20">
        <v>45667</v>
      </c>
      <c r="H67" s="20">
        <v>45665</v>
      </c>
      <c r="I67" s="20">
        <v>45627</v>
      </c>
      <c r="J67" s="20"/>
      <c r="K67" t="s">
        <v>91</v>
      </c>
      <c r="L67" t="s">
        <v>124</v>
      </c>
      <c r="M67" t="s">
        <v>191</v>
      </c>
      <c r="N67" t="s">
        <v>241</v>
      </c>
      <c r="O67" t="s">
        <v>95</v>
      </c>
      <c r="P67" t="s">
        <v>96</v>
      </c>
      <c r="Q67" t="s">
        <v>97</v>
      </c>
      <c r="R67" t="s">
        <v>98</v>
      </c>
      <c r="S67" t="s">
        <v>99</v>
      </c>
    </row>
    <row r="68" spans="1:19" x14ac:dyDescent="0.3">
      <c r="A68">
        <v>90112</v>
      </c>
      <c r="B68">
        <v>110</v>
      </c>
      <c r="C68" t="s">
        <v>21</v>
      </c>
      <c r="D68" t="s">
        <v>242</v>
      </c>
      <c r="E68">
        <v>1800</v>
      </c>
      <c r="F68" s="20">
        <v>45667</v>
      </c>
      <c r="G68" s="20">
        <v>45667</v>
      </c>
      <c r="H68" s="20">
        <v>45665</v>
      </c>
      <c r="I68" s="20">
        <v>45627</v>
      </c>
      <c r="J68" s="20"/>
      <c r="K68" t="s">
        <v>91</v>
      </c>
      <c r="L68" t="s">
        <v>124</v>
      </c>
      <c r="M68" t="s">
        <v>191</v>
      </c>
      <c r="N68" t="s">
        <v>243</v>
      </c>
      <c r="O68" t="s">
        <v>95</v>
      </c>
      <c r="P68" t="s">
        <v>96</v>
      </c>
      <c r="Q68" t="s">
        <v>97</v>
      </c>
      <c r="R68" t="s">
        <v>98</v>
      </c>
      <c r="S68" t="s">
        <v>99</v>
      </c>
    </row>
    <row r="69" spans="1:19" x14ac:dyDescent="0.3">
      <c r="A69">
        <v>90124</v>
      </c>
      <c r="B69">
        <v>110</v>
      </c>
      <c r="C69" t="s">
        <v>21</v>
      </c>
      <c r="D69" t="s">
        <v>244</v>
      </c>
      <c r="E69">
        <v>10000</v>
      </c>
      <c r="F69" s="20">
        <v>45667</v>
      </c>
      <c r="G69" s="20">
        <v>45667</v>
      </c>
      <c r="H69" s="20">
        <v>45665</v>
      </c>
      <c r="I69" s="20">
        <v>45627</v>
      </c>
      <c r="J69" s="20"/>
      <c r="K69" t="s">
        <v>91</v>
      </c>
      <c r="L69" t="s">
        <v>92</v>
      </c>
      <c r="M69" t="s">
        <v>245</v>
      </c>
      <c r="N69" t="s">
        <v>246</v>
      </c>
      <c r="O69" t="s">
        <v>95</v>
      </c>
      <c r="P69" t="s">
        <v>96</v>
      </c>
      <c r="Q69" t="s">
        <v>97</v>
      </c>
      <c r="R69" t="s">
        <v>98</v>
      </c>
      <c r="S69" t="s">
        <v>99</v>
      </c>
    </row>
    <row r="70" spans="1:19" x14ac:dyDescent="0.3">
      <c r="A70">
        <v>90130</v>
      </c>
      <c r="B70">
        <v>110</v>
      </c>
      <c r="C70" t="s">
        <v>21</v>
      </c>
      <c r="D70" t="s">
        <v>247</v>
      </c>
      <c r="E70">
        <v>1590</v>
      </c>
      <c r="F70" s="20">
        <v>45667</v>
      </c>
      <c r="G70" s="20">
        <v>45667</v>
      </c>
      <c r="H70" s="20">
        <v>45665</v>
      </c>
      <c r="I70" s="20">
        <v>45627</v>
      </c>
      <c r="J70" s="20"/>
      <c r="K70" t="s">
        <v>91</v>
      </c>
      <c r="L70" t="s">
        <v>92</v>
      </c>
      <c r="M70" t="s">
        <v>102</v>
      </c>
      <c r="N70" t="s">
        <v>248</v>
      </c>
      <c r="O70" t="s">
        <v>95</v>
      </c>
      <c r="P70" t="s">
        <v>96</v>
      </c>
      <c r="Q70" t="s">
        <v>97</v>
      </c>
      <c r="R70" t="s">
        <v>98</v>
      </c>
      <c r="S70" t="s">
        <v>99</v>
      </c>
    </row>
    <row r="71" spans="1:19" x14ac:dyDescent="0.3">
      <c r="A71">
        <v>56968</v>
      </c>
      <c r="B71">
        <v>110</v>
      </c>
      <c r="C71" t="s">
        <v>21</v>
      </c>
      <c r="D71" t="s">
        <v>249</v>
      </c>
      <c r="E71">
        <v>10000</v>
      </c>
      <c r="F71" s="20">
        <v>45667</v>
      </c>
      <c r="G71" s="20">
        <v>45667</v>
      </c>
      <c r="H71" s="20">
        <v>45665</v>
      </c>
      <c r="I71" s="20">
        <v>45627</v>
      </c>
      <c r="J71" s="20"/>
      <c r="K71" t="s">
        <v>91</v>
      </c>
      <c r="L71" t="s">
        <v>124</v>
      </c>
      <c r="M71" t="s">
        <v>125</v>
      </c>
      <c r="N71" t="s">
        <v>250</v>
      </c>
      <c r="O71" t="s">
        <v>95</v>
      </c>
      <c r="P71" t="s">
        <v>96</v>
      </c>
      <c r="Q71" t="s">
        <v>97</v>
      </c>
      <c r="R71" t="s">
        <v>98</v>
      </c>
      <c r="S71" t="s">
        <v>99</v>
      </c>
    </row>
    <row r="72" spans="1:19" x14ac:dyDescent="0.3">
      <c r="A72">
        <v>56975</v>
      </c>
      <c r="B72">
        <v>110</v>
      </c>
      <c r="C72" t="s">
        <v>21</v>
      </c>
      <c r="D72" t="s">
        <v>251</v>
      </c>
      <c r="E72">
        <v>7038.75</v>
      </c>
      <c r="F72" s="20">
        <v>45667</v>
      </c>
      <c r="G72" s="20">
        <v>45667</v>
      </c>
      <c r="H72" s="20">
        <v>45665</v>
      </c>
      <c r="I72" s="20">
        <v>45627</v>
      </c>
      <c r="J72" s="20"/>
      <c r="K72" t="s">
        <v>91</v>
      </c>
      <c r="L72" t="s">
        <v>124</v>
      </c>
      <c r="M72" t="s">
        <v>125</v>
      </c>
      <c r="N72" t="s">
        <v>252</v>
      </c>
      <c r="O72" t="s">
        <v>95</v>
      </c>
      <c r="P72" t="s">
        <v>96</v>
      </c>
      <c r="Q72" t="s">
        <v>97</v>
      </c>
      <c r="R72" t="s">
        <v>98</v>
      </c>
      <c r="S72" t="s">
        <v>99</v>
      </c>
    </row>
    <row r="73" spans="1:19" x14ac:dyDescent="0.3">
      <c r="A73">
        <v>56984</v>
      </c>
      <c r="B73">
        <v>110</v>
      </c>
      <c r="C73" t="s">
        <v>21</v>
      </c>
      <c r="D73" t="s">
        <v>253</v>
      </c>
      <c r="E73">
        <v>7500</v>
      </c>
      <c r="F73" s="20">
        <v>45667</v>
      </c>
      <c r="G73" s="20">
        <v>45667</v>
      </c>
      <c r="H73" s="20">
        <v>45665</v>
      </c>
      <c r="I73" s="20">
        <v>45627</v>
      </c>
      <c r="J73" s="20"/>
      <c r="K73" t="s">
        <v>91</v>
      </c>
      <c r="L73" t="s">
        <v>124</v>
      </c>
      <c r="M73" t="s">
        <v>125</v>
      </c>
      <c r="N73" t="s">
        <v>243</v>
      </c>
      <c r="O73" t="s">
        <v>95</v>
      </c>
      <c r="P73" t="s">
        <v>96</v>
      </c>
      <c r="Q73" t="s">
        <v>97</v>
      </c>
      <c r="R73" t="s">
        <v>98</v>
      </c>
      <c r="S73" t="s">
        <v>99</v>
      </c>
    </row>
    <row r="74" spans="1:19" x14ac:dyDescent="0.3">
      <c r="A74">
        <v>56993</v>
      </c>
      <c r="B74">
        <v>110</v>
      </c>
      <c r="C74" t="s">
        <v>21</v>
      </c>
      <c r="D74" t="s">
        <v>254</v>
      </c>
      <c r="E74">
        <v>7500</v>
      </c>
      <c r="F74" s="20">
        <v>45667</v>
      </c>
      <c r="G74" s="20">
        <v>45667</v>
      </c>
      <c r="H74" s="20">
        <v>45665</v>
      </c>
      <c r="I74" s="20">
        <v>45627</v>
      </c>
      <c r="J74" s="20"/>
      <c r="K74" t="s">
        <v>91</v>
      </c>
      <c r="L74" t="s">
        <v>124</v>
      </c>
      <c r="M74" t="s">
        <v>125</v>
      </c>
      <c r="N74" t="s">
        <v>255</v>
      </c>
      <c r="O74" t="s">
        <v>95</v>
      </c>
      <c r="P74" t="s">
        <v>96</v>
      </c>
      <c r="Q74" t="s">
        <v>97</v>
      </c>
      <c r="R74" t="s">
        <v>98</v>
      </c>
      <c r="S74" t="s">
        <v>99</v>
      </c>
    </row>
    <row r="75" spans="1:19" x14ac:dyDescent="0.3">
      <c r="A75">
        <v>57056</v>
      </c>
      <c r="B75">
        <v>110</v>
      </c>
      <c r="C75" t="s">
        <v>21</v>
      </c>
      <c r="D75" t="s">
        <v>256</v>
      </c>
      <c r="E75">
        <v>7500</v>
      </c>
      <c r="F75" s="20">
        <v>45667</v>
      </c>
      <c r="G75" s="20">
        <v>45667</v>
      </c>
      <c r="H75" s="20">
        <v>45665</v>
      </c>
      <c r="I75" s="20">
        <v>45627</v>
      </c>
      <c r="J75" s="20"/>
      <c r="K75" t="s">
        <v>91</v>
      </c>
      <c r="L75" t="s">
        <v>124</v>
      </c>
      <c r="M75" t="s">
        <v>125</v>
      </c>
      <c r="N75" t="s">
        <v>257</v>
      </c>
      <c r="O75" t="s">
        <v>95</v>
      </c>
      <c r="P75" t="s">
        <v>96</v>
      </c>
      <c r="Q75" t="s">
        <v>97</v>
      </c>
      <c r="R75" t="s">
        <v>98</v>
      </c>
      <c r="S75" t="s">
        <v>99</v>
      </c>
    </row>
    <row r="76" spans="1:19" x14ac:dyDescent="0.3">
      <c r="A76">
        <v>50486</v>
      </c>
      <c r="B76">
        <v>110</v>
      </c>
      <c r="C76" t="s">
        <v>21</v>
      </c>
      <c r="D76" t="s">
        <v>207</v>
      </c>
      <c r="E76">
        <v>33.79</v>
      </c>
      <c r="F76" s="20">
        <v>45667</v>
      </c>
      <c r="G76" s="20">
        <v>45667</v>
      </c>
      <c r="H76" s="20">
        <v>45665</v>
      </c>
      <c r="I76" s="20">
        <v>45658</v>
      </c>
      <c r="J76" s="20">
        <v>45401</v>
      </c>
      <c r="K76" t="s">
        <v>101</v>
      </c>
      <c r="L76" t="s">
        <v>176</v>
      </c>
      <c r="M76" t="s">
        <v>208</v>
      </c>
      <c r="N76" t="s">
        <v>258</v>
      </c>
      <c r="O76" t="s">
        <v>95</v>
      </c>
      <c r="P76" t="s">
        <v>96</v>
      </c>
      <c r="Q76" t="s">
        <v>97</v>
      </c>
      <c r="R76" t="s">
        <v>98</v>
      </c>
      <c r="S76" t="s">
        <v>99</v>
      </c>
    </row>
    <row r="77" spans="1:19" x14ac:dyDescent="0.3">
      <c r="A77">
        <v>50501</v>
      </c>
      <c r="B77">
        <v>110</v>
      </c>
      <c r="C77" t="s">
        <v>21</v>
      </c>
      <c r="D77" t="s">
        <v>193</v>
      </c>
      <c r="E77">
        <v>580</v>
      </c>
      <c r="F77" s="20">
        <v>45667</v>
      </c>
      <c r="G77" s="20">
        <v>45667</v>
      </c>
      <c r="H77" s="20">
        <v>45665</v>
      </c>
      <c r="I77" s="20">
        <v>45627</v>
      </c>
      <c r="J77" s="20">
        <v>45401</v>
      </c>
      <c r="K77" t="s">
        <v>101</v>
      </c>
      <c r="L77" t="s">
        <v>194</v>
      </c>
      <c r="M77" t="s">
        <v>195</v>
      </c>
      <c r="N77" t="s">
        <v>259</v>
      </c>
      <c r="O77" t="s">
        <v>95</v>
      </c>
      <c r="P77" t="s">
        <v>96</v>
      </c>
      <c r="Q77" t="s">
        <v>97</v>
      </c>
      <c r="R77" t="s">
        <v>98</v>
      </c>
      <c r="S77" t="s">
        <v>99</v>
      </c>
    </row>
    <row r="78" spans="1:19" x14ac:dyDescent="0.3">
      <c r="A78">
        <v>74806</v>
      </c>
      <c r="B78">
        <v>110</v>
      </c>
      <c r="C78" t="s">
        <v>21</v>
      </c>
      <c r="D78" t="s">
        <v>164</v>
      </c>
      <c r="E78">
        <v>9773.32</v>
      </c>
      <c r="F78" s="20">
        <v>45667</v>
      </c>
      <c r="G78" s="20">
        <v>45667</v>
      </c>
      <c r="H78" s="20">
        <v>45665</v>
      </c>
      <c r="I78" s="20">
        <v>45627</v>
      </c>
      <c r="J78" s="20"/>
      <c r="K78" t="s">
        <v>91</v>
      </c>
      <c r="L78" t="s">
        <v>120</v>
      </c>
      <c r="M78" t="s">
        <v>121</v>
      </c>
      <c r="N78" t="s">
        <v>260</v>
      </c>
      <c r="O78" t="s">
        <v>95</v>
      </c>
      <c r="P78" t="s">
        <v>96</v>
      </c>
      <c r="Q78" t="s">
        <v>97</v>
      </c>
      <c r="R78" t="s">
        <v>98</v>
      </c>
      <c r="S78" t="s">
        <v>99</v>
      </c>
    </row>
    <row r="79" spans="1:19" x14ac:dyDescent="0.3">
      <c r="A79">
        <v>74810</v>
      </c>
      <c r="B79">
        <v>110</v>
      </c>
      <c r="C79" t="s">
        <v>21</v>
      </c>
      <c r="D79" t="s">
        <v>212</v>
      </c>
      <c r="E79">
        <v>9773.32</v>
      </c>
      <c r="F79" s="20">
        <v>45667</v>
      </c>
      <c r="G79" s="20">
        <v>45667</v>
      </c>
      <c r="H79" s="20">
        <v>45665</v>
      </c>
      <c r="I79" s="20">
        <v>45627</v>
      </c>
      <c r="J79" s="20"/>
      <c r="K79" t="s">
        <v>91</v>
      </c>
      <c r="L79" t="s">
        <v>120</v>
      </c>
      <c r="M79" t="s">
        <v>121</v>
      </c>
      <c r="N79" t="s">
        <v>261</v>
      </c>
      <c r="O79" t="s">
        <v>95</v>
      </c>
      <c r="P79" t="s">
        <v>96</v>
      </c>
      <c r="Q79" t="s">
        <v>97</v>
      </c>
      <c r="R79" t="s">
        <v>98</v>
      </c>
      <c r="S79" t="s">
        <v>99</v>
      </c>
    </row>
    <row r="80" spans="1:19" x14ac:dyDescent="0.3">
      <c r="A80">
        <v>100427</v>
      </c>
      <c r="B80">
        <v>110</v>
      </c>
      <c r="C80" t="s">
        <v>21</v>
      </c>
      <c r="D80" t="s">
        <v>112</v>
      </c>
      <c r="E80">
        <v>181.2</v>
      </c>
      <c r="F80" s="20">
        <v>45664</v>
      </c>
      <c r="G80" s="20"/>
      <c r="H80" s="20">
        <v>45664</v>
      </c>
      <c r="I80" s="20">
        <v>45664</v>
      </c>
      <c r="J80" s="20">
        <v>45665</v>
      </c>
      <c r="K80" t="s">
        <v>113</v>
      </c>
      <c r="L80" t="s">
        <v>114</v>
      </c>
      <c r="M80" t="s">
        <v>115</v>
      </c>
      <c r="N80" t="s">
        <v>116</v>
      </c>
      <c r="R80" t="s">
        <v>98</v>
      </c>
    </row>
    <row r="81" spans="1:19" x14ac:dyDescent="0.3">
      <c r="A81">
        <v>96342</v>
      </c>
      <c r="B81">
        <v>110</v>
      </c>
      <c r="C81" t="s">
        <v>21</v>
      </c>
      <c r="D81" t="s">
        <v>262</v>
      </c>
      <c r="E81">
        <v>1080</v>
      </c>
      <c r="F81" s="20">
        <v>45664</v>
      </c>
      <c r="G81" s="20">
        <v>45664</v>
      </c>
      <c r="H81" s="20">
        <v>45664</v>
      </c>
      <c r="I81" s="20">
        <v>45643</v>
      </c>
      <c r="J81" s="20">
        <v>45644</v>
      </c>
      <c r="K81" t="s">
        <v>101</v>
      </c>
      <c r="N81" t="s">
        <v>263</v>
      </c>
      <c r="O81" t="s">
        <v>95</v>
      </c>
      <c r="P81" t="s">
        <v>96</v>
      </c>
      <c r="Q81" t="s">
        <v>97</v>
      </c>
      <c r="R81" t="s">
        <v>98</v>
      </c>
      <c r="S81" t="s">
        <v>99</v>
      </c>
    </row>
    <row r="82" spans="1:19" x14ac:dyDescent="0.3">
      <c r="A82">
        <v>88941</v>
      </c>
      <c r="B82">
        <v>110</v>
      </c>
      <c r="C82" t="s">
        <v>21</v>
      </c>
      <c r="D82" t="s">
        <v>264</v>
      </c>
      <c r="E82">
        <v>1531.06</v>
      </c>
      <c r="F82" s="20">
        <v>45662</v>
      </c>
      <c r="G82" s="20">
        <v>45663</v>
      </c>
      <c r="H82" s="20">
        <v>45663</v>
      </c>
      <c r="I82" s="20">
        <v>45658</v>
      </c>
      <c r="J82" s="20"/>
      <c r="K82" t="s">
        <v>101</v>
      </c>
      <c r="L82" t="s">
        <v>265</v>
      </c>
      <c r="M82" t="s">
        <v>266</v>
      </c>
      <c r="N82" t="s">
        <v>267</v>
      </c>
      <c r="O82" t="s">
        <v>95</v>
      </c>
      <c r="P82" t="s">
        <v>96</v>
      </c>
      <c r="Q82" t="s">
        <v>97</v>
      </c>
      <c r="R82" t="s">
        <v>98</v>
      </c>
      <c r="S82" t="s">
        <v>99</v>
      </c>
    </row>
    <row r="83" spans="1:19" x14ac:dyDescent="0.3">
      <c r="A83">
        <v>99125</v>
      </c>
      <c r="B83">
        <v>110</v>
      </c>
      <c r="C83" t="s">
        <v>21</v>
      </c>
      <c r="D83" t="s">
        <v>268</v>
      </c>
      <c r="E83">
        <v>683.6</v>
      </c>
      <c r="F83" s="20">
        <v>45663</v>
      </c>
      <c r="G83" s="20">
        <v>45663</v>
      </c>
      <c r="H83" s="20">
        <v>45663</v>
      </c>
      <c r="I83" s="20">
        <v>45646</v>
      </c>
      <c r="J83" s="20">
        <v>45659</v>
      </c>
      <c r="K83" t="s">
        <v>101</v>
      </c>
      <c r="L83" t="s">
        <v>128</v>
      </c>
      <c r="M83" t="s">
        <v>129</v>
      </c>
      <c r="N83" t="s">
        <v>269</v>
      </c>
      <c r="O83" t="s">
        <v>95</v>
      </c>
      <c r="P83" t="s">
        <v>96</v>
      </c>
      <c r="Q83" t="s">
        <v>97</v>
      </c>
      <c r="R83" t="s">
        <v>98</v>
      </c>
      <c r="S83" t="s">
        <v>99</v>
      </c>
    </row>
    <row r="84" spans="1:19" x14ac:dyDescent="0.3">
      <c r="A84">
        <v>99133</v>
      </c>
      <c r="B84">
        <v>110</v>
      </c>
      <c r="C84" t="s">
        <v>21</v>
      </c>
      <c r="D84" t="s">
        <v>270</v>
      </c>
      <c r="E84">
        <v>2264.2199999999998</v>
      </c>
      <c r="F84" s="20">
        <v>45663</v>
      </c>
      <c r="G84" s="20">
        <v>45663</v>
      </c>
      <c r="H84" s="20">
        <v>45663</v>
      </c>
      <c r="I84" s="20">
        <v>45652</v>
      </c>
      <c r="J84" s="20">
        <v>45659</v>
      </c>
      <c r="K84" t="s">
        <v>101</v>
      </c>
      <c r="N84" t="s">
        <v>271</v>
      </c>
      <c r="O84" t="s">
        <v>95</v>
      </c>
      <c r="P84" t="s">
        <v>96</v>
      </c>
      <c r="Q84" t="s">
        <v>97</v>
      </c>
      <c r="R84" t="s">
        <v>98</v>
      </c>
      <c r="S84" t="s">
        <v>99</v>
      </c>
    </row>
    <row r="85" spans="1:19" x14ac:dyDescent="0.3">
      <c r="A85">
        <v>98341</v>
      </c>
      <c r="B85">
        <v>110</v>
      </c>
      <c r="C85" t="s">
        <v>21</v>
      </c>
      <c r="D85" t="s">
        <v>272</v>
      </c>
      <c r="E85">
        <v>744</v>
      </c>
      <c r="F85" s="20">
        <v>45661</v>
      </c>
      <c r="G85" s="20">
        <v>45663</v>
      </c>
      <c r="H85" s="20">
        <v>45663</v>
      </c>
      <c r="I85" s="20">
        <v>45646</v>
      </c>
      <c r="J85" s="20">
        <v>45652</v>
      </c>
      <c r="K85" t="s">
        <v>101</v>
      </c>
      <c r="N85" t="s">
        <v>273</v>
      </c>
      <c r="O85" t="s">
        <v>95</v>
      </c>
      <c r="P85" t="s">
        <v>96</v>
      </c>
      <c r="Q85" t="s">
        <v>97</v>
      </c>
      <c r="R85" t="s">
        <v>98</v>
      </c>
      <c r="S85" t="s">
        <v>99</v>
      </c>
    </row>
    <row r="86" spans="1:19" x14ac:dyDescent="0.3">
      <c r="A86">
        <v>98391</v>
      </c>
      <c r="B86">
        <v>110</v>
      </c>
      <c r="C86" t="s">
        <v>21</v>
      </c>
      <c r="D86" t="s">
        <v>274</v>
      </c>
      <c r="E86">
        <v>500</v>
      </c>
      <c r="F86" s="20">
        <v>45662</v>
      </c>
      <c r="G86" s="20">
        <v>45663</v>
      </c>
      <c r="H86" s="20">
        <v>45663</v>
      </c>
      <c r="I86" s="20">
        <v>45652</v>
      </c>
      <c r="J86" s="20">
        <v>45652</v>
      </c>
      <c r="K86" t="s">
        <v>91</v>
      </c>
      <c r="L86" t="s">
        <v>105</v>
      </c>
      <c r="M86" t="s">
        <v>136</v>
      </c>
      <c r="N86" t="s">
        <v>178</v>
      </c>
      <c r="O86" t="s">
        <v>95</v>
      </c>
      <c r="P86" t="s">
        <v>96</v>
      </c>
      <c r="Q86" t="s">
        <v>97</v>
      </c>
      <c r="R86" t="s">
        <v>98</v>
      </c>
      <c r="S86" t="s">
        <v>99</v>
      </c>
    </row>
    <row r="87" spans="1:19" x14ac:dyDescent="0.3">
      <c r="A87">
        <v>98426</v>
      </c>
      <c r="B87">
        <v>110</v>
      </c>
      <c r="C87" t="s">
        <v>21</v>
      </c>
      <c r="D87" t="s">
        <v>275</v>
      </c>
      <c r="E87">
        <v>25000</v>
      </c>
      <c r="F87" s="20">
        <v>45663</v>
      </c>
      <c r="G87" s="20">
        <v>45663</v>
      </c>
      <c r="H87" s="20">
        <v>45663</v>
      </c>
      <c r="I87" s="20">
        <v>45649</v>
      </c>
      <c r="J87" s="20">
        <v>45652</v>
      </c>
      <c r="K87" t="s">
        <v>91</v>
      </c>
      <c r="L87" t="s">
        <v>120</v>
      </c>
      <c r="M87" t="s">
        <v>121</v>
      </c>
      <c r="N87" t="s">
        <v>243</v>
      </c>
      <c r="O87" t="s">
        <v>95</v>
      </c>
      <c r="P87" t="s">
        <v>96</v>
      </c>
      <c r="Q87" t="s">
        <v>97</v>
      </c>
      <c r="R87" t="s">
        <v>98</v>
      </c>
      <c r="S87" t="s">
        <v>99</v>
      </c>
    </row>
    <row r="88" spans="1:19" x14ac:dyDescent="0.3">
      <c r="A88">
        <v>100062</v>
      </c>
      <c r="B88">
        <v>110</v>
      </c>
      <c r="C88" t="s">
        <v>21</v>
      </c>
      <c r="D88" t="s">
        <v>276</v>
      </c>
      <c r="E88">
        <v>500</v>
      </c>
      <c r="F88" s="20">
        <v>45663</v>
      </c>
      <c r="G88" s="20">
        <v>45663</v>
      </c>
      <c r="H88" s="20">
        <v>45663</v>
      </c>
      <c r="I88" s="20">
        <v>45663</v>
      </c>
      <c r="J88" s="20">
        <v>45663</v>
      </c>
      <c r="K88" t="s">
        <v>101</v>
      </c>
      <c r="L88" t="s">
        <v>156</v>
      </c>
      <c r="M88" t="s">
        <v>157</v>
      </c>
      <c r="N88" t="s">
        <v>277</v>
      </c>
      <c r="O88" t="s">
        <v>95</v>
      </c>
      <c r="P88" t="s">
        <v>96</v>
      </c>
      <c r="Q88" t="s">
        <v>97</v>
      </c>
      <c r="R88" t="s">
        <v>98</v>
      </c>
      <c r="S88" t="s">
        <v>99</v>
      </c>
    </row>
    <row r="89" spans="1:19" x14ac:dyDescent="0.3">
      <c r="A89">
        <v>93768</v>
      </c>
      <c r="B89">
        <v>110</v>
      </c>
      <c r="C89" t="s">
        <v>21</v>
      </c>
      <c r="D89" t="s">
        <v>278</v>
      </c>
      <c r="E89">
        <v>917.96</v>
      </c>
      <c r="F89" s="20">
        <v>45662</v>
      </c>
      <c r="G89" s="20">
        <v>45663</v>
      </c>
      <c r="H89" s="20">
        <v>45663</v>
      </c>
      <c r="I89" s="20">
        <v>45633</v>
      </c>
      <c r="J89" s="20">
        <v>45635</v>
      </c>
      <c r="K89" t="s">
        <v>101</v>
      </c>
      <c r="L89" t="s">
        <v>92</v>
      </c>
      <c r="M89" t="s">
        <v>279</v>
      </c>
      <c r="N89" t="s">
        <v>280</v>
      </c>
      <c r="O89" t="s">
        <v>95</v>
      </c>
      <c r="P89" t="s">
        <v>96</v>
      </c>
      <c r="Q89" t="s">
        <v>97</v>
      </c>
      <c r="R89" t="s">
        <v>98</v>
      </c>
      <c r="S89" t="s">
        <v>99</v>
      </c>
    </row>
    <row r="90" spans="1:19" x14ac:dyDescent="0.3">
      <c r="A90">
        <v>94118</v>
      </c>
      <c r="B90">
        <v>110</v>
      </c>
      <c r="C90" t="s">
        <v>21</v>
      </c>
      <c r="D90" t="s">
        <v>281</v>
      </c>
      <c r="E90">
        <v>459</v>
      </c>
      <c r="F90" s="20">
        <v>45663</v>
      </c>
      <c r="G90" s="20">
        <v>45663</v>
      </c>
      <c r="H90" s="20">
        <v>45663</v>
      </c>
      <c r="I90" s="20">
        <v>45632</v>
      </c>
      <c r="J90" s="20">
        <v>45636</v>
      </c>
      <c r="K90" t="s">
        <v>101</v>
      </c>
      <c r="L90" t="s">
        <v>128</v>
      </c>
      <c r="M90" t="s">
        <v>129</v>
      </c>
      <c r="N90" t="s">
        <v>282</v>
      </c>
      <c r="O90" t="s">
        <v>95</v>
      </c>
      <c r="P90" t="s">
        <v>96</v>
      </c>
      <c r="Q90" t="s">
        <v>97</v>
      </c>
      <c r="R90" t="s">
        <v>98</v>
      </c>
      <c r="S90" t="s">
        <v>99</v>
      </c>
    </row>
    <row r="91" spans="1:19" x14ac:dyDescent="0.3">
      <c r="A91">
        <v>97413</v>
      </c>
      <c r="B91">
        <v>110</v>
      </c>
      <c r="C91" t="s">
        <v>21</v>
      </c>
      <c r="D91" t="s">
        <v>197</v>
      </c>
      <c r="E91">
        <v>33.28</v>
      </c>
      <c r="F91" s="20">
        <v>45663</v>
      </c>
      <c r="G91" s="20">
        <v>45663</v>
      </c>
      <c r="H91" s="20">
        <v>45663</v>
      </c>
      <c r="I91" s="20">
        <v>45646</v>
      </c>
      <c r="J91" s="20">
        <v>45646</v>
      </c>
      <c r="K91" t="s">
        <v>101</v>
      </c>
      <c r="L91" t="s">
        <v>120</v>
      </c>
      <c r="M91" t="s">
        <v>198</v>
      </c>
      <c r="N91" t="s">
        <v>283</v>
      </c>
      <c r="O91" t="s">
        <v>95</v>
      </c>
      <c r="P91" t="s">
        <v>96</v>
      </c>
      <c r="Q91" t="s">
        <v>97</v>
      </c>
      <c r="R91" t="s">
        <v>98</v>
      </c>
      <c r="S91" t="s">
        <v>99</v>
      </c>
    </row>
    <row r="92" spans="1:19" x14ac:dyDescent="0.3">
      <c r="A92">
        <v>97422</v>
      </c>
      <c r="B92">
        <v>110</v>
      </c>
      <c r="C92" t="s">
        <v>21</v>
      </c>
      <c r="D92" t="s">
        <v>197</v>
      </c>
      <c r="E92">
        <v>402.9</v>
      </c>
      <c r="F92" s="20">
        <v>45663</v>
      </c>
      <c r="G92" s="20">
        <v>45663</v>
      </c>
      <c r="H92" s="20">
        <v>45663</v>
      </c>
      <c r="I92" s="20">
        <v>45646</v>
      </c>
      <c r="J92" s="20">
        <v>45646</v>
      </c>
      <c r="K92" t="s">
        <v>91</v>
      </c>
      <c r="L92" t="s">
        <v>120</v>
      </c>
      <c r="M92" t="s">
        <v>198</v>
      </c>
      <c r="N92" t="s">
        <v>284</v>
      </c>
      <c r="O92" t="s">
        <v>95</v>
      </c>
      <c r="P92" t="s">
        <v>96</v>
      </c>
      <c r="Q92" t="s">
        <v>97</v>
      </c>
      <c r="R92" t="s">
        <v>98</v>
      </c>
      <c r="S92" t="s">
        <v>99</v>
      </c>
    </row>
    <row r="93" spans="1:19" x14ac:dyDescent="0.3">
      <c r="A93">
        <v>97433</v>
      </c>
      <c r="B93">
        <v>110</v>
      </c>
      <c r="C93" t="s">
        <v>21</v>
      </c>
      <c r="D93" t="s">
        <v>197</v>
      </c>
      <c r="E93">
        <v>596.83000000000004</v>
      </c>
      <c r="F93" s="20">
        <v>45663</v>
      </c>
      <c r="G93" s="20">
        <v>45663</v>
      </c>
      <c r="H93" s="20">
        <v>45663</v>
      </c>
      <c r="I93" s="20">
        <v>45646</v>
      </c>
      <c r="J93" s="20">
        <v>45646</v>
      </c>
      <c r="K93" t="s">
        <v>101</v>
      </c>
      <c r="L93" t="s">
        <v>120</v>
      </c>
      <c r="M93" t="s">
        <v>198</v>
      </c>
      <c r="N93" t="s">
        <v>285</v>
      </c>
      <c r="O93" t="s">
        <v>95</v>
      </c>
      <c r="P93" t="s">
        <v>96</v>
      </c>
      <c r="Q93" t="s">
        <v>97</v>
      </c>
      <c r="R93" t="s">
        <v>98</v>
      </c>
      <c r="S93" t="s">
        <v>99</v>
      </c>
    </row>
    <row r="94" spans="1:19" x14ac:dyDescent="0.3">
      <c r="A94">
        <v>97554</v>
      </c>
      <c r="B94">
        <v>110</v>
      </c>
      <c r="C94" t="s">
        <v>21</v>
      </c>
      <c r="D94" t="s">
        <v>197</v>
      </c>
      <c r="E94">
        <v>377.59</v>
      </c>
      <c r="F94" s="20">
        <v>45663</v>
      </c>
      <c r="G94" s="20">
        <v>45663</v>
      </c>
      <c r="H94" s="20">
        <v>45663</v>
      </c>
      <c r="I94" s="20">
        <v>45646</v>
      </c>
      <c r="J94" s="20">
        <v>45646</v>
      </c>
      <c r="K94" t="s">
        <v>101</v>
      </c>
      <c r="L94" t="s">
        <v>120</v>
      </c>
      <c r="M94" t="s">
        <v>198</v>
      </c>
      <c r="N94" t="s">
        <v>286</v>
      </c>
      <c r="O94" t="s">
        <v>95</v>
      </c>
      <c r="P94" t="s">
        <v>96</v>
      </c>
      <c r="Q94" t="s">
        <v>97</v>
      </c>
      <c r="R94" t="s">
        <v>98</v>
      </c>
      <c r="S94" t="s">
        <v>99</v>
      </c>
    </row>
    <row r="95" spans="1:19" x14ac:dyDescent="0.3">
      <c r="A95">
        <v>97556</v>
      </c>
      <c r="B95">
        <v>110</v>
      </c>
      <c r="C95" t="s">
        <v>21</v>
      </c>
      <c r="D95" t="s">
        <v>197</v>
      </c>
      <c r="E95">
        <v>299.54000000000002</v>
      </c>
      <c r="F95" s="20">
        <v>45663</v>
      </c>
      <c r="G95" s="20">
        <v>45663</v>
      </c>
      <c r="H95" s="20">
        <v>45663</v>
      </c>
      <c r="I95" s="20">
        <v>45646</v>
      </c>
      <c r="J95" s="20">
        <v>45646</v>
      </c>
      <c r="K95" t="s">
        <v>101</v>
      </c>
      <c r="L95" t="s">
        <v>120</v>
      </c>
      <c r="M95" t="s">
        <v>198</v>
      </c>
      <c r="N95" t="s">
        <v>287</v>
      </c>
      <c r="O95" t="s">
        <v>95</v>
      </c>
      <c r="P95" t="s">
        <v>96</v>
      </c>
      <c r="Q95" t="s">
        <v>97</v>
      </c>
      <c r="R95" t="s">
        <v>98</v>
      </c>
      <c r="S95" t="s">
        <v>99</v>
      </c>
    </row>
    <row r="96" spans="1:19" x14ac:dyDescent="0.3">
      <c r="A96">
        <v>49376</v>
      </c>
      <c r="B96">
        <v>110</v>
      </c>
      <c r="C96" t="s">
        <v>21</v>
      </c>
      <c r="D96" t="s">
        <v>288</v>
      </c>
      <c r="E96">
        <v>900</v>
      </c>
      <c r="F96" s="20">
        <v>45662</v>
      </c>
      <c r="G96" s="20">
        <v>45663</v>
      </c>
      <c r="H96" s="20">
        <v>45663</v>
      </c>
      <c r="I96" s="20">
        <v>45627</v>
      </c>
      <c r="J96" s="20">
        <v>45397</v>
      </c>
      <c r="K96" t="s">
        <v>91</v>
      </c>
      <c r="L96" t="s">
        <v>176</v>
      </c>
      <c r="M96" t="s">
        <v>289</v>
      </c>
      <c r="N96" t="s">
        <v>239</v>
      </c>
      <c r="O96" t="s">
        <v>95</v>
      </c>
      <c r="P96" t="s">
        <v>96</v>
      </c>
      <c r="Q96" t="s">
        <v>97</v>
      </c>
      <c r="R96" t="s">
        <v>98</v>
      </c>
      <c r="S96" t="s">
        <v>99</v>
      </c>
    </row>
    <row r="97" spans="1:19" x14ac:dyDescent="0.3">
      <c r="A97">
        <v>61232</v>
      </c>
      <c r="B97">
        <v>110</v>
      </c>
      <c r="C97" t="s">
        <v>21</v>
      </c>
      <c r="D97" t="s">
        <v>164</v>
      </c>
      <c r="E97">
        <v>11000</v>
      </c>
      <c r="F97" s="20">
        <v>45660</v>
      </c>
      <c r="G97" s="20">
        <v>45665</v>
      </c>
      <c r="H97" s="20">
        <v>45663</v>
      </c>
      <c r="I97" s="20">
        <v>45656</v>
      </c>
      <c r="J97" s="20"/>
      <c r="K97" t="s">
        <v>91</v>
      </c>
      <c r="L97" t="s">
        <v>165</v>
      </c>
      <c r="M97" t="s">
        <v>165</v>
      </c>
      <c r="N97" t="s">
        <v>290</v>
      </c>
      <c r="O97" t="s">
        <v>95</v>
      </c>
      <c r="P97" t="s">
        <v>96</v>
      </c>
      <c r="Q97" t="s">
        <v>97</v>
      </c>
      <c r="R97" t="s">
        <v>98</v>
      </c>
      <c r="S97" t="s">
        <v>99</v>
      </c>
    </row>
    <row r="98" spans="1:19" x14ac:dyDescent="0.3">
      <c r="A98">
        <v>68423</v>
      </c>
      <c r="B98">
        <v>110</v>
      </c>
      <c r="C98" t="s">
        <v>21</v>
      </c>
      <c r="D98" t="s">
        <v>291</v>
      </c>
      <c r="E98">
        <v>792</v>
      </c>
      <c r="F98" s="20">
        <v>45658</v>
      </c>
      <c r="G98" s="20">
        <v>45659</v>
      </c>
      <c r="H98" s="20">
        <v>45660</v>
      </c>
      <c r="I98" s="20">
        <v>45627</v>
      </c>
      <c r="J98" s="20">
        <v>45506</v>
      </c>
      <c r="K98" t="s">
        <v>101</v>
      </c>
      <c r="L98" t="s">
        <v>124</v>
      </c>
      <c r="M98" t="s">
        <v>292</v>
      </c>
      <c r="N98" t="s">
        <v>293</v>
      </c>
      <c r="O98" t="s">
        <v>95</v>
      </c>
      <c r="P98" t="s">
        <v>96</v>
      </c>
      <c r="Q98" t="s">
        <v>97</v>
      </c>
      <c r="R98" t="s">
        <v>98</v>
      </c>
      <c r="S98" t="s">
        <v>99</v>
      </c>
    </row>
    <row r="99" spans="1:19" x14ac:dyDescent="0.3">
      <c r="A99">
        <v>97157</v>
      </c>
      <c r="B99">
        <v>110</v>
      </c>
      <c r="C99" t="s">
        <v>21</v>
      </c>
      <c r="D99" t="s">
        <v>294</v>
      </c>
      <c r="E99">
        <v>5200</v>
      </c>
      <c r="F99" s="20">
        <v>45660</v>
      </c>
      <c r="G99" s="20">
        <v>45660</v>
      </c>
      <c r="H99" s="20">
        <v>45660</v>
      </c>
      <c r="I99" s="20">
        <v>45646</v>
      </c>
      <c r="J99" s="20">
        <v>45646</v>
      </c>
      <c r="K99" t="s">
        <v>101</v>
      </c>
      <c r="L99" t="s">
        <v>230</v>
      </c>
      <c r="M99" t="s">
        <v>231</v>
      </c>
      <c r="N99" t="s">
        <v>295</v>
      </c>
      <c r="O99" t="s">
        <v>95</v>
      </c>
      <c r="P99" t="s">
        <v>96</v>
      </c>
      <c r="Q99" t="s">
        <v>97</v>
      </c>
      <c r="R99" t="s">
        <v>98</v>
      </c>
      <c r="S99" t="s">
        <v>99</v>
      </c>
    </row>
    <row r="100" spans="1:19" x14ac:dyDescent="0.3">
      <c r="A100">
        <v>97449</v>
      </c>
      <c r="B100">
        <v>110</v>
      </c>
      <c r="C100" t="s">
        <v>21</v>
      </c>
      <c r="D100" t="s">
        <v>296</v>
      </c>
      <c r="E100">
        <v>1560</v>
      </c>
      <c r="F100" s="20">
        <v>45660</v>
      </c>
      <c r="G100" s="20">
        <v>45660</v>
      </c>
      <c r="H100" s="20">
        <v>45660</v>
      </c>
      <c r="I100" s="20">
        <v>45646</v>
      </c>
      <c r="J100" s="20">
        <v>45646</v>
      </c>
      <c r="K100" t="s">
        <v>91</v>
      </c>
      <c r="L100" t="s">
        <v>92</v>
      </c>
      <c r="M100" t="s">
        <v>297</v>
      </c>
      <c r="N100" t="s">
        <v>298</v>
      </c>
      <c r="O100" t="s">
        <v>95</v>
      </c>
      <c r="P100" t="s">
        <v>96</v>
      </c>
      <c r="Q100" t="s">
        <v>97</v>
      </c>
      <c r="R100" t="s">
        <v>98</v>
      </c>
      <c r="S100" t="s">
        <v>99</v>
      </c>
    </row>
    <row r="101" spans="1:19" x14ac:dyDescent="0.3">
      <c r="A101">
        <v>97493</v>
      </c>
      <c r="B101">
        <v>110</v>
      </c>
      <c r="C101" t="s">
        <v>21</v>
      </c>
      <c r="D101" t="s">
        <v>299</v>
      </c>
      <c r="E101">
        <v>2700</v>
      </c>
      <c r="F101" s="20">
        <v>45660</v>
      </c>
      <c r="G101" s="20">
        <v>45660</v>
      </c>
      <c r="H101" s="20">
        <v>45660</v>
      </c>
      <c r="I101" s="20">
        <v>45646</v>
      </c>
      <c r="J101" s="20">
        <v>45646</v>
      </c>
      <c r="K101" t="s">
        <v>91</v>
      </c>
      <c r="L101" t="s">
        <v>105</v>
      </c>
      <c r="M101" t="s">
        <v>168</v>
      </c>
      <c r="N101" t="s">
        <v>140</v>
      </c>
      <c r="O101" t="s">
        <v>95</v>
      </c>
      <c r="P101" t="s">
        <v>96</v>
      </c>
      <c r="Q101" t="s">
        <v>97</v>
      </c>
      <c r="R101" t="s">
        <v>98</v>
      </c>
      <c r="S101" t="s">
        <v>99</v>
      </c>
    </row>
    <row r="102" spans="1:19" x14ac:dyDescent="0.3">
      <c r="A102">
        <v>97510</v>
      </c>
      <c r="B102">
        <v>110</v>
      </c>
      <c r="C102" t="s">
        <v>21</v>
      </c>
      <c r="D102" t="s">
        <v>300</v>
      </c>
      <c r="E102">
        <v>488.8</v>
      </c>
      <c r="F102" s="20">
        <v>45660</v>
      </c>
      <c r="G102" s="20">
        <v>45660</v>
      </c>
      <c r="H102" s="20">
        <v>45660</v>
      </c>
      <c r="I102" s="20">
        <v>45646</v>
      </c>
      <c r="J102" s="20">
        <v>45646</v>
      </c>
      <c r="K102" t="s">
        <v>101</v>
      </c>
      <c r="L102" t="s">
        <v>92</v>
      </c>
      <c r="M102" t="s">
        <v>301</v>
      </c>
      <c r="N102" t="s">
        <v>302</v>
      </c>
      <c r="O102" t="s">
        <v>95</v>
      </c>
      <c r="P102" t="s">
        <v>96</v>
      </c>
      <c r="Q102" t="s">
        <v>97</v>
      </c>
      <c r="R102" t="s">
        <v>98</v>
      </c>
      <c r="S102" t="s">
        <v>99</v>
      </c>
    </row>
    <row r="103" spans="1:19" x14ac:dyDescent="0.3">
      <c r="A103">
        <v>97539</v>
      </c>
      <c r="B103">
        <v>110</v>
      </c>
      <c r="C103" t="s">
        <v>21</v>
      </c>
      <c r="D103" t="s">
        <v>303</v>
      </c>
      <c r="E103">
        <v>228</v>
      </c>
      <c r="F103" s="20">
        <v>45660</v>
      </c>
      <c r="G103" s="20">
        <v>45660</v>
      </c>
      <c r="H103" s="20">
        <v>45660</v>
      </c>
      <c r="I103" s="20">
        <v>45646</v>
      </c>
      <c r="J103" s="20">
        <v>45646</v>
      </c>
      <c r="K103" t="s">
        <v>91</v>
      </c>
      <c r="L103" t="s">
        <v>92</v>
      </c>
      <c r="M103" t="s">
        <v>297</v>
      </c>
      <c r="N103" t="s">
        <v>107</v>
      </c>
      <c r="O103" t="s">
        <v>95</v>
      </c>
      <c r="P103" t="s">
        <v>96</v>
      </c>
      <c r="Q103" t="s">
        <v>97</v>
      </c>
      <c r="R103" t="s">
        <v>98</v>
      </c>
      <c r="S103" t="s">
        <v>99</v>
      </c>
    </row>
    <row r="104" spans="1:19" x14ac:dyDescent="0.3">
      <c r="A104">
        <v>97595</v>
      </c>
      <c r="B104">
        <v>110</v>
      </c>
      <c r="C104" t="s">
        <v>21</v>
      </c>
      <c r="D104" t="s">
        <v>304</v>
      </c>
      <c r="E104">
        <v>3677.8</v>
      </c>
      <c r="F104" s="20">
        <v>45660</v>
      </c>
      <c r="G104" s="20">
        <v>45660</v>
      </c>
      <c r="H104" s="20">
        <v>45660</v>
      </c>
      <c r="I104" s="20">
        <v>45645</v>
      </c>
      <c r="J104" s="20">
        <v>45646</v>
      </c>
      <c r="K104" t="s">
        <v>101</v>
      </c>
      <c r="N104" t="s">
        <v>305</v>
      </c>
      <c r="O104" t="s">
        <v>95</v>
      </c>
      <c r="P104" t="s">
        <v>96</v>
      </c>
      <c r="Q104" t="s">
        <v>97</v>
      </c>
      <c r="R104" t="s">
        <v>98</v>
      </c>
      <c r="S104" t="s">
        <v>99</v>
      </c>
    </row>
    <row r="105" spans="1:19" x14ac:dyDescent="0.3">
      <c r="A105">
        <v>97596</v>
      </c>
      <c r="B105">
        <v>110</v>
      </c>
      <c r="C105" t="s">
        <v>21</v>
      </c>
      <c r="D105" t="s">
        <v>304</v>
      </c>
      <c r="E105">
        <v>980</v>
      </c>
      <c r="F105" s="20">
        <v>45660</v>
      </c>
      <c r="G105" s="20">
        <v>45660</v>
      </c>
      <c r="H105" s="20">
        <v>45660</v>
      </c>
      <c r="I105" s="20">
        <v>45645</v>
      </c>
      <c r="J105" s="20">
        <v>45646</v>
      </c>
      <c r="K105" t="s">
        <v>101</v>
      </c>
      <c r="N105" t="s">
        <v>306</v>
      </c>
      <c r="O105" t="s">
        <v>95</v>
      </c>
      <c r="P105" t="s">
        <v>96</v>
      </c>
      <c r="Q105" t="s">
        <v>97</v>
      </c>
      <c r="R105" t="s">
        <v>98</v>
      </c>
      <c r="S105" t="s">
        <v>99</v>
      </c>
    </row>
    <row r="106" spans="1:19" x14ac:dyDescent="0.3">
      <c r="A106">
        <v>97599</v>
      </c>
      <c r="B106">
        <v>110</v>
      </c>
      <c r="C106" t="s">
        <v>21</v>
      </c>
      <c r="D106" t="s">
        <v>272</v>
      </c>
      <c r="E106">
        <v>1078</v>
      </c>
      <c r="F106" s="20">
        <v>45660</v>
      </c>
      <c r="G106" s="20">
        <v>45660</v>
      </c>
      <c r="H106" s="20">
        <v>45660</v>
      </c>
      <c r="I106" s="20">
        <v>45645</v>
      </c>
      <c r="J106" s="20">
        <v>45646</v>
      </c>
      <c r="K106" t="s">
        <v>101</v>
      </c>
      <c r="N106" t="s">
        <v>307</v>
      </c>
      <c r="O106" t="s">
        <v>95</v>
      </c>
      <c r="P106" t="s">
        <v>96</v>
      </c>
      <c r="Q106" t="s">
        <v>97</v>
      </c>
      <c r="R106" t="s">
        <v>98</v>
      </c>
      <c r="S106" t="s">
        <v>99</v>
      </c>
    </row>
    <row r="107" spans="1:19" x14ac:dyDescent="0.3">
      <c r="A107">
        <v>97600</v>
      </c>
      <c r="B107">
        <v>110</v>
      </c>
      <c r="C107" t="s">
        <v>21</v>
      </c>
      <c r="D107" t="s">
        <v>308</v>
      </c>
      <c r="E107">
        <v>741.46</v>
      </c>
      <c r="F107" s="20">
        <v>45660</v>
      </c>
      <c r="G107" s="20">
        <v>45660</v>
      </c>
      <c r="H107" s="20">
        <v>45660</v>
      </c>
      <c r="I107" s="20">
        <v>45645</v>
      </c>
      <c r="J107" s="20">
        <v>45646</v>
      </c>
      <c r="K107" t="s">
        <v>101</v>
      </c>
      <c r="N107" t="s">
        <v>309</v>
      </c>
      <c r="O107" t="s">
        <v>95</v>
      </c>
      <c r="P107" t="s">
        <v>96</v>
      </c>
      <c r="Q107" t="s">
        <v>97</v>
      </c>
      <c r="R107" t="s">
        <v>98</v>
      </c>
      <c r="S107" t="s">
        <v>99</v>
      </c>
    </row>
    <row r="108" spans="1:19" x14ac:dyDescent="0.3">
      <c r="A108">
        <v>97603</v>
      </c>
      <c r="B108">
        <v>110</v>
      </c>
      <c r="C108" t="s">
        <v>21</v>
      </c>
      <c r="D108" t="s">
        <v>272</v>
      </c>
      <c r="E108">
        <v>172.4</v>
      </c>
      <c r="F108" s="20">
        <v>45660</v>
      </c>
      <c r="G108" s="20">
        <v>45660</v>
      </c>
      <c r="H108" s="20">
        <v>45660</v>
      </c>
      <c r="I108" s="20">
        <v>45645</v>
      </c>
      <c r="J108" s="20">
        <v>45646</v>
      </c>
      <c r="K108" t="s">
        <v>101</v>
      </c>
      <c r="N108" t="s">
        <v>310</v>
      </c>
      <c r="O108" t="s">
        <v>95</v>
      </c>
      <c r="P108" t="s">
        <v>96</v>
      </c>
      <c r="Q108" t="s">
        <v>97</v>
      </c>
      <c r="R108" t="s">
        <v>98</v>
      </c>
      <c r="S108" t="s">
        <v>99</v>
      </c>
    </row>
    <row r="109" spans="1:19" x14ac:dyDescent="0.3">
      <c r="A109">
        <v>97605</v>
      </c>
      <c r="B109">
        <v>110</v>
      </c>
      <c r="C109" t="s">
        <v>21</v>
      </c>
      <c r="D109" t="s">
        <v>311</v>
      </c>
      <c r="E109">
        <v>89.5</v>
      </c>
      <c r="F109" s="20">
        <v>45660</v>
      </c>
      <c r="G109" s="20">
        <v>45660</v>
      </c>
      <c r="H109" s="20">
        <v>45660</v>
      </c>
      <c r="I109" s="20">
        <v>45645</v>
      </c>
      <c r="J109" s="20">
        <v>45646</v>
      </c>
      <c r="K109" t="s">
        <v>101</v>
      </c>
      <c r="L109" t="s">
        <v>128</v>
      </c>
      <c r="M109" t="s">
        <v>129</v>
      </c>
      <c r="N109" t="s">
        <v>312</v>
      </c>
      <c r="O109" t="s">
        <v>95</v>
      </c>
      <c r="P109" t="s">
        <v>96</v>
      </c>
      <c r="Q109" t="s">
        <v>97</v>
      </c>
      <c r="R109" t="s">
        <v>98</v>
      </c>
      <c r="S109" t="s">
        <v>99</v>
      </c>
    </row>
    <row r="110" spans="1:19" x14ac:dyDescent="0.3">
      <c r="A110">
        <v>97615</v>
      </c>
      <c r="B110">
        <v>110</v>
      </c>
      <c r="C110" t="s">
        <v>21</v>
      </c>
      <c r="D110" t="s">
        <v>313</v>
      </c>
      <c r="E110">
        <v>2621.5</v>
      </c>
      <c r="F110" s="20">
        <v>45660</v>
      </c>
      <c r="G110" s="20">
        <v>45660</v>
      </c>
      <c r="H110" s="20">
        <v>45660</v>
      </c>
      <c r="I110" s="20">
        <v>45645</v>
      </c>
      <c r="J110" s="20">
        <v>45646</v>
      </c>
      <c r="K110" t="s">
        <v>101</v>
      </c>
      <c r="L110" t="s">
        <v>128</v>
      </c>
      <c r="M110" t="s">
        <v>129</v>
      </c>
      <c r="N110" t="s">
        <v>314</v>
      </c>
      <c r="O110" t="s">
        <v>95</v>
      </c>
      <c r="P110" t="s">
        <v>96</v>
      </c>
      <c r="Q110" t="s">
        <v>97</v>
      </c>
      <c r="R110" t="s">
        <v>98</v>
      </c>
      <c r="S110" t="s">
        <v>99</v>
      </c>
    </row>
    <row r="111" spans="1:19" x14ac:dyDescent="0.3">
      <c r="A111">
        <v>97625</v>
      </c>
      <c r="B111">
        <v>110</v>
      </c>
      <c r="C111" t="s">
        <v>21</v>
      </c>
      <c r="D111" t="s">
        <v>127</v>
      </c>
      <c r="E111">
        <v>1356.54</v>
      </c>
      <c r="F111" s="20">
        <v>45660</v>
      </c>
      <c r="G111" s="20">
        <v>45660</v>
      </c>
      <c r="H111" s="20">
        <v>45660</v>
      </c>
      <c r="I111" s="20">
        <v>45645</v>
      </c>
      <c r="J111" s="20">
        <v>45646</v>
      </c>
      <c r="K111" t="s">
        <v>101</v>
      </c>
      <c r="N111" t="s">
        <v>315</v>
      </c>
      <c r="O111" t="s">
        <v>95</v>
      </c>
      <c r="P111" t="s">
        <v>96</v>
      </c>
      <c r="Q111" t="s">
        <v>97</v>
      </c>
      <c r="R111" t="s">
        <v>98</v>
      </c>
      <c r="S111" t="s">
        <v>99</v>
      </c>
    </row>
    <row r="112" spans="1:19" x14ac:dyDescent="0.3">
      <c r="A112">
        <v>95964</v>
      </c>
      <c r="B112">
        <v>110</v>
      </c>
      <c r="C112" t="s">
        <v>21</v>
      </c>
      <c r="D112" t="s">
        <v>316</v>
      </c>
      <c r="E112">
        <v>434.4</v>
      </c>
      <c r="F112" s="20">
        <v>45660</v>
      </c>
      <c r="G112" s="20">
        <v>45660</v>
      </c>
      <c r="H112" s="20">
        <v>45660</v>
      </c>
      <c r="I112" s="20">
        <v>45636</v>
      </c>
      <c r="J112" s="20">
        <v>45643</v>
      </c>
      <c r="K112" t="s">
        <v>101</v>
      </c>
      <c r="L112" t="s">
        <v>128</v>
      </c>
      <c r="M112" t="s">
        <v>129</v>
      </c>
      <c r="N112" t="s">
        <v>317</v>
      </c>
      <c r="O112" t="s">
        <v>95</v>
      </c>
      <c r="P112" t="s">
        <v>96</v>
      </c>
      <c r="Q112" t="s">
        <v>97</v>
      </c>
      <c r="R112" t="s">
        <v>98</v>
      </c>
      <c r="S112" t="s">
        <v>99</v>
      </c>
    </row>
    <row r="113" spans="1:19" x14ac:dyDescent="0.3">
      <c r="A113">
        <v>96006</v>
      </c>
      <c r="B113">
        <v>110</v>
      </c>
      <c r="C113" t="s">
        <v>21</v>
      </c>
      <c r="D113" t="s">
        <v>316</v>
      </c>
      <c r="E113">
        <v>694</v>
      </c>
      <c r="F113" s="20">
        <v>45660</v>
      </c>
      <c r="G113" s="20">
        <v>45660</v>
      </c>
      <c r="H113" s="20">
        <v>45660</v>
      </c>
      <c r="I113" s="20">
        <v>45638</v>
      </c>
      <c r="J113" s="20">
        <v>45643</v>
      </c>
      <c r="K113" t="s">
        <v>101</v>
      </c>
      <c r="L113" t="s">
        <v>128</v>
      </c>
      <c r="M113" t="s">
        <v>129</v>
      </c>
      <c r="N113" t="s">
        <v>318</v>
      </c>
      <c r="O113" t="s">
        <v>95</v>
      </c>
      <c r="P113" t="s">
        <v>96</v>
      </c>
      <c r="Q113" t="s">
        <v>97</v>
      </c>
      <c r="R113" t="s">
        <v>98</v>
      </c>
      <c r="S113" t="s">
        <v>99</v>
      </c>
    </row>
    <row r="114" spans="1:19" x14ac:dyDescent="0.3">
      <c r="A114">
        <v>96212</v>
      </c>
      <c r="B114">
        <v>110</v>
      </c>
      <c r="C114" t="s">
        <v>21</v>
      </c>
      <c r="D114" t="s">
        <v>316</v>
      </c>
      <c r="E114">
        <v>1217.42</v>
      </c>
      <c r="F114" s="20">
        <v>45660</v>
      </c>
      <c r="G114" s="20">
        <v>45660</v>
      </c>
      <c r="H114" s="20">
        <v>45660</v>
      </c>
      <c r="I114" s="20">
        <v>45639</v>
      </c>
      <c r="J114" s="20">
        <v>45643</v>
      </c>
      <c r="K114" t="s">
        <v>101</v>
      </c>
      <c r="N114" t="s">
        <v>319</v>
      </c>
      <c r="O114" t="s">
        <v>95</v>
      </c>
      <c r="P114" t="s">
        <v>96</v>
      </c>
      <c r="Q114" t="s">
        <v>97</v>
      </c>
      <c r="R114" t="s">
        <v>98</v>
      </c>
      <c r="S114" t="s">
        <v>99</v>
      </c>
    </row>
    <row r="115" spans="1:19" x14ac:dyDescent="0.3">
      <c r="A115">
        <v>98125</v>
      </c>
      <c r="B115">
        <v>110</v>
      </c>
      <c r="C115" t="s">
        <v>21</v>
      </c>
      <c r="D115" t="s">
        <v>320</v>
      </c>
      <c r="E115">
        <v>1250</v>
      </c>
      <c r="F115" s="20">
        <v>45660</v>
      </c>
      <c r="G115" s="20">
        <v>45660</v>
      </c>
      <c r="H115" s="20">
        <v>45660</v>
      </c>
      <c r="I115" s="20">
        <v>45649</v>
      </c>
      <c r="J115" s="20">
        <v>45649</v>
      </c>
      <c r="K115" t="s">
        <v>91</v>
      </c>
      <c r="L115" t="s">
        <v>105</v>
      </c>
      <c r="M115" t="s">
        <v>106</v>
      </c>
      <c r="N115" t="s">
        <v>321</v>
      </c>
      <c r="O115" t="s">
        <v>95</v>
      </c>
      <c r="P115" t="s">
        <v>96</v>
      </c>
      <c r="Q115" t="s">
        <v>97</v>
      </c>
      <c r="R115" t="s">
        <v>98</v>
      </c>
      <c r="S115" t="s">
        <v>99</v>
      </c>
    </row>
    <row r="116" spans="1:19" x14ac:dyDescent="0.3">
      <c r="A116">
        <v>98343</v>
      </c>
      <c r="B116">
        <v>110</v>
      </c>
      <c r="C116" t="s">
        <v>21</v>
      </c>
      <c r="D116" t="s">
        <v>133</v>
      </c>
      <c r="E116">
        <v>342</v>
      </c>
      <c r="F116" s="20">
        <v>45660</v>
      </c>
      <c r="G116" s="20">
        <v>45660</v>
      </c>
      <c r="H116" s="20">
        <v>45660</v>
      </c>
      <c r="I116" s="20">
        <v>45646</v>
      </c>
      <c r="J116" s="20">
        <v>45652</v>
      </c>
      <c r="K116" t="s">
        <v>101</v>
      </c>
      <c r="L116" t="s">
        <v>128</v>
      </c>
      <c r="M116" t="s">
        <v>129</v>
      </c>
      <c r="N116" t="s">
        <v>322</v>
      </c>
      <c r="O116" t="s">
        <v>95</v>
      </c>
      <c r="P116" t="s">
        <v>96</v>
      </c>
      <c r="Q116" t="s">
        <v>97</v>
      </c>
      <c r="R116" t="s">
        <v>98</v>
      </c>
      <c r="S116" t="s">
        <v>99</v>
      </c>
    </row>
    <row r="117" spans="1:19" x14ac:dyDescent="0.3">
      <c r="A117">
        <v>98345</v>
      </c>
      <c r="B117">
        <v>110</v>
      </c>
      <c r="C117" t="s">
        <v>21</v>
      </c>
      <c r="D117" t="s">
        <v>323</v>
      </c>
      <c r="E117">
        <v>180</v>
      </c>
      <c r="F117" s="20">
        <v>45660</v>
      </c>
      <c r="G117" s="20">
        <v>45660</v>
      </c>
      <c r="H117" s="20">
        <v>45660</v>
      </c>
      <c r="I117" s="20">
        <v>45646</v>
      </c>
      <c r="J117" s="20">
        <v>45652</v>
      </c>
      <c r="K117" t="s">
        <v>101</v>
      </c>
      <c r="L117" t="s">
        <v>128</v>
      </c>
      <c r="M117" t="s">
        <v>129</v>
      </c>
      <c r="N117" t="s">
        <v>324</v>
      </c>
      <c r="O117" t="s">
        <v>95</v>
      </c>
      <c r="P117" t="s">
        <v>96</v>
      </c>
      <c r="Q117" t="s">
        <v>97</v>
      </c>
      <c r="R117" t="s">
        <v>98</v>
      </c>
      <c r="S117" t="s">
        <v>99</v>
      </c>
    </row>
    <row r="118" spans="1:19" x14ac:dyDescent="0.3">
      <c r="A118">
        <v>54779</v>
      </c>
      <c r="B118">
        <v>110</v>
      </c>
      <c r="C118" t="s">
        <v>21</v>
      </c>
      <c r="D118" t="s">
        <v>325</v>
      </c>
      <c r="E118">
        <v>1000</v>
      </c>
      <c r="F118" s="20">
        <v>45659</v>
      </c>
      <c r="G118" s="20">
        <v>45659</v>
      </c>
      <c r="H118" s="20">
        <v>45659</v>
      </c>
      <c r="I118" s="20">
        <v>45627</v>
      </c>
      <c r="J118" s="20">
        <v>45432</v>
      </c>
      <c r="K118" t="s">
        <v>101</v>
      </c>
      <c r="L118" t="s">
        <v>265</v>
      </c>
      <c r="M118" t="s">
        <v>266</v>
      </c>
      <c r="N118" t="s">
        <v>326</v>
      </c>
      <c r="O118" t="s">
        <v>95</v>
      </c>
      <c r="P118" t="s">
        <v>96</v>
      </c>
      <c r="Q118" t="s">
        <v>97</v>
      </c>
      <c r="R118" t="s">
        <v>98</v>
      </c>
      <c r="S118" t="s">
        <v>99</v>
      </c>
    </row>
    <row r="119" spans="1:19" x14ac:dyDescent="0.3">
      <c r="A119">
        <v>91589</v>
      </c>
      <c r="B119">
        <v>110</v>
      </c>
      <c r="C119" t="s">
        <v>21</v>
      </c>
      <c r="D119" t="s">
        <v>327</v>
      </c>
      <c r="E119">
        <v>394.5</v>
      </c>
      <c r="F119" s="20">
        <v>45658</v>
      </c>
      <c r="G119" s="20">
        <v>45659</v>
      </c>
      <c r="H119" s="20">
        <v>45659</v>
      </c>
      <c r="I119" s="20">
        <v>45628</v>
      </c>
      <c r="J119" s="20">
        <v>45631</v>
      </c>
      <c r="K119" t="s">
        <v>101</v>
      </c>
      <c r="N119" t="s">
        <v>328</v>
      </c>
      <c r="O119" t="s">
        <v>95</v>
      </c>
      <c r="P119" t="s">
        <v>96</v>
      </c>
      <c r="Q119" t="s">
        <v>97</v>
      </c>
      <c r="R119" t="s">
        <v>98</v>
      </c>
      <c r="S119" t="s">
        <v>99</v>
      </c>
    </row>
    <row r="120" spans="1:19" x14ac:dyDescent="0.3">
      <c r="A120">
        <v>91793</v>
      </c>
      <c r="B120">
        <v>110</v>
      </c>
      <c r="C120" t="s">
        <v>21</v>
      </c>
      <c r="D120" t="s">
        <v>329</v>
      </c>
      <c r="E120">
        <v>513.91999999999996</v>
      </c>
      <c r="F120" s="20">
        <v>45658</v>
      </c>
      <c r="G120" s="20">
        <v>45659</v>
      </c>
      <c r="H120" s="20">
        <v>45659</v>
      </c>
      <c r="I120" s="20">
        <v>45628</v>
      </c>
      <c r="J120" s="20">
        <v>45632</v>
      </c>
      <c r="K120" t="s">
        <v>101</v>
      </c>
      <c r="N120" t="s">
        <v>330</v>
      </c>
      <c r="O120" t="s">
        <v>95</v>
      </c>
      <c r="P120" t="s">
        <v>96</v>
      </c>
      <c r="Q120" t="s">
        <v>97</v>
      </c>
      <c r="R120" t="s">
        <v>98</v>
      </c>
      <c r="S120" t="s">
        <v>99</v>
      </c>
    </row>
    <row r="121" spans="1:19" x14ac:dyDescent="0.3">
      <c r="A121">
        <v>91795</v>
      </c>
      <c r="B121">
        <v>110</v>
      </c>
      <c r="C121" t="s">
        <v>21</v>
      </c>
      <c r="D121" t="s">
        <v>202</v>
      </c>
      <c r="E121">
        <v>505.52</v>
      </c>
      <c r="F121" s="20">
        <v>45658</v>
      </c>
      <c r="G121" s="20">
        <v>45659</v>
      </c>
      <c r="H121" s="20">
        <v>45659</v>
      </c>
      <c r="I121" s="20">
        <v>45628</v>
      </c>
      <c r="J121" s="20">
        <v>45632</v>
      </c>
      <c r="K121" t="s">
        <v>101</v>
      </c>
      <c r="L121" t="s">
        <v>176</v>
      </c>
      <c r="M121" t="s">
        <v>203</v>
      </c>
      <c r="N121" t="s">
        <v>331</v>
      </c>
      <c r="O121" t="s">
        <v>95</v>
      </c>
      <c r="P121" t="s">
        <v>96</v>
      </c>
      <c r="Q121" t="s">
        <v>97</v>
      </c>
      <c r="R121" t="s">
        <v>98</v>
      </c>
      <c r="S121" t="s">
        <v>99</v>
      </c>
    </row>
    <row r="122" spans="1:19" x14ac:dyDescent="0.3">
      <c r="A122">
        <v>95497</v>
      </c>
      <c r="B122">
        <v>110</v>
      </c>
      <c r="C122" t="s">
        <v>21</v>
      </c>
      <c r="D122" t="s">
        <v>332</v>
      </c>
      <c r="E122">
        <v>4191.07</v>
      </c>
      <c r="F122" s="20">
        <v>45658</v>
      </c>
      <c r="G122" s="20">
        <v>45659</v>
      </c>
      <c r="H122" s="20">
        <v>45659</v>
      </c>
      <c r="I122" s="20">
        <v>45642</v>
      </c>
      <c r="J122" s="20">
        <v>45642</v>
      </c>
      <c r="K122" t="s">
        <v>91</v>
      </c>
      <c r="L122" t="s">
        <v>105</v>
      </c>
      <c r="M122" t="s">
        <v>106</v>
      </c>
      <c r="N122" t="s">
        <v>243</v>
      </c>
      <c r="O122" t="s">
        <v>95</v>
      </c>
      <c r="P122" t="s">
        <v>96</v>
      </c>
      <c r="Q122" t="s">
        <v>97</v>
      </c>
      <c r="R122" t="s">
        <v>98</v>
      </c>
      <c r="S122" t="s">
        <v>99</v>
      </c>
    </row>
    <row r="123" spans="1:19" x14ac:dyDescent="0.3">
      <c r="A123">
        <v>95993</v>
      </c>
      <c r="B123">
        <v>110</v>
      </c>
      <c r="C123" t="s">
        <v>21</v>
      </c>
      <c r="D123" t="s">
        <v>333</v>
      </c>
      <c r="E123">
        <v>460.6</v>
      </c>
      <c r="F123" s="20">
        <v>45659</v>
      </c>
      <c r="G123" s="20">
        <v>45659</v>
      </c>
      <c r="H123" s="20">
        <v>45659</v>
      </c>
      <c r="I123" s="20">
        <v>45638</v>
      </c>
      <c r="J123" s="20">
        <v>45643</v>
      </c>
      <c r="K123" t="s">
        <v>101</v>
      </c>
      <c r="N123" t="s">
        <v>334</v>
      </c>
      <c r="O123" t="s">
        <v>95</v>
      </c>
      <c r="P123" t="s">
        <v>96</v>
      </c>
      <c r="Q123" t="s">
        <v>97</v>
      </c>
      <c r="R123" t="s">
        <v>98</v>
      </c>
      <c r="S123" t="s">
        <v>99</v>
      </c>
    </row>
    <row r="124" spans="1:19" x14ac:dyDescent="0.3">
      <c r="A124">
        <v>96225</v>
      </c>
      <c r="B124">
        <v>110</v>
      </c>
      <c r="C124" t="s">
        <v>21</v>
      </c>
      <c r="D124" t="s">
        <v>200</v>
      </c>
      <c r="E124">
        <v>393.3</v>
      </c>
      <c r="F124" s="20">
        <v>45659</v>
      </c>
      <c r="G124" s="20">
        <v>45659</v>
      </c>
      <c r="H124" s="20">
        <v>45659</v>
      </c>
      <c r="I124" s="20">
        <v>45638</v>
      </c>
      <c r="J124" s="20">
        <v>45643</v>
      </c>
      <c r="K124" t="s">
        <v>101</v>
      </c>
      <c r="N124" t="s">
        <v>335</v>
      </c>
      <c r="O124" t="s">
        <v>95</v>
      </c>
      <c r="P124" t="s">
        <v>96</v>
      </c>
      <c r="Q124" t="s">
        <v>97</v>
      </c>
      <c r="R124" t="s">
        <v>98</v>
      </c>
      <c r="S124" t="s">
        <v>99</v>
      </c>
    </row>
    <row r="125" spans="1:19" x14ac:dyDescent="0.3">
      <c r="A125">
        <v>96274</v>
      </c>
      <c r="B125">
        <v>110</v>
      </c>
      <c r="C125" t="s">
        <v>21</v>
      </c>
      <c r="D125" t="s">
        <v>336</v>
      </c>
      <c r="E125">
        <v>3184.45</v>
      </c>
      <c r="F125" s="20">
        <v>45658</v>
      </c>
      <c r="G125" s="20">
        <v>45659</v>
      </c>
      <c r="H125" s="20">
        <v>45659</v>
      </c>
      <c r="I125" s="20">
        <v>45643</v>
      </c>
      <c r="J125" s="20">
        <v>45644</v>
      </c>
      <c r="K125" t="s">
        <v>91</v>
      </c>
      <c r="L125" t="s">
        <v>105</v>
      </c>
      <c r="M125" t="s">
        <v>106</v>
      </c>
      <c r="N125" t="s">
        <v>337</v>
      </c>
      <c r="O125" t="s">
        <v>95</v>
      </c>
      <c r="P125" t="s">
        <v>96</v>
      </c>
      <c r="Q125" t="s">
        <v>97</v>
      </c>
      <c r="R125" t="s">
        <v>98</v>
      </c>
      <c r="S125" t="s">
        <v>99</v>
      </c>
    </row>
    <row r="126" spans="1:19" x14ac:dyDescent="0.3">
      <c r="A126">
        <v>96290</v>
      </c>
      <c r="B126">
        <v>110</v>
      </c>
      <c r="C126" t="s">
        <v>21</v>
      </c>
      <c r="D126" t="s">
        <v>300</v>
      </c>
      <c r="E126">
        <v>658.46</v>
      </c>
      <c r="F126" s="20">
        <v>45659</v>
      </c>
      <c r="G126" s="20">
        <v>45659</v>
      </c>
      <c r="H126" s="20">
        <v>45659</v>
      </c>
      <c r="I126" s="20">
        <v>45644</v>
      </c>
      <c r="J126" s="20">
        <v>45644</v>
      </c>
      <c r="K126" t="s">
        <v>101</v>
      </c>
      <c r="L126" t="s">
        <v>92</v>
      </c>
      <c r="M126" t="s">
        <v>297</v>
      </c>
      <c r="N126" t="s">
        <v>338</v>
      </c>
      <c r="O126" t="s">
        <v>95</v>
      </c>
      <c r="P126" t="s">
        <v>96</v>
      </c>
      <c r="Q126" t="s">
        <v>97</v>
      </c>
      <c r="R126" t="s">
        <v>98</v>
      </c>
      <c r="S126" t="s">
        <v>99</v>
      </c>
    </row>
    <row r="127" spans="1:19" x14ac:dyDescent="0.3">
      <c r="A127">
        <v>96335</v>
      </c>
      <c r="B127">
        <v>110</v>
      </c>
      <c r="C127" t="s">
        <v>21</v>
      </c>
      <c r="D127" t="s">
        <v>304</v>
      </c>
      <c r="E127">
        <v>1062</v>
      </c>
      <c r="F127" s="20">
        <v>45659</v>
      </c>
      <c r="G127" s="20">
        <v>45659</v>
      </c>
      <c r="H127" s="20">
        <v>45659</v>
      </c>
      <c r="I127" s="20">
        <v>45643</v>
      </c>
      <c r="J127" s="20">
        <v>45644</v>
      </c>
      <c r="K127" t="s">
        <v>101</v>
      </c>
      <c r="N127" t="s">
        <v>339</v>
      </c>
      <c r="O127" t="s">
        <v>95</v>
      </c>
      <c r="P127" t="s">
        <v>96</v>
      </c>
      <c r="Q127" t="s">
        <v>97</v>
      </c>
      <c r="R127" t="s">
        <v>98</v>
      </c>
      <c r="S127" t="s">
        <v>99</v>
      </c>
    </row>
    <row r="128" spans="1:19" x14ac:dyDescent="0.3">
      <c r="A128">
        <v>96338</v>
      </c>
      <c r="B128">
        <v>110</v>
      </c>
      <c r="C128" t="s">
        <v>21</v>
      </c>
      <c r="D128" t="s">
        <v>304</v>
      </c>
      <c r="E128">
        <v>260</v>
      </c>
      <c r="F128" s="20">
        <v>45659</v>
      </c>
      <c r="G128" s="20">
        <v>45659</v>
      </c>
      <c r="H128" s="20">
        <v>45659</v>
      </c>
      <c r="I128" s="20">
        <v>45643</v>
      </c>
      <c r="J128" s="20">
        <v>45644</v>
      </c>
      <c r="K128" t="s">
        <v>101</v>
      </c>
      <c r="N128" t="s">
        <v>340</v>
      </c>
      <c r="O128" t="s">
        <v>95</v>
      </c>
      <c r="P128" t="s">
        <v>96</v>
      </c>
      <c r="Q128" t="s">
        <v>97</v>
      </c>
      <c r="R128" t="s">
        <v>98</v>
      </c>
      <c r="S128" t="s">
        <v>99</v>
      </c>
    </row>
    <row r="129" spans="1:19" x14ac:dyDescent="0.3">
      <c r="A129">
        <v>96339</v>
      </c>
      <c r="B129">
        <v>110</v>
      </c>
      <c r="C129" t="s">
        <v>21</v>
      </c>
      <c r="D129" t="s">
        <v>308</v>
      </c>
      <c r="E129">
        <v>137.15</v>
      </c>
      <c r="F129" s="20">
        <v>45658</v>
      </c>
      <c r="G129" s="20">
        <v>45659</v>
      </c>
      <c r="H129" s="20">
        <v>45659</v>
      </c>
      <c r="I129" s="20">
        <v>45643</v>
      </c>
      <c r="J129" s="20">
        <v>45644</v>
      </c>
      <c r="K129" t="s">
        <v>101</v>
      </c>
      <c r="L129" t="s">
        <v>128</v>
      </c>
      <c r="M129" t="s">
        <v>129</v>
      </c>
      <c r="N129" t="s">
        <v>341</v>
      </c>
      <c r="O129" t="s">
        <v>95</v>
      </c>
      <c r="P129" t="s">
        <v>96</v>
      </c>
      <c r="Q129" t="s">
        <v>97</v>
      </c>
      <c r="R129" t="s">
        <v>98</v>
      </c>
      <c r="S129" t="s">
        <v>99</v>
      </c>
    </row>
    <row r="130" spans="1:19" x14ac:dyDescent="0.3">
      <c r="A130">
        <v>96341</v>
      </c>
      <c r="B130">
        <v>110</v>
      </c>
      <c r="C130" t="s">
        <v>21</v>
      </c>
      <c r="D130" t="s">
        <v>308</v>
      </c>
      <c r="E130">
        <v>361.8</v>
      </c>
      <c r="F130" s="20">
        <v>45658</v>
      </c>
      <c r="G130" s="20">
        <v>45659</v>
      </c>
      <c r="H130" s="20">
        <v>45659</v>
      </c>
      <c r="I130" s="20">
        <v>45643</v>
      </c>
      <c r="J130" s="20">
        <v>45644</v>
      </c>
      <c r="K130" t="s">
        <v>101</v>
      </c>
      <c r="L130" t="s">
        <v>128</v>
      </c>
      <c r="M130" t="s">
        <v>129</v>
      </c>
      <c r="N130" t="s">
        <v>342</v>
      </c>
      <c r="O130" t="s">
        <v>95</v>
      </c>
      <c r="P130" t="s">
        <v>96</v>
      </c>
      <c r="Q130" t="s">
        <v>97</v>
      </c>
      <c r="R130" t="s">
        <v>98</v>
      </c>
      <c r="S130" t="s">
        <v>99</v>
      </c>
    </row>
    <row r="131" spans="1:19" x14ac:dyDescent="0.3">
      <c r="A131">
        <v>96372</v>
      </c>
      <c r="B131">
        <v>110</v>
      </c>
      <c r="C131" t="s">
        <v>21</v>
      </c>
      <c r="D131" t="s">
        <v>131</v>
      </c>
      <c r="E131">
        <v>269.39999999999998</v>
      </c>
      <c r="F131" s="20">
        <v>45659</v>
      </c>
      <c r="G131" s="20">
        <v>45659</v>
      </c>
      <c r="H131" s="20">
        <v>45659</v>
      </c>
      <c r="I131" s="20">
        <v>45643</v>
      </c>
      <c r="J131" s="20">
        <v>45644</v>
      </c>
      <c r="K131" t="s">
        <v>101</v>
      </c>
      <c r="N131" t="s">
        <v>343</v>
      </c>
      <c r="O131" t="s">
        <v>95</v>
      </c>
      <c r="P131" t="s">
        <v>96</v>
      </c>
      <c r="Q131" t="s">
        <v>97</v>
      </c>
      <c r="R131" t="s">
        <v>98</v>
      </c>
      <c r="S131" t="s">
        <v>99</v>
      </c>
    </row>
    <row r="132" spans="1:19" x14ac:dyDescent="0.3">
      <c r="A132">
        <v>96386</v>
      </c>
      <c r="B132">
        <v>110</v>
      </c>
      <c r="C132" t="s">
        <v>21</v>
      </c>
      <c r="D132" t="s">
        <v>272</v>
      </c>
      <c r="E132">
        <v>1114</v>
      </c>
      <c r="F132" s="20">
        <v>45658</v>
      </c>
      <c r="G132" s="20">
        <v>45659</v>
      </c>
      <c r="H132" s="20">
        <v>45659</v>
      </c>
      <c r="I132" s="20">
        <v>45643</v>
      </c>
      <c r="J132" s="20">
        <v>45644</v>
      </c>
      <c r="K132" t="s">
        <v>101</v>
      </c>
      <c r="N132" t="s">
        <v>344</v>
      </c>
      <c r="O132" t="s">
        <v>95</v>
      </c>
      <c r="P132" t="s">
        <v>96</v>
      </c>
      <c r="Q132" t="s">
        <v>97</v>
      </c>
      <c r="R132" t="s">
        <v>98</v>
      </c>
      <c r="S132" t="s">
        <v>99</v>
      </c>
    </row>
    <row r="133" spans="1:19" x14ac:dyDescent="0.3">
      <c r="A133">
        <v>94815</v>
      </c>
      <c r="B133">
        <v>110</v>
      </c>
      <c r="C133" t="s">
        <v>21</v>
      </c>
      <c r="D133" t="s">
        <v>200</v>
      </c>
      <c r="E133">
        <v>327.75</v>
      </c>
      <c r="F133" s="20">
        <v>45659</v>
      </c>
      <c r="G133" s="20">
        <v>45659</v>
      </c>
      <c r="H133" s="20">
        <v>45659</v>
      </c>
      <c r="I133" s="20">
        <v>45635</v>
      </c>
      <c r="J133" s="20">
        <v>45638</v>
      </c>
      <c r="K133" t="s">
        <v>101</v>
      </c>
      <c r="L133" t="s">
        <v>128</v>
      </c>
      <c r="M133" t="s">
        <v>129</v>
      </c>
      <c r="N133" t="s">
        <v>345</v>
      </c>
      <c r="O133" t="s">
        <v>95</v>
      </c>
      <c r="P133" t="s">
        <v>96</v>
      </c>
      <c r="Q133" t="s">
        <v>97</v>
      </c>
      <c r="R133" t="s">
        <v>98</v>
      </c>
      <c r="S133" t="s">
        <v>99</v>
      </c>
    </row>
    <row r="134" spans="1:19" x14ac:dyDescent="0.3">
      <c r="A134">
        <v>97450</v>
      </c>
      <c r="B134">
        <v>110</v>
      </c>
      <c r="C134" t="s">
        <v>21</v>
      </c>
      <c r="D134" t="s">
        <v>300</v>
      </c>
      <c r="E134">
        <v>35</v>
      </c>
      <c r="F134" s="20">
        <v>45659</v>
      </c>
      <c r="G134" s="20">
        <v>45659</v>
      </c>
      <c r="H134" s="20">
        <v>45659</v>
      </c>
      <c r="I134" s="20">
        <v>45646</v>
      </c>
      <c r="J134" s="20">
        <v>45646</v>
      </c>
      <c r="K134" t="s">
        <v>101</v>
      </c>
      <c r="L134" t="s">
        <v>92</v>
      </c>
      <c r="M134" t="s">
        <v>93</v>
      </c>
      <c r="N134" t="s">
        <v>346</v>
      </c>
      <c r="O134" t="s">
        <v>95</v>
      </c>
      <c r="P134" t="s">
        <v>96</v>
      </c>
      <c r="Q134" t="s">
        <v>97</v>
      </c>
      <c r="R134" t="s">
        <v>98</v>
      </c>
      <c r="S134" t="s">
        <v>99</v>
      </c>
    </row>
    <row r="135" spans="1:19" x14ac:dyDescent="0.3">
      <c r="A135">
        <v>97594</v>
      </c>
      <c r="B135">
        <v>110</v>
      </c>
      <c r="C135" t="s">
        <v>21</v>
      </c>
      <c r="D135" t="s">
        <v>347</v>
      </c>
      <c r="E135">
        <v>247.95</v>
      </c>
      <c r="F135" s="20">
        <v>45659</v>
      </c>
      <c r="G135" s="20">
        <v>45659</v>
      </c>
      <c r="H135" s="20">
        <v>45659</v>
      </c>
      <c r="I135" s="20">
        <v>45645</v>
      </c>
      <c r="J135" s="20">
        <v>45646</v>
      </c>
      <c r="K135" t="s">
        <v>101</v>
      </c>
      <c r="L135" t="s">
        <v>128</v>
      </c>
      <c r="M135" t="s">
        <v>129</v>
      </c>
      <c r="N135" t="s">
        <v>348</v>
      </c>
      <c r="O135" t="s">
        <v>95</v>
      </c>
      <c r="P135" t="s">
        <v>96</v>
      </c>
      <c r="Q135" t="s">
        <v>97</v>
      </c>
      <c r="R135" t="s">
        <v>98</v>
      </c>
      <c r="S135" t="s">
        <v>99</v>
      </c>
    </row>
    <row r="136" spans="1:19" x14ac:dyDescent="0.3">
      <c r="A136">
        <v>97597</v>
      </c>
      <c r="B136">
        <v>110</v>
      </c>
      <c r="C136" t="s">
        <v>21</v>
      </c>
      <c r="D136" t="s">
        <v>349</v>
      </c>
      <c r="E136">
        <v>1800</v>
      </c>
      <c r="F136" s="20">
        <v>45659</v>
      </c>
      <c r="G136" s="20">
        <v>45659</v>
      </c>
      <c r="H136" s="20">
        <v>45659</v>
      </c>
      <c r="I136" s="20">
        <v>45645</v>
      </c>
      <c r="J136" s="20">
        <v>45646</v>
      </c>
      <c r="K136" t="s">
        <v>101</v>
      </c>
      <c r="L136" t="s">
        <v>128</v>
      </c>
      <c r="M136" t="s">
        <v>129</v>
      </c>
      <c r="N136" t="s">
        <v>350</v>
      </c>
      <c r="O136" t="s">
        <v>95</v>
      </c>
      <c r="P136" t="s">
        <v>96</v>
      </c>
      <c r="Q136" t="s">
        <v>97</v>
      </c>
      <c r="R136" t="s">
        <v>98</v>
      </c>
      <c r="S136" t="s">
        <v>99</v>
      </c>
    </row>
    <row r="137" spans="1:19" x14ac:dyDescent="0.3">
      <c r="A137">
        <v>97598</v>
      </c>
      <c r="B137">
        <v>110</v>
      </c>
      <c r="C137" t="s">
        <v>21</v>
      </c>
      <c r="D137" t="s">
        <v>133</v>
      </c>
      <c r="E137">
        <v>509.38</v>
      </c>
      <c r="F137" s="20">
        <v>45659</v>
      </c>
      <c r="G137" s="20">
        <v>45659</v>
      </c>
      <c r="H137" s="20">
        <v>45659</v>
      </c>
      <c r="I137" s="20">
        <v>45645</v>
      </c>
      <c r="J137" s="20">
        <v>45646</v>
      </c>
      <c r="K137" t="s">
        <v>101</v>
      </c>
      <c r="N137" t="s">
        <v>351</v>
      </c>
      <c r="O137" t="s">
        <v>95</v>
      </c>
      <c r="P137" t="s">
        <v>96</v>
      </c>
      <c r="Q137" t="s">
        <v>97</v>
      </c>
      <c r="R137" t="s">
        <v>98</v>
      </c>
      <c r="S137" t="s">
        <v>99</v>
      </c>
    </row>
    <row r="138" spans="1:19" x14ac:dyDescent="0.3">
      <c r="A138">
        <v>97606</v>
      </c>
      <c r="B138">
        <v>110</v>
      </c>
      <c r="C138" t="s">
        <v>21</v>
      </c>
      <c r="D138" t="s">
        <v>323</v>
      </c>
      <c r="E138">
        <v>198.72</v>
      </c>
      <c r="F138" s="20">
        <v>45658</v>
      </c>
      <c r="G138" s="20">
        <v>45659</v>
      </c>
      <c r="H138" s="20">
        <v>45659</v>
      </c>
      <c r="I138" s="20">
        <v>45644</v>
      </c>
      <c r="J138" s="20">
        <v>45646</v>
      </c>
      <c r="K138" t="s">
        <v>101</v>
      </c>
      <c r="L138" t="s">
        <v>128</v>
      </c>
      <c r="M138" t="s">
        <v>129</v>
      </c>
      <c r="N138" t="s">
        <v>352</v>
      </c>
      <c r="O138" t="s">
        <v>95</v>
      </c>
      <c r="P138" t="s">
        <v>96</v>
      </c>
      <c r="Q138" t="s">
        <v>97</v>
      </c>
      <c r="R138" t="s">
        <v>98</v>
      </c>
      <c r="S138" t="s">
        <v>99</v>
      </c>
    </row>
    <row r="139" spans="1:19" x14ac:dyDescent="0.3">
      <c r="A139">
        <v>97616</v>
      </c>
      <c r="B139">
        <v>110</v>
      </c>
      <c r="C139" t="s">
        <v>21</v>
      </c>
      <c r="D139" t="s">
        <v>353</v>
      </c>
      <c r="E139">
        <v>1170</v>
      </c>
      <c r="F139" s="20">
        <v>45658</v>
      </c>
      <c r="G139" s="20">
        <v>45659</v>
      </c>
      <c r="H139" s="20">
        <v>45659</v>
      </c>
      <c r="I139" s="20">
        <v>45644</v>
      </c>
      <c r="J139" s="20">
        <v>45646</v>
      </c>
      <c r="K139" t="s">
        <v>101</v>
      </c>
      <c r="N139" t="s">
        <v>354</v>
      </c>
      <c r="O139" t="s">
        <v>95</v>
      </c>
      <c r="P139" t="s">
        <v>96</v>
      </c>
      <c r="Q139" t="s">
        <v>97</v>
      </c>
      <c r="R139" t="s">
        <v>98</v>
      </c>
      <c r="S139" t="s">
        <v>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5"/>
  <sheetViews>
    <sheetView workbookViewId="0"/>
  </sheetViews>
  <sheetFormatPr defaultRowHeight="14.4" x14ac:dyDescent="0.3"/>
  <sheetData>
    <row r="1" spans="1:24" x14ac:dyDescent="0.3">
      <c r="A1" t="s">
        <v>355</v>
      </c>
      <c r="B1" t="s">
        <v>73</v>
      </c>
      <c r="C1" t="s">
        <v>16</v>
      </c>
      <c r="D1" t="s">
        <v>15</v>
      </c>
      <c r="E1" t="s">
        <v>89</v>
      </c>
      <c r="F1" t="s">
        <v>74</v>
      </c>
      <c r="G1" t="s">
        <v>356</v>
      </c>
      <c r="H1" t="s">
        <v>357</v>
      </c>
      <c r="I1" t="s">
        <v>358</v>
      </c>
      <c r="J1" t="s">
        <v>60</v>
      </c>
      <c r="K1" t="s">
        <v>58</v>
      </c>
      <c r="L1" t="s">
        <v>359</v>
      </c>
      <c r="M1" t="s">
        <v>360</v>
      </c>
      <c r="N1" t="s">
        <v>361</v>
      </c>
      <c r="O1" t="s">
        <v>362</v>
      </c>
      <c r="P1" t="s">
        <v>79</v>
      </c>
      <c r="Q1" t="s">
        <v>80</v>
      </c>
      <c r="R1" t="s">
        <v>81</v>
      </c>
      <c r="S1" t="s">
        <v>82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</row>
    <row r="2" spans="1:24" x14ac:dyDescent="0.3">
      <c r="A2">
        <v>6309</v>
      </c>
      <c r="B2">
        <v>89401</v>
      </c>
      <c r="C2" t="s">
        <v>21</v>
      </c>
      <c r="D2">
        <v>110</v>
      </c>
      <c r="F2" t="s">
        <v>316</v>
      </c>
      <c r="G2" t="s">
        <v>363</v>
      </c>
      <c r="H2">
        <v>4</v>
      </c>
      <c r="I2">
        <v>4</v>
      </c>
      <c r="J2">
        <v>4176.6499999999996</v>
      </c>
      <c r="K2" s="20">
        <v>45664</v>
      </c>
      <c r="L2" s="20">
        <v>45664</v>
      </c>
      <c r="M2" s="20">
        <v>45665</v>
      </c>
      <c r="N2">
        <v>16623.48</v>
      </c>
      <c r="O2">
        <v>16623.48</v>
      </c>
      <c r="P2" s="20">
        <v>45624</v>
      </c>
      <c r="Q2" t="s">
        <v>101</v>
      </c>
      <c r="R2" t="s">
        <v>128</v>
      </c>
      <c r="S2" t="s">
        <v>129</v>
      </c>
      <c r="T2" t="s">
        <v>95</v>
      </c>
      <c r="U2" t="s">
        <v>96</v>
      </c>
      <c r="V2" t="s">
        <v>97</v>
      </c>
      <c r="W2" t="s">
        <v>364</v>
      </c>
      <c r="X2" t="s">
        <v>99</v>
      </c>
    </row>
    <row r="3" spans="1:24" x14ac:dyDescent="0.3">
      <c r="A3">
        <v>6603</v>
      </c>
      <c r="B3">
        <v>91783</v>
      </c>
      <c r="C3" t="s">
        <v>21</v>
      </c>
      <c r="D3">
        <v>110</v>
      </c>
      <c r="F3" t="s">
        <v>365</v>
      </c>
      <c r="G3" t="s">
        <v>363</v>
      </c>
      <c r="H3">
        <v>5</v>
      </c>
      <c r="I3">
        <v>1</v>
      </c>
      <c r="J3">
        <v>2702.29</v>
      </c>
      <c r="K3" s="20">
        <v>45658</v>
      </c>
      <c r="L3" s="20">
        <v>45665</v>
      </c>
      <c r="M3" s="20">
        <v>45665</v>
      </c>
      <c r="N3">
        <v>13263.99</v>
      </c>
      <c r="O3">
        <v>13263.99</v>
      </c>
      <c r="P3" s="20">
        <v>45632</v>
      </c>
      <c r="Q3" t="s">
        <v>101</v>
      </c>
      <c r="R3" t="s">
        <v>128</v>
      </c>
      <c r="S3" t="s">
        <v>154</v>
      </c>
      <c r="T3" t="s">
        <v>95</v>
      </c>
      <c r="U3" t="s">
        <v>96</v>
      </c>
      <c r="V3" t="s">
        <v>97</v>
      </c>
      <c r="W3" t="s">
        <v>364</v>
      </c>
      <c r="X3" t="s">
        <v>99</v>
      </c>
    </row>
    <row r="4" spans="1:24" x14ac:dyDescent="0.3">
      <c r="A4">
        <v>6753</v>
      </c>
      <c r="B4">
        <v>94765</v>
      </c>
      <c r="C4" t="s">
        <v>21</v>
      </c>
      <c r="D4">
        <v>110</v>
      </c>
      <c r="F4" t="s">
        <v>365</v>
      </c>
      <c r="G4" t="s">
        <v>363</v>
      </c>
      <c r="H4">
        <v>4</v>
      </c>
      <c r="I4">
        <v>1</v>
      </c>
      <c r="J4">
        <v>1684.57</v>
      </c>
      <c r="K4" s="20">
        <v>45666</v>
      </c>
      <c r="L4" s="20">
        <v>45666</v>
      </c>
      <c r="M4" s="20">
        <v>45665</v>
      </c>
      <c r="N4">
        <v>6738.26</v>
      </c>
      <c r="O4">
        <v>6738.26</v>
      </c>
      <c r="P4" s="20">
        <v>45638</v>
      </c>
      <c r="Q4" t="s">
        <v>101</v>
      </c>
      <c r="R4" t="s">
        <v>128</v>
      </c>
      <c r="S4" t="s">
        <v>154</v>
      </c>
      <c r="T4" t="s">
        <v>95</v>
      </c>
      <c r="U4" t="s">
        <v>96</v>
      </c>
      <c r="V4" t="s">
        <v>97</v>
      </c>
      <c r="W4" t="s">
        <v>364</v>
      </c>
      <c r="X4" t="s">
        <v>99</v>
      </c>
    </row>
    <row r="5" spans="1:24" x14ac:dyDescent="0.3">
      <c r="A5">
        <v>6766</v>
      </c>
      <c r="B5">
        <v>94784</v>
      </c>
      <c r="C5" t="s">
        <v>21</v>
      </c>
      <c r="D5">
        <v>110</v>
      </c>
      <c r="F5" t="s">
        <v>366</v>
      </c>
      <c r="G5" t="s">
        <v>363</v>
      </c>
      <c r="H5">
        <v>4</v>
      </c>
      <c r="I5">
        <v>3</v>
      </c>
      <c r="J5">
        <v>4735.8999999999996</v>
      </c>
      <c r="K5" s="20">
        <v>45664</v>
      </c>
      <c r="L5" s="20">
        <v>45664</v>
      </c>
      <c r="M5" s="20">
        <v>45665</v>
      </c>
      <c r="N5">
        <v>18943.59</v>
      </c>
      <c r="O5">
        <v>18943.59</v>
      </c>
      <c r="P5" s="20">
        <v>45638</v>
      </c>
      <c r="Q5" t="s">
        <v>101</v>
      </c>
      <c r="T5" t="s">
        <v>95</v>
      </c>
      <c r="U5" t="s">
        <v>96</v>
      </c>
      <c r="V5" t="s">
        <v>97</v>
      </c>
      <c r="W5" t="s">
        <v>364</v>
      </c>
      <c r="X5" t="s">
        <v>99</v>
      </c>
    </row>
    <row r="6" spans="1:24" x14ac:dyDescent="0.3">
      <c r="A6">
        <v>6852</v>
      </c>
      <c r="B6">
        <v>95966</v>
      </c>
      <c r="C6" t="s">
        <v>21</v>
      </c>
      <c r="D6">
        <v>110</v>
      </c>
      <c r="F6" t="s">
        <v>316</v>
      </c>
      <c r="G6" t="s">
        <v>363</v>
      </c>
      <c r="H6">
        <v>4</v>
      </c>
      <c r="I6">
        <v>2</v>
      </c>
      <c r="J6">
        <v>3705.1</v>
      </c>
      <c r="K6" s="20">
        <v>45664</v>
      </c>
      <c r="L6" s="20">
        <v>45664</v>
      </c>
      <c r="M6" s="20">
        <v>45665</v>
      </c>
      <c r="N6">
        <v>14746.66</v>
      </c>
      <c r="O6">
        <v>14746.66</v>
      </c>
      <c r="P6" s="20">
        <v>45643</v>
      </c>
      <c r="Q6" t="s">
        <v>101</v>
      </c>
      <c r="R6" t="s">
        <v>128</v>
      </c>
      <c r="S6" t="s">
        <v>129</v>
      </c>
      <c r="T6" t="s">
        <v>95</v>
      </c>
      <c r="U6" t="s">
        <v>96</v>
      </c>
      <c r="V6" t="s">
        <v>97</v>
      </c>
      <c r="W6" t="s">
        <v>364</v>
      </c>
      <c r="X6" t="s">
        <v>99</v>
      </c>
    </row>
    <row r="7" spans="1:24" x14ac:dyDescent="0.3">
      <c r="A7">
        <v>6971</v>
      </c>
      <c r="B7">
        <v>97618</v>
      </c>
      <c r="C7" t="s">
        <v>21</v>
      </c>
      <c r="D7">
        <v>110</v>
      </c>
      <c r="F7" t="s">
        <v>366</v>
      </c>
      <c r="G7" t="s">
        <v>363</v>
      </c>
      <c r="H7">
        <v>5</v>
      </c>
      <c r="I7">
        <v>1</v>
      </c>
      <c r="J7">
        <v>5241.6000000000004</v>
      </c>
      <c r="K7" s="20">
        <v>45652</v>
      </c>
      <c r="L7" s="20">
        <v>45665</v>
      </c>
      <c r="M7" s="20">
        <v>45665</v>
      </c>
      <c r="N7">
        <v>26208</v>
      </c>
      <c r="O7">
        <v>26208</v>
      </c>
      <c r="P7" s="20">
        <v>45646</v>
      </c>
      <c r="Q7" t="s">
        <v>101</v>
      </c>
      <c r="T7" t="s">
        <v>95</v>
      </c>
      <c r="U7" t="s">
        <v>96</v>
      </c>
      <c r="V7" t="s">
        <v>97</v>
      </c>
      <c r="W7" t="s">
        <v>364</v>
      </c>
      <c r="X7" t="s">
        <v>99</v>
      </c>
    </row>
    <row r="8" spans="1:24" x14ac:dyDescent="0.3">
      <c r="A8">
        <v>6972</v>
      </c>
      <c r="B8">
        <v>97618</v>
      </c>
      <c r="C8" t="s">
        <v>21</v>
      </c>
      <c r="D8">
        <v>110</v>
      </c>
      <c r="F8" t="s">
        <v>366</v>
      </c>
      <c r="G8" t="s">
        <v>363</v>
      </c>
      <c r="H8">
        <v>5</v>
      </c>
      <c r="I8">
        <v>2</v>
      </c>
      <c r="J8">
        <v>5241.6000000000004</v>
      </c>
      <c r="K8" s="20">
        <v>45659</v>
      </c>
      <c r="L8" s="20">
        <v>45665</v>
      </c>
      <c r="M8" s="20">
        <v>45665</v>
      </c>
      <c r="N8">
        <v>26208</v>
      </c>
      <c r="O8">
        <v>26208</v>
      </c>
      <c r="P8" s="20">
        <v>45646</v>
      </c>
      <c r="Q8" t="s">
        <v>101</v>
      </c>
      <c r="T8" t="s">
        <v>95</v>
      </c>
      <c r="U8" t="s">
        <v>96</v>
      </c>
      <c r="V8" t="s">
        <v>97</v>
      </c>
      <c r="W8" t="s">
        <v>364</v>
      </c>
      <c r="X8" t="s">
        <v>99</v>
      </c>
    </row>
    <row r="9" spans="1:24" x14ac:dyDescent="0.3">
      <c r="A9">
        <v>6973</v>
      </c>
      <c r="B9">
        <v>97618</v>
      </c>
      <c r="C9" t="s">
        <v>21</v>
      </c>
      <c r="D9">
        <v>110</v>
      </c>
      <c r="F9" t="s">
        <v>366</v>
      </c>
      <c r="G9" t="s">
        <v>363</v>
      </c>
      <c r="H9">
        <v>5</v>
      </c>
      <c r="I9">
        <v>3</v>
      </c>
      <c r="J9">
        <v>5241.6000000000004</v>
      </c>
      <c r="K9" s="20">
        <v>45666</v>
      </c>
      <c r="L9" s="20">
        <v>45666</v>
      </c>
      <c r="M9" s="20">
        <v>45665</v>
      </c>
      <c r="N9">
        <v>26208</v>
      </c>
      <c r="O9">
        <v>26208</v>
      </c>
      <c r="P9" s="20">
        <v>45646</v>
      </c>
      <c r="Q9" t="s">
        <v>101</v>
      </c>
      <c r="T9" t="s">
        <v>95</v>
      </c>
      <c r="U9" t="s">
        <v>96</v>
      </c>
      <c r="V9" t="s">
        <v>97</v>
      </c>
      <c r="W9" t="s">
        <v>364</v>
      </c>
      <c r="X9" t="s">
        <v>99</v>
      </c>
    </row>
    <row r="10" spans="1:24" x14ac:dyDescent="0.3">
      <c r="A10">
        <v>6860</v>
      </c>
      <c r="B10">
        <v>96003</v>
      </c>
      <c r="C10" t="s">
        <v>21</v>
      </c>
      <c r="D10">
        <v>110</v>
      </c>
      <c r="F10" t="s">
        <v>367</v>
      </c>
      <c r="G10" t="s">
        <v>363</v>
      </c>
      <c r="H10">
        <v>2</v>
      </c>
      <c r="I10">
        <v>2</v>
      </c>
      <c r="J10">
        <v>3891.53</v>
      </c>
      <c r="K10" s="20">
        <v>45661</v>
      </c>
      <c r="L10" s="20">
        <v>45663</v>
      </c>
      <c r="M10" s="20">
        <v>45663</v>
      </c>
      <c r="N10">
        <v>7783.05</v>
      </c>
      <c r="O10">
        <v>7783.05</v>
      </c>
      <c r="P10" s="20">
        <v>45643</v>
      </c>
      <c r="Q10" t="s">
        <v>101</v>
      </c>
      <c r="R10" t="s">
        <v>128</v>
      </c>
      <c r="S10" t="s">
        <v>129</v>
      </c>
      <c r="T10" t="s">
        <v>95</v>
      </c>
      <c r="U10" t="s">
        <v>96</v>
      </c>
      <c r="V10" t="s">
        <v>97</v>
      </c>
      <c r="W10" t="s">
        <v>364</v>
      </c>
      <c r="X10" t="s">
        <v>99</v>
      </c>
    </row>
    <row r="11" spans="1:24" x14ac:dyDescent="0.3">
      <c r="A11">
        <v>6882</v>
      </c>
      <c r="B11">
        <v>96214</v>
      </c>
      <c r="C11" t="s">
        <v>21</v>
      </c>
      <c r="D11">
        <v>110</v>
      </c>
      <c r="F11" t="s">
        <v>366</v>
      </c>
      <c r="G11" t="s">
        <v>363</v>
      </c>
      <c r="H11">
        <v>5</v>
      </c>
      <c r="I11">
        <v>3</v>
      </c>
      <c r="J11">
        <v>5241.6000000000004</v>
      </c>
      <c r="K11" s="20">
        <v>45663</v>
      </c>
      <c r="L11" s="20">
        <v>45663</v>
      </c>
      <c r="M11" s="20">
        <v>45663</v>
      </c>
      <c r="N11">
        <v>26208</v>
      </c>
      <c r="O11">
        <v>26208</v>
      </c>
      <c r="P11" s="20">
        <v>45643</v>
      </c>
      <c r="Q11" t="s">
        <v>101</v>
      </c>
      <c r="T11" t="s">
        <v>95</v>
      </c>
      <c r="U11" t="s">
        <v>96</v>
      </c>
      <c r="V11" t="s">
        <v>97</v>
      </c>
      <c r="W11" t="s">
        <v>364</v>
      </c>
      <c r="X11" t="s">
        <v>99</v>
      </c>
    </row>
    <row r="12" spans="1:24" x14ac:dyDescent="0.3">
      <c r="A12">
        <v>6858</v>
      </c>
      <c r="B12">
        <v>96001</v>
      </c>
      <c r="C12" t="s">
        <v>21</v>
      </c>
      <c r="D12">
        <v>110</v>
      </c>
      <c r="F12" t="s">
        <v>367</v>
      </c>
      <c r="G12" t="s">
        <v>363</v>
      </c>
      <c r="H12">
        <v>2</v>
      </c>
      <c r="I12">
        <v>2</v>
      </c>
      <c r="J12">
        <v>3415.01</v>
      </c>
      <c r="K12" s="20">
        <v>45660</v>
      </c>
      <c r="L12" s="20">
        <v>45660</v>
      </c>
      <c r="M12" s="20">
        <v>45660</v>
      </c>
      <c r="N12">
        <v>6830.03</v>
      </c>
      <c r="O12">
        <v>6830.03</v>
      </c>
      <c r="P12" s="20">
        <v>45643</v>
      </c>
      <c r="Q12" t="s">
        <v>101</v>
      </c>
      <c r="R12" t="s">
        <v>128</v>
      </c>
      <c r="S12" t="s">
        <v>129</v>
      </c>
      <c r="T12" t="s">
        <v>95</v>
      </c>
      <c r="U12" t="s">
        <v>96</v>
      </c>
      <c r="V12" t="s">
        <v>97</v>
      </c>
      <c r="W12" t="s">
        <v>364</v>
      </c>
      <c r="X12" t="s">
        <v>99</v>
      </c>
    </row>
    <row r="13" spans="1:24" x14ac:dyDescent="0.3">
      <c r="A13">
        <v>6211</v>
      </c>
      <c r="B13">
        <v>87992</v>
      </c>
      <c r="C13" t="s">
        <v>21</v>
      </c>
      <c r="D13">
        <v>110</v>
      </c>
      <c r="F13" t="s">
        <v>365</v>
      </c>
      <c r="G13" t="s">
        <v>363</v>
      </c>
      <c r="H13">
        <v>5</v>
      </c>
      <c r="I13">
        <v>2</v>
      </c>
      <c r="J13">
        <v>2386.96</v>
      </c>
      <c r="K13" s="20">
        <v>45659</v>
      </c>
      <c r="L13" s="20">
        <v>45660</v>
      </c>
      <c r="M13" s="20">
        <v>45659</v>
      </c>
      <c r="N13">
        <v>11934.82</v>
      </c>
      <c r="O13">
        <v>11934.82</v>
      </c>
      <c r="P13" s="20">
        <v>45618</v>
      </c>
      <c r="Q13" t="s">
        <v>101</v>
      </c>
      <c r="R13" t="s">
        <v>128</v>
      </c>
      <c r="S13" t="s">
        <v>154</v>
      </c>
      <c r="T13" t="s">
        <v>95</v>
      </c>
      <c r="U13" t="s">
        <v>96</v>
      </c>
      <c r="V13" t="s">
        <v>97</v>
      </c>
      <c r="W13" t="s">
        <v>364</v>
      </c>
      <c r="X13" t="s">
        <v>99</v>
      </c>
    </row>
    <row r="14" spans="1:24" x14ac:dyDescent="0.3">
      <c r="A14">
        <v>6216</v>
      </c>
      <c r="B14">
        <v>87993</v>
      </c>
      <c r="C14" t="s">
        <v>21</v>
      </c>
      <c r="D14">
        <v>110</v>
      </c>
      <c r="F14" t="s">
        <v>365</v>
      </c>
      <c r="G14" t="s">
        <v>363</v>
      </c>
      <c r="H14">
        <v>5</v>
      </c>
      <c r="I14">
        <v>2</v>
      </c>
      <c r="J14">
        <v>2862.17</v>
      </c>
      <c r="K14" s="20">
        <v>45659</v>
      </c>
      <c r="L14" s="20">
        <v>45660</v>
      </c>
      <c r="M14" s="20">
        <v>45659</v>
      </c>
      <c r="N14">
        <v>14310.84</v>
      </c>
      <c r="O14">
        <v>14310.84</v>
      </c>
      <c r="P14" s="20">
        <v>45618</v>
      </c>
      <c r="Q14" t="s">
        <v>101</v>
      </c>
      <c r="R14" t="s">
        <v>128</v>
      </c>
      <c r="S14" t="s">
        <v>154</v>
      </c>
      <c r="T14" t="s">
        <v>95</v>
      </c>
      <c r="U14" t="s">
        <v>96</v>
      </c>
      <c r="V14" t="s">
        <v>97</v>
      </c>
      <c r="W14" t="s">
        <v>364</v>
      </c>
      <c r="X14" t="s">
        <v>99</v>
      </c>
    </row>
    <row r="15" spans="1:24" x14ac:dyDescent="0.3">
      <c r="A15">
        <v>6715</v>
      </c>
      <c r="B15">
        <v>94105</v>
      </c>
      <c r="C15" t="s">
        <v>21</v>
      </c>
      <c r="D15">
        <v>110</v>
      </c>
      <c r="F15" t="s">
        <v>366</v>
      </c>
      <c r="G15" t="s">
        <v>363</v>
      </c>
      <c r="H15">
        <v>3</v>
      </c>
      <c r="I15">
        <v>3</v>
      </c>
      <c r="J15">
        <v>4272</v>
      </c>
      <c r="K15" s="20">
        <v>45658</v>
      </c>
      <c r="L15" s="20">
        <v>45660</v>
      </c>
      <c r="M15" s="20">
        <v>45659</v>
      </c>
      <c r="N15">
        <v>12816</v>
      </c>
      <c r="O15">
        <v>12816</v>
      </c>
      <c r="P15" s="20">
        <v>45636</v>
      </c>
      <c r="Q15" t="s">
        <v>101</v>
      </c>
      <c r="R15" t="s">
        <v>128</v>
      </c>
      <c r="S15" t="s">
        <v>154</v>
      </c>
      <c r="T15" t="s">
        <v>95</v>
      </c>
      <c r="U15" t="s">
        <v>96</v>
      </c>
      <c r="V15" t="s">
        <v>97</v>
      </c>
      <c r="W15" t="s">
        <v>364</v>
      </c>
      <c r="X15" t="s">
        <v>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0"/>
  <sheetViews>
    <sheetView workbookViewId="0">
      <selection activeCell="H11" sqref="H11"/>
    </sheetView>
  </sheetViews>
  <sheetFormatPr defaultRowHeight="14.4" x14ac:dyDescent="0.3"/>
  <cols>
    <col min="1" max="1" width="18.21875" bestFit="1" customWidth="1"/>
    <col min="2" max="2" width="16.88671875" bestFit="1" customWidth="1"/>
    <col min="3" max="3" width="32.5546875" bestFit="1" customWidth="1"/>
    <col min="4" max="4" width="7.6640625" bestFit="1" customWidth="1"/>
    <col min="5" max="5" width="18.88671875" bestFit="1" customWidth="1"/>
    <col min="6" max="6" width="17" bestFit="1" customWidth="1"/>
    <col min="7" max="7" width="18.21875" bestFit="1" customWidth="1"/>
    <col min="8" max="8" width="65.5546875" bestFit="1" customWidth="1"/>
    <col min="9" max="9" width="9.6640625" bestFit="1" customWidth="1"/>
  </cols>
  <sheetData>
    <row r="1" spans="1:9" x14ac:dyDescent="0.3">
      <c r="A1" t="s">
        <v>368</v>
      </c>
      <c r="B1" t="s">
        <v>369</v>
      </c>
      <c r="C1" t="s">
        <v>370</v>
      </c>
      <c r="D1" t="s">
        <v>15</v>
      </c>
      <c r="E1" t="s">
        <v>16</v>
      </c>
      <c r="F1" t="s">
        <v>19</v>
      </c>
      <c r="G1" t="s">
        <v>371</v>
      </c>
      <c r="H1" t="s">
        <v>372</v>
      </c>
      <c r="I1" t="s">
        <v>20</v>
      </c>
    </row>
    <row r="2" spans="1:9" x14ac:dyDescent="0.3">
      <c r="A2">
        <v>53733</v>
      </c>
      <c r="B2">
        <v>117</v>
      </c>
      <c r="C2" t="s">
        <v>99</v>
      </c>
      <c r="D2">
        <v>110</v>
      </c>
      <c r="E2" t="s">
        <v>21</v>
      </c>
      <c r="F2" s="20">
        <v>45667</v>
      </c>
      <c r="G2" t="s">
        <v>373</v>
      </c>
      <c r="H2" t="s">
        <v>374</v>
      </c>
      <c r="I2">
        <v>555</v>
      </c>
    </row>
    <row r="3" spans="1:9" x14ac:dyDescent="0.3">
      <c r="A3">
        <v>53734</v>
      </c>
      <c r="B3">
        <v>117</v>
      </c>
      <c r="C3" t="s">
        <v>99</v>
      </c>
      <c r="D3">
        <v>110</v>
      </c>
      <c r="E3" t="s">
        <v>21</v>
      </c>
      <c r="F3" s="20">
        <v>45667</v>
      </c>
      <c r="G3" t="s">
        <v>373</v>
      </c>
      <c r="H3" t="s">
        <v>375</v>
      </c>
      <c r="I3">
        <v>194.1</v>
      </c>
    </row>
    <row r="4" spans="1:9" x14ac:dyDescent="0.3">
      <c r="A4">
        <v>53735</v>
      </c>
      <c r="B4">
        <v>117</v>
      </c>
      <c r="C4" t="s">
        <v>99</v>
      </c>
      <c r="D4">
        <v>110</v>
      </c>
      <c r="E4" t="s">
        <v>21</v>
      </c>
      <c r="F4" s="20">
        <v>45667</v>
      </c>
      <c r="G4" t="s">
        <v>373</v>
      </c>
      <c r="H4" t="s">
        <v>376</v>
      </c>
      <c r="I4">
        <v>346.15</v>
      </c>
    </row>
    <row r="5" spans="1:9" x14ac:dyDescent="0.3">
      <c r="A5">
        <v>53736</v>
      </c>
      <c r="B5">
        <v>117</v>
      </c>
      <c r="C5" t="s">
        <v>99</v>
      </c>
      <c r="D5">
        <v>110</v>
      </c>
      <c r="E5" t="s">
        <v>21</v>
      </c>
      <c r="F5" s="20">
        <v>45667</v>
      </c>
      <c r="G5" t="s">
        <v>373</v>
      </c>
      <c r="H5" t="s">
        <v>377</v>
      </c>
      <c r="I5">
        <v>28549.26</v>
      </c>
    </row>
    <row r="6" spans="1:9" x14ac:dyDescent="0.3">
      <c r="A6">
        <v>53737</v>
      </c>
      <c r="B6">
        <v>117</v>
      </c>
      <c r="C6" t="s">
        <v>99</v>
      </c>
      <c r="D6">
        <v>110</v>
      </c>
      <c r="E6" t="s">
        <v>21</v>
      </c>
      <c r="F6" s="20">
        <v>45667</v>
      </c>
      <c r="G6" t="s">
        <v>373</v>
      </c>
      <c r="H6" t="s">
        <v>377</v>
      </c>
      <c r="I6">
        <v>10681.4</v>
      </c>
    </row>
    <row r="7" spans="1:9" x14ac:dyDescent="0.3">
      <c r="A7">
        <v>53738</v>
      </c>
      <c r="B7">
        <v>117</v>
      </c>
      <c r="C7" t="s">
        <v>99</v>
      </c>
      <c r="D7">
        <v>110</v>
      </c>
      <c r="E7" t="s">
        <v>21</v>
      </c>
      <c r="F7" s="20">
        <v>45667</v>
      </c>
      <c r="G7" t="s">
        <v>373</v>
      </c>
      <c r="H7" t="s">
        <v>378</v>
      </c>
      <c r="I7">
        <v>893.71</v>
      </c>
    </row>
    <row r="8" spans="1:9" x14ac:dyDescent="0.3">
      <c r="A8">
        <v>53739</v>
      </c>
      <c r="B8">
        <v>117</v>
      </c>
      <c r="C8" t="s">
        <v>99</v>
      </c>
      <c r="D8">
        <v>110</v>
      </c>
      <c r="E8" t="s">
        <v>21</v>
      </c>
      <c r="F8" s="20">
        <v>45667</v>
      </c>
      <c r="G8" t="s">
        <v>379</v>
      </c>
      <c r="H8" t="s">
        <v>380</v>
      </c>
      <c r="I8">
        <v>-15000</v>
      </c>
    </row>
    <row r="9" spans="1:9" x14ac:dyDescent="0.3">
      <c r="A9">
        <v>51884</v>
      </c>
      <c r="B9">
        <v>117</v>
      </c>
      <c r="C9" t="s">
        <v>99</v>
      </c>
      <c r="D9">
        <v>110</v>
      </c>
      <c r="E9" t="s">
        <v>21</v>
      </c>
      <c r="F9" s="20">
        <v>45666</v>
      </c>
      <c r="G9" t="s">
        <v>373</v>
      </c>
      <c r="H9" t="s">
        <v>381</v>
      </c>
      <c r="I9">
        <v>12500</v>
      </c>
    </row>
    <row r="10" spans="1:9" x14ac:dyDescent="0.3">
      <c r="A10">
        <v>51885</v>
      </c>
      <c r="B10">
        <v>117</v>
      </c>
      <c r="C10" t="s">
        <v>99</v>
      </c>
      <c r="D10">
        <v>110</v>
      </c>
      <c r="E10" t="s">
        <v>21</v>
      </c>
      <c r="F10" s="20">
        <v>45666</v>
      </c>
      <c r="G10" t="s">
        <v>373</v>
      </c>
      <c r="H10" t="s">
        <v>376</v>
      </c>
      <c r="I10">
        <v>492.82</v>
      </c>
    </row>
    <row r="11" spans="1:9" x14ac:dyDescent="0.3">
      <c r="A11">
        <v>51886</v>
      </c>
      <c r="B11">
        <v>117</v>
      </c>
      <c r="C11" t="s">
        <v>99</v>
      </c>
      <c r="D11">
        <v>110</v>
      </c>
      <c r="E11" t="s">
        <v>21</v>
      </c>
      <c r="F11" s="20">
        <v>45666</v>
      </c>
      <c r="G11" t="s">
        <v>373</v>
      </c>
      <c r="H11" t="s">
        <v>382</v>
      </c>
      <c r="I11">
        <v>13082.15</v>
      </c>
    </row>
    <row r="12" spans="1:9" x14ac:dyDescent="0.3">
      <c r="A12">
        <v>51887</v>
      </c>
      <c r="B12">
        <v>117</v>
      </c>
      <c r="C12" t="s">
        <v>99</v>
      </c>
      <c r="D12">
        <v>110</v>
      </c>
      <c r="E12" t="s">
        <v>21</v>
      </c>
      <c r="F12" s="20">
        <v>45666</v>
      </c>
      <c r="G12" t="s">
        <v>373</v>
      </c>
      <c r="H12" t="s">
        <v>382</v>
      </c>
      <c r="I12">
        <v>5273.69</v>
      </c>
    </row>
    <row r="13" spans="1:9" x14ac:dyDescent="0.3">
      <c r="A13">
        <v>51888</v>
      </c>
      <c r="B13">
        <v>117</v>
      </c>
      <c r="C13" t="s">
        <v>99</v>
      </c>
      <c r="D13">
        <v>110</v>
      </c>
      <c r="E13" t="s">
        <v>21</v>
      </c>
      <c r="F13" s="20">
        <v>45666</v>
      </c>
      <c r="G13" t="s">
        <v>379</v>
      </c>
      <c r="H13" t="s">
        <v>383</v>
      </c>
      <c r="I13">
        <v>-31243.06</v>
      </c>
    </row>
    <row r="14" spans="1:9" x14ac:dyDescent="0.3">
      <c r="A14">
        <v>51889</v>
      </c>
      <c r="B14">
        <v>117</v>
      </c>
      <c r="C14" t="s">
        <v>99</v>
      </c>
      <c r="D14">
        <v>110</v>
      </c>
      <c r="E14" t="s">
        <v>21</v>
      </c>
      <c r="F14" s="20">
        <v>45666</v>
      </c>
      <c r="G14" t="s">
        <v>379</v>
      </c>
      <c r="H14" t="s">
        <v>384</v>
      </c>
      <c r="I14">
        <v>-11139.08</v>
      </c>
    </row>
    <row r="15" spans="1:9" x14ac:dyDescent="0.3">
      <c r="A15">
        <v>51890</v>
      </c>
      <c r="B15">
        <v>117</v>
      </c>
      <c r="C15" t="s">
        <v>99</v>
      </c>
      <c r="D15">
        <v>110</v>
      </c>
      <c r="E15" t="s">
        <v>21</v>
      </c>
      <c r="F15" s="20">
        <v>45666</v>
      </c>
      <c r="G15" t="s">
        <v>379</v>
      </c>
      <c r="H15" t="s">
        <v>385</v>
      </c>
      <c r="I15">
        <v>-4000</v>
      </c>
    </row>
    <row r="16" spans="1:9" x14ac:dyDescent="0.3">
      <c r="A16">
        <v>51891</v>
      </c>
      <c r="B16">
        <v>117</v>
      </c>
      <c r="C16" t="s">
        <v>99</v>
      </c>
      <c r="D16">
        <v>110</v>
      </c>
      <c r="E16" t="s">
        <v>21</v>
      </c>
      <c r="F16" s="20">
        <v>45666</v>
      </c>
      <c r="G16" t="s">
        <v>379</v>
      </c>
      <c r="H16" t="s">
        <v>386</v>
      </c>
      <c r="I16">
        <v>-8002.61</v>
      </c>
    </row>
    <row r="17" spans="1:9" x14ac:dyDescent="0.3">
      <c r="A17">
        <v>51892</v>
      </c>
      <c r="B17">
        <v>117</v>
      </c>
      <c r="C17" t="s">
        <v>99</v>
      </c>
      <c r="D17">
        <v>110</v>
      </c>
      <c r="E17" t="s">
        <v>21</v>
      </c>
      <c r="F17" s="20">
        <v>45666</v>
      </c>
      <c r="G17" t="s">
        <v>379</v>
      </c>
      <c r="H17" t="s">
        <v>387</v>
      </c>
      <c r="I17">
        <v>-22968.03</v>
      </c>
    </row>
    <row r="18" spans="1:9" x14ac:dyDescent="0.3">
      <c r="A18">
        <v>51893</v>
      </c>
      <c r="B18">
        <v>117</v>
      </c>
      <c r="C18" t="s">
        <v>99</v>
      </c>
      <c r="D18">
        <v>110</v>
      </c>
      <c r="E18" t="s">
        <v>21</v>
      </c>
      <c r="F18" s="20">
        <v>45666</v>
      </c>
      <c r="G18" t="s">
        <v>379</v>
      </c>
      <c r="H18" t="s">
        <v>388</v>
      </c>
      <c r="I18">
        <v>-15000</v>
      </c>
    </row>
    <row r="19" spans="1:9" x14ac:dyDescent="0.3">
      <c r="A19">
        <v>51894</v>
      </c>
      <c r="B19">
        <v>117</v>
      </c>
      <c r="C19" t="s">
        <v>99</v>
      </c>
      <c r="D19">
        <v>110</v>
      </c>
      <c r="E19" t="s">
        <v>21</v>
      </c>
      <c r="F19" s="20">
        <v>45666</v>
      </c>
      <c r="G19" t="s">
        <v>379</v>
      </c>
      <c r="H19" t="s">
        <v>389</v>
      </c>
      <c r="I19">
        <v>-12500</v>
      </c>
    </row>
    <row r="20" spans="1:9" x14ac:dyDescent="0.3">
      <c r="A20">
        <v>51895</v>
      </c>
      <c r="B20">
        <v>117</v>
      </c>
      <c r="C20" t="s">
        <v>99</v>
      </c>
      <c r="D20">
        <v>110</v>
      </c>
      <c r="E20" t="s">
        <v>21</v>
      </c>
      <c r="F20" s="20">
        <v>45666</v>
      </c>
      <c r="G20" t="s">
        <v>379</v>
      </c>
      <c r="H20" t="s">
        <v>390</v>
      </c>
      <c r="I20">
        <v>-12.3</v>
      </c>
    </row>
    <row r="21" spans="1:9" x14ac:dyDescent="0.3">
      <c r="A21">
        <v>51896</v>
      </c>
      <c r="B21">
        <v>117</v>
      </c>
      <c r="C21" t="s">
        <v>99</v>
      </c>
      <c r="D21">
        <v>110</v>
      </c>
      <c r="E21" t="s">
        <v>21</v>
      </c>
      <c r="F21" s="20">
        <v>45666</v>
      </c>
      <c r="G21" t="s">
        <v>379</v>
      </c>
      <c r="H21" t="s">
        <v>390</v>
      </c>
      <c r="I21">
        <v>-12.3</v>
      </c>
    </row>
    <row r="22" spans="1:9" x14ac:dyDescent="0.3">
      <c r="A22">
        <v>51897</v>
      </c>
      <c r="B22">
        <v>117</v>
      </c>
      <c r="C22" t="s">
        <v>99</v>
      </c>
      <c r="D22">
        <v>110</v>
      </c>
      <c r="E22" t="s">
        <v>21</v>
      </c>
      <c r="F22" s="20">
        <v>45666</v>
      </c>
      <c r="G22" t="s">
        <v>379</v>
      </c>
      <c r="H22" t="s">
        <v>390</v>
      </c>
      <c r="I22">
        <v>-12.3</v>
      </c>
    </row>
    <row r="23" spans="1:9" x14ac:dyDescent="0.3">
      <c r="A23">
        <v>51898</v>
      </c>
      <c r="B23">
        <v>117</v>
      </c>
      <c r="C23" t="s">
        <v>99</v>
      </c>
      <c r="D23">
        <v>110</v>
      </c>
      <c r="E23" t="s">
        <v>21</v>
      </c>
      <c r="F23" s="20">
        <v>45666</v>
      </c>
      <c r="G23" t="s">
        <v>379</v>
      </c>
      <c r="H23" t="s">
        <v>390</v>
      </c>
      <c r="I23">
        <v>-12.3</v>
      </c>
    </row>
    <row r="24" spans="1:9" x14ac:dyDescent="0.3">
      <c r="A24">
        <v>51899</v>
      </c>
      <c r="B24">
        <v>117</v>
      </c>
      <c r="C24" t="s">
        <v>99</v>
      </c>
      <c r="D24">
        <v>110</v>
      </c>
      <c r="E24" t="s">
        <v>21</v>
      </c>
      <c r="F24" s="20">
        <v>45666</v>
      </c>
      <c r="G24" t="s">
        <v>379</v>
      </c>
      <c r="H24" t="s">
        <v>390</v>
      </c>
      <c r="I24">
        <v>-12.3</v>
      </c>
    </row>
    <row r="25" spans="1:9" x14ac:dyDescent="0.3">
      <c r="A25">
        <v>51686</v>
      </c>
      <c r="B25">
        <v>117</v>
      </c>
      <c r="C25" t="s">
        <v>99</v>
      </c>
      <c r="D25">
        <v>110</v>
      </c>
      <c r="E25" t="s">
        <v>21</v>
      </c>
      <c r="F25" s="20">
        <v>45665</v>
      </c>
      <c r="G25" t="s">
        <v>373</v>
      </c>
      <c r="H25" t="s">
        <v>391</v>
      </c>
      <c r="I25">
        <v>3500</v>
      </c>
    </row>
    <row r="26" spans="1:9" x14ac:dyDescent="0.3">
      <c r="A26">
        <v>51687</v>
      </c>
      <c r="B26">
        <v>117</v>
      </c>
      <c r="C26" t="s">
        <v>99</v>
      </c>
      <c r="D26">
        <v>110</v>
      </c>
      <c r="E26" t="s">
        <v>21</v>
      </c>
      <c r="F26" s="20">
        <v>45665</v>
      </c>
      <c r="G26" t="s">
        <v>373</v>
      </c>
      <c r="H26" t="s">
        <v>392</v>
      </c>
      <c r="I26">
        <v>132.79</v>
      </c>
    </row>
    <row r="27" spans="1:9" x14ac:dyDescent="0.3">
      <c r="A27">
        <v>51688</v>
      </c>
      <c r="B27">
        <v>117</v>
      </c>
      <c r="C27" t="s">
        <v>99</v>
      </c>
      <c r="D27">
        <v>110</v>
      </c>
      <c r="E27" t="s">
        <v>21</v>
      </c>
      <c r="F27" s="20">
        <v>45665</v>
      </c>
      <c r="G27" t="s">
        <v>373</v>
      </c>
      <c r="H27" t="s">
        <v>392</v>
      </c>
      <c r="I27">
        <v>93.12</v>
      </c>
    </row>
    <row r="28" spans="1:9" x14ac:dyDescent="0.3">
      <c r="A28">
        <v>51689</v>
      </c>
      <c r="B28">
        <v>117</v>
      </c>
      <c r="C28" t="s">
        <v>99</v>
      </c>
      <c r="D28">
        <v>110</v>
      </c>
      <c r="E28" t="s">
        <v>21</v>
      </c>
      <c r="F28" s="20">
        <v>45665</v>
      </c>
      <c r="G28" t="s">
        <v>373</v>
      </c>
      <c r="H28" t="s">
        <v>392</v>
      </c>
      <c r="I28">
        <v>144.21</v>
      </c>
    </row>
    <row r="29" spans="1:9" x14ac:dyDescent="0.3">
      <c r="A29">
        <v>51690</v>
      </c>
      <c r="B29">
        <v>117</v>
      </c>
      <c r="C29" t="s">
        <v>99</v>
      </c>
      <c r="D29">
        <v>110</v>
      </c>
      <c r="E29" t="s">
        <v>21</v>
      </c>
      <c r="F29" s="20">
        <v>45665</v>
      </c>
      <c r="G29" t="s">
        <v>373</v>
      </c>
      <c r="H29" t="s">
        <v>392</v>
      </c>
      <c r="I29">
        <v>689.09</v>
      </c>
    </row>
    <row r="30" spans="1:9" x14ac:dyDescent="0.3">
      <c r="A30">
        <v>51691</v>
      </c>
      <c r="B30">
        <v>117</v>
      </c>
      <c r="C30" t="s">
        <v>99</v>
      </c>
      <c r="D30">
        <v>110</v>
      </c>
      <c r="E30" t="s">
        <v>21</v>
      </c>
      <c r="F30" s="20">
        <v>45665</v>
      </c>
      <c r="G30" t="s">
        <v>373</v>
      </c>
      <c r="H30" t="s">
        <v>392</v>
      </c>
      <c r="I30">
        <v>946.56</v>
      </c>
    </row>
    <row r="31" spans="1:9" x14ac:dyDescent="0.3">
      <c r="A31">
        <v>51692</v>
      </c>
      <c r="B31">
        <v>117</v>
      </c>
      <c r="C31" t="s">
        <v>99</v>
      </c>
      <c r="D31">
        <v>110</v>
      </c>
      <c r="E31" t="s">
        <v>21</v>
      </c>
      <c r="F31" s="20">
        <v>45665</v>
      </c>
      <c r="G31" t="s">
        <v>373</v>
      </c>
      <c r="H31" t="s">
        <v>392</v>
      </c>
      <c r="I31">
        <v>95.04</v>
      </c>
    </row>
    <row r="32" spans="1:9" x14ac:dyDescent="0.3">
      <c r="A32">
        <v>51693</v>
      </c>
      <c r="B32">
        <v>117</v>
      </c>
      <c r="C32" t="s">
        <v>99</v>
      </c>
      <c r="D32">
        <v>110</v>
      </c>
      <c r="E32" t="s">
        <v>21</v>
      </c>
      <c r="F32" s="20">
        <v>45665</v>
      </c>
      <c r="G32" t="s">
        <v>373</v>
      </c>
      <c r="H32" t="s">
        <v>392</v>
      </c>
      <c r="I32">
        <v>189.12</v>
      </c>
    </row>
    <row r="33" spans="1:9" x14ac:dyDescent="0.3">
      <c r="A33">
        <v>51694</v>
      </c>
      <c r="B33">
        <v>117</v>
      </c>
      <c r="C33" t="s">
        <v>99</v>
      </c>
      <c r="D33">
        <v>110</v>
      </c>
      <c r="E33" t="s">
        <v>21</v>
      </c>
      <c r="F33" s="20">
        <v>45665</v>
      </c>
      <c r="G33" t="s">
        <v>373</v>
      </c>
      <c r="H33" t="s">
        <v>392</v>
      </c>
      <c r="I33">
        <v>47.52</v>
      </c>
    </row>
    <row r="34" spans="1:9" x14ac:dyDescent="0.3">
      <c r="A34">
        <v>51695</v>
      </c>
      <c r="B34">
        <v>117</v>
      </c>
      <c r="C34" t="s">
        <v>99</v>
      </c>
      <c r="D34">
        <v>110</v>
      </c>
      <c r="E34" t="s">
        <v>21</v>
      </c>
      <c r="F34" s="20">
        <v>45665</v>
      </c>
      <c r="G34" t="s">
        <v>373</v>
      </c>
      <c r="H34" t="s">
        <v>392</v>
      </c>
      <c r="I34">
        <v>285.12</v>
      </c>
    </row>
    <row r="35" spans="1:9" x14ac:dyDescent="0.3">
      <c r="A35">
        <v>51696</v>
      </c>
      <c r="B35">
        <v>117</v>
      </c>
      <c r="C35" t="s">
        <v>99</v>
      </c>
      <c r="D35">
        <v>110</v>
      </c>
      <c r="E35" t="s">
        <v>21</v>
      </c>
      <c r="F35" s="20">
        <v>45665</v>
      </c>
      <c r="G35" t="s">
        <v>373</v>
      </c>
      <c r="H35" t="s">
        <v>392</v>
      </c>
      <c r="I35">
        <v>605.57000000000005</v>
      </c>
    </row>
    <row r="36" spans="1:9" x14ac:dyDescent="0.3">
      <c r="A36">
        <v>51697</v>
      </c>
      <c r="B36">
        <v>117</v>
      </c>
      <c r="C36" t="s">
        <v>99</v>
      </c>
      <c r="D36">
        <v>110</v>
      </c>
      <c r="E36" t="s">
        <v>21</v>
      </c>
      <c r="F36" s="20">
        <v>45665</v>
      </c>
      <c r="G36" t="s">
        <v>373</v>
      </c>
      <c r="H36" t="s">
        <v>392</v>
      </c>
      <c r="I36">
        <v>806.88</v>
      </c>
    </row>
    <row r="37" spans="1:9" x14ac:dyDescent="0.3">
      <c r="A37">
        <v>51698</v>
      </c>
      <c r="B37">
        <v>117</v>
      </c>
      <c r="C37" t="s">
        <v>99</v>
      </c>
      <c r="D37">
        <v>110</v>
      </c>
      <c r="E37" t="s">
        <v>21</v>
      </c>
      <c r="F37" s="20">
        <v>45665</v>
      </c>
      <c r="G37" t="s">
        <v>373</v>
      </c>
      <c r="H37" t="s">
        <v>392</v>
      </c>
      <c r="I37">
        <v>640.61</v>
      </c>
    </row>
    <row r="38" spans="1:9" x14ac:dyDescent="0.3">
      <c r="A38">
        <v>51699</v>
      </c>
      <c r="B38">
        <v>117</v>
      </c>
      <c r="C38" t="s">
        <v>99</v>
      </c>
      <c r="D38">
        <v>110</v>
      </c>
      <c r="E38" t="s">
        <v>21</v>
      </c>
      <c r="F38" s="20">
        <v>45665</v>
      </c>
      <c r="G38" t="s">
        <v>373</v>
      </c>
      <c r="H38" t="s">
        <v>392</v>
      </c>
      <c r="I38">
        <v>791.52</v>
      </c>
    </row>
    <row r="39" spans="1:9" x14ac:dyDescent="0.3">
      <c r="A39">
        <v>51700</v>
      </c>
      <c r="B39">
        <v>117</v>
      </c>
      <c r="C39" t="s">
        <v>99</v>
      </c>
      <c r="D39">
        <v>110</v>
      </c>
      <c r="E39" t="s">
        <v>21</v>
      </c>
      <c r="F39" s="20">
        <v>45665</v>
      </c>
      <c r="G39" t="s">
        <v>373</v>
      </c>
      <c r="H39" t="s">
        <v>392</v>
      </c>
      <c r="I39">
        <v>760.32</v>
      </c>
    </row>
    <row r="40" spans="1:9" x14ac:dyDescent="0.3">
      <c r="A40">
        <v>51701</v>
      </c>
      <c r="B40">
        <v>117</v>
      </c>
      <c r="C40" t="s">
        <v>99</v>
      </c>
      <c r="D40">
        <v>110</v>
      </c>
      <c r="E40" t="s">
        <v>21</v>
      </c>
      <c r="F40" s="20">
        <v>45665</v>
      </c>
      <c r="G40" t="s">
        <v>373</v>
      </c>
      <c r="H40" t="s">
        <v>392</v>
      </c>
      <c r="I40">
        <v>332.16</v>
      </c>
    </row>
    <row r="41" spans="1:9" x14ac:dyDescent="0.3">
      <c r="A41">
        <v>51702</v>
      </c>
      <c r="B41">
        <v>117</v>
      </c>
      <c r="C41" t="s">
        <v>99</v>
      </c>
      <c r="D41">
        <v>110</v>
      </c>
      <c r="E41" t="s">
        <v>21</v>
      </c>
      <c r="F41" s="20">
        <v>45665</v>
      </c>
      <c r="G41" t="s">
        <v>373</v>
      </c>
      <c r="H41" t="s">
        <v>392</v>
      </c>
      <c r="I41">
        <v>875.33</v>
      </c>
    </row>
    <row r="42" spans="1:9" x14ac:dyDescent="0.3">
      <c r="A42">
        <v>51703</v>
      </c>
      <c r="B42">
        <v>117</v>
      </c>
      <c r="C42" t="s">
        <v>99</v>
      </c>
      <c r="D42">
        <v>110</v>
      </c>
      <c r="E42" t="s">
        <v>21</v>
      </c>
      <c r="F42" s="20">
        <v>45665</v>
      </c>
      <c r="G42" t="s">
        <v>373</v>
      </c>
      <c r="H42" t="s">
        <v>392</v>
      </c>
      <c r="I42">
        <v>179.49</v>
      </c>
    </row>
    <row r="43" spans="1:9" x14ac:dyDescent="0.3">
      <c r="A43">
        <v>51704</v>
      </c>
      <c r="B43">
        <v>117</v>
      </c>
      <c r="C43" t="s">
        <v>99</v>
      </c>
      <c r="D43">
        <v>110</v>
      </c>
      <c r="E43" t="s">
        <v>21</v>
      </c>
      <c r="F43" s="20">
        <v>45665</v>
      </c>
      <c r="G43" t="s">
        <v>373</v>
      </c>
      <c r="H43" t="s">
        <v>392</v>
      </c>
      <c r="I43">
        <v>551.23</v>
      </c>
    </row>
    <row r="44" spans="1:9" x14ac:dyDescent="0.3">
      <c r="A44">
        <v>51705</v>
      </c>
      <c r="B44">
        <v>117</v>
      </c>
      <c r="C44" t="s">
        <v>99</v>
      </c>
      <c r="D44">
        <v>110</v>
      </c>
      <c r="E44" t="s">
        <v>21</v>
      </c>
      <c r="F44" s="20">
        <v>45665</v>
      </c>
      <c r="G44" t="s">
        <v>373</v>
      </c>
      <c r="H44" t="s">
        <v>392</v>
      </c>
      <c r="I44">
        <v>176.4</v>
      </c>
    </row>
    <row r="45" spans="1:9" x14ac:dyDescent="0.3">
      <c r="A45">
        <v>51706</v>
      </c>
      <c r="B45">
        <v>117</v>
      </c>
      <c r="C45" t="s">
        <v>99</v>
      </c>
      <c r="D45">
        <v>110</v>
      </c>
      <c r="E45" t="s">
        <v>21</v>
      </c>
      <c r="F45" s="20">
        <v>45665</v>
      </c>
      <c r="G45" t="s">
        <v>373</v>
      </c>
      <c r="H45" t="s">
        <v>392</v>
      </c>
      <c r="I45">
        <v>465.7</v>
      </c>
    </row>
    <row r="46" spans="1:9" x14ac:dyDescent="0.3">
      <c r="A46">
        <v>51707</v>
      </c>
      <c r="B46">
        <v>117</v>
      </c>
      <c r="C46" t="s">
        <v>99</v>
      </c>
      <c r="D46">
        <v>110</v>
      </c>
      <c r="E46" t="s">
        <v>21</v>
      </c>
      <c r="F46" s="20">
        <v>45665</v>
      </c>
      <c r="G46" t="s">
        <v>373</v>
      </c>
      <c r="H46" t="s">
        <v>392</v>
      </c>
      <c r="I46">
        <v>817.74</v>
      </c>
    </row>
    <row r="47" spans="1:9" x14ac:dyDescent="0.3">
      <c r="A47">
        <v>51708</v>
      </c>
      <c r="B47">
        <v>117</v>
      </c>
      <c r="C47" t="s">
        <v>99</v>
      </c>
      <c r="D47">
        <v>110</v>
      </c>
      <c r="E47" t="s">
        <v>21</v>
      </c>
      <c r="F47" s="20">
        <v>45665</v>
      </c>
      <c r="G47" t="s">
        <v>373</v>
      </c>
      <c r="H47" t="s">
        <v>392</v>
      </c>
      <c r="I47">
        <v>95.04</v>
      </c>
    </row>
    <row r="48" spans="1:9" x14ac:dyDescent="0.3">
      <c r="A48">
        <v>51709</v>
      </c>
      <c r="B48">
        <v>117</v>
      </c>
      <c r="C48" t="s">
        <v>99</v>
      </c>
      <c r="D48">
        <v>110</v>
      </c>
      <c r="E48" t="s">
        <v>21</v>
      </c>
      <c r="F48" s="20">
        <v>45665</v>
      </c>
      <c r="G48" t="s">
        <v>373</v>
      </c>
      <c r="H48" t="s">
        <v>392</v>
      </c>
      <c r="I48">
        <v>93.12</v>
      </c>
    </row>
    <row r="49" spans="1:9" x14ac:dyDescent="0.3">
      <c r="A49">
        <v>51710</v>
      </c>
      <c r="B49">
        <v>117</v>
      </c>
      <c r="C49" t="s">
        <v>99</v>
      </c>
      <c r="D49">
        <v>110</v>
      </c>
      <c r="E49" t="s">
        <v>21</v>
      </c>
      <c r="F49" s="20">
        <v>45665</v>
      </c>
      <c r="G49" t="s">
        <v>373</v>
      </c>
      <c r="H49" t="s">
        <v>392</v>
      </c>
      <c r="I49">
        <v>273.22000000000003</v>
      </c>
    </row>
    <row r="50" spans="1:9" x14ac:dyDescent="0.3">
      <c r="A50">
        <v>51711</v>
      </c>
      <c r="B50">
        <v>117</v>
      </c>
      <c r="C50" t="s">
        <v>99</v>
      </c>
      <c r="D50">
        <v>110</v>
      </c>
      <c r="E50" t="s">
        <v>21</v>
      </c>
      <c r="F50" s="20">
        <v>45665</v>
      </c>
      <c r="G50" t="s">
        <v>373</v>
      </c>
      <c r="H50" t="s">
        <v>392</v>
      </c>
      <c r="I50">
        <v>613.01</v>
      </c>
    </row>
    <row r="51" spans="1:9" x14ac:dyDescent="0.3">
      <c r="A51">
        <v>51712</v>
      </c>
      <c r="B51">
        <v>117</v>
      </c>
      <c r="C51" t="s">
        <v>99</v>
      </c>
      <c r="D51">
        <v>110</v>
      </c>
      <c r="E51" t="s">
        <v>21</v>
      </c>
      <c r="F51" s="20">
        <v>45665</v>
      </c>
      <c r="G51" t="s">
        <v>373</v>
      </c>
      <c r="H51" t="s">
        <v>392</v>
      </c>
      <c r="I51">
        <v>522.72</v>
      </c>
    </row>
    <row r="52" spans="1:9" x14ac:dyDescent="0.3">
      <c r="A52">
        <v>51713</v>
      </c>
      <c r="B52">
        <v>117</v>
      </c>
      <c r="C52" t="s">
        <v>99</v>
      </c>
      <c r="D52">
        <v>110</v>
      </c>
      <c r="E52" t="s">
        <v>21</v>
      </c>
      <c r="F52" s="20">
        <v>45665</v>
      </c>
      <c r="G52" t="s">
        <v>373</v>
      </c>
      <c r="H52" t="s">
        <v>392</v>
      </c>
      <c r="I52">
        <v>234.48</v>
      </c>
    </row>
    <row r="53" spans="1:9" x14ac:dyDescent="0.3">
      <c r="A53">
        <v>51714</v>
      </c>
      <c r="B53">
        <v>117</v>
      </c>
      <c r="C53" t="s">
        <v>99</v>
      </c>
      <c r="D53">
        <v>110</v>
      </c>
      <c r="E53" t="s">
        <v>21</v>
      </c>
      <c r="F53" s="20">
        <v>45665</v>
      </c>
      <c r="G53" t="s">
        <v>373</v>
      </c>
      <c r="H53" t="s">
        <v>392</v>
      </c>
      <c r="I53">
        <v>894.68</v>
      </c>
    </row>
    <row r="54" spans="1:9" x14ac:dyDescent="0.3">
      <c r="A54">
        <v>51715</v>
      </c>
      <c r="B54">
        <v>117</v>
      </c>
      <c r="C54" t="s">
        <v>99</v>
      </c>
      <c r="D54">
        <v>110</v>
      </c>
      <c r="E54" t="s">
        <v>21</v>
      </c>
      <c r="F54" s="20">
        <v>45665</v>
      </c>
      <c r="G54" t="s">
        <v>373</v>
      </c>
      <c r="H54" t="s">
        <v>392</v>
      </c>
      <c r="I54">
        <v>291.91000000000003</v>
      </c>
    </row>
    <row r="55" spans="1:9" x14ac:dyDescent="0.3">
      <c r="A55">
        <v>51716</v>
      </c>
      <c r="B55">
        <v>117</v>
      </c>
      <c r="C55" t="s">
        <v>99</v>
      </c>
      <c r="D55">
        <v>110</v>
      </c>
      <c r="E55" t="s">
        <v>21</v>
      </c>
      <c r="F55" s="20">
        <v>45665</v>
      </c>
      <c r="G55" t="s">
        <v>373</v>
      </c>
      <c r="H55" t="s">
        <v>392</v>
      </c>
      <c r="I55">
        <v>249.48</v>
      </c>
    </row>
    <row r="56" spans="1:9" x14ac:dyDescent="0.3">
      <c r="A56">
        <v>51717</v>
      </c>
      <c r="B56">
        <v>117</v>
      </c>
      <c r="C56" t="s">
        <v>99</v>
      </c>
      <c r="D56">
        <v>110</v>
      </c>
      <c r="E56" t="s">
        <v>21</v>
      </c>
      <c r="F56" s="20">
        <v>45665</v>
      </c>
      <c r="G56" t="s">
        <v>373</v>
      </c>
      <c r="H56" t="s">
        <v>392</v>
      </c>
      <c r="I56">
        <v>225.41</v>
      </c>
    </row>
    <row r="57" spans="1:9" x14ac:dyDescent="0.3">
      <c r="A57">
        <v>51718</v>
      </c>
      <c r="B57">
        <v>117</v>
      </c>
      <c r="C57" t="s">
        <v>99</v>
      </c>
      <c r="D57">
        <v>110</v>
      </c>
      <c r="E57" t="s">
        <v>21</v>
      </c>
      <c r="F57" s="20">
        <v>45665</v>
      </c>
      <c r="G57" t="s">
        <v>373</v>
      </c>
      <c r="H57" t="s">
        <v>392</v>
      </c>
      <c r="I57">
        <v>232.56</v>
      </c>
    </row>
    <row r="58" spans="1:9" x14ac:dyDescent="0.3">
      <c r="A58">
        <v>51719</v>
      </c>
      <c r="B58">
        <v>117</v>
      </c>
      <c r="C58" t="s">
        <v>99</v>
      </c>
      <c r="D58">
        <v>110</v>
      </c>
      <c r="E58" t="s">
        <v>21</v>
      </c>
      <c r="F58" s="20">
        <v>45665</v>
      </c>
      <c r="G58" t="s">
        <v>373</v>
      </c>
      <c r="H58" t="s">
        <v>392</v>
      </c>
      <c r="I58">
        <v>760.32</v>
      </c>
    </row>
    <row r="59" spans="1:9" x14ac:dyDescent="0.3">
      <c r="A59">
        <v>51720</v>
      </c>
      <c r="B59">
        <v>117</v>
      </c>
      <c r="C59" t="s">
        <v>99</v>
      </c>
      <c r="D59">
        <v>110</v>
      </c>
      <c r="E59" t="s">
        <v>21</v>
      </c>
      <c r="F59" s="20">
        <v>45665</v>
      </c>
      <c r="G59" t="s">
        <v>373</v>
      </c>
      <c r="H59" t="s">
        <v>392</v>
      </c>
      <c r="I59">
        <v>339.24</v>
      </c>
    </row>
    <row r="60" spans="1:9" x14ac:dyDescent="0.3">
      <c r="A60">
        <v>51721</v>
      </c>
      <c r="B60">
        <v>117</v>
      </c>
      <c r="C60" t="s">
        <v>99</v>
      </c>
      <c r="D60">
        <v>110</v>
      </c>
      <c r="E60" t="s">
        <v>21</v>
      </c>
      <c r="F60" s="20">
        <v>45665</v>
      </c>
      <c r="G60" t="s">
        <v>373</v>
      </c>
      <c r="H60" t="s">
        <v>392</v>
      </c>
      <c r="I60">
        <v>892.08</v>
      </c>
    </row>
    <row r="61" spans="1:9" x14ac:dyDescent="0.3">
      <c r="A61">
        <v>51722</v>
      </c>
      <c r="B61">
        <v>117</v>
      </c>
      <c r="C61" t="s">
        <v>99</v>
      </c>
      <c r="D61">
        <v>110</v>
      </c>
      <c r="E61" t="s">
        <v>21</v>
      </c>
      <c r="F61" s="20">
        <v>45665</v>
      </c>
      <c r="G61" t="s">
        <v>373</v>
      </c>
      <c r="H61" t="s">
        <v>392</v>
      </c>
      <c r="I61">
        <v>320.76</v>
      </c>
    </row>
    <row r="62" spans="1:9" x14ac:dyDescent="0.3">
      <c r="A62">
        <v>51723</v>
      </c>
      <c r="B62">
        <v>117</v>
      </c>
      <c r="C62" t="s">
        <v>99</v>
      </c>
      <c r="D62">
        <v>110</v>
      </c>
      <c r="E62" t="s">
        <v>21</v>
      </c>
      <c r="F62" s="20">
        <v>45665</v>
      </c>
      <c r="G62" t="s">
        <v>373</v>
      </c>
      <c r="H62" t="s">
        <v>392</v>
      </c>
      <c r="I62">
        <v>955.68</v>
      </c>
    </row>
    <row r="63" spans="1:9" x14ac:dyDescent="0.3">
      <c r="A63">
        <v>51724</v>
      </c>
      <c r="B63">
        <v>117</v>
      </c>
      <c r="C63" t="s">
        <v>99</v>
      </c>
      <c r="D63">
        <v>110</v>
      </c>
      <c r="E63" t="s">
        <v>21</v>
      </c>
      <c r="F63" s="20">
        <v>45665</v>
      </c>
      <c r="G63" t="s">
        <v>373</v>
      </c>
      <c r="H63" t="s">
        <v>392</v>
      </c>
      <c r="I63">
        <v>615.84</v>
      </c>
    </row>
    <row r="64" spans="1:9" x14ac:dyDescent="0.3">
      <c r="A64">
        <v>51725</v>
      </c>
      <c r="B64">
        <v>117</v>
      </c>
      <c r="C64" t="s">
        <v>99</v>
      </c>
      <c r="D64">
        <v>110</v>
      </c>
      <c r="E64" t="s">
        <v>21</v>
      </c>
      <c r="F64" s="20">
        <v>45665</v>
      </c>
      <c r="G64" t="s">
        <v>373</v>
      </c>
      <c r="H64" t="s">
        <v>392</v>
      </c>
      <c r="I64">
        <v>743.2</v>
      </c>
    </row>
    <row r="65" spans="1:9" x14ac:dyDescent="0.3">
      <c r="A65">
        <v>51726</v>
      </c>
      <c r="B65">
        <v>117</v>
      </c>
      <c r="C65" t="s">
        <v>99</v>
      </c>
      <c r="D65">
        <v>110</v>
      </c>
      <c r="E65" t="s">
        <v>21</v>
      </c>
      <c r="F65" s="20">
        <v>45665</v>
      </c>
      <c r="G65" t="s">
        <v>373</v>
      </c>
      <c r="H65" t="s">
        <v>392</v>
      </c>
      <c r="I65">
        <v>257.02</v>
      </c>
    </row>
    <row r="66" spans="1:9" x14ac:dyDescent="0.3">
      <c r="A66">
        <v>51727</v>
      </c>
      <c r="B66">
        <v>117</v>
      </c>
      <c r="C66" t="s">
        <v>99</v>
      </c>
      <c r="D66">
        <v>110</v>
      </c>
      <c r="E66" t="s">
        <v>21</v>
      </c>
      <c r="F66" s="20">
        <v>45665</v>
      </c>
      <c r="G66" t="s">
        <v>373</v>
      </c>
      <c r="H66" t="s">
        <v>392</v>
      </c>
      <c r="I66">
        <v>55328.42</v>
      </c>
    </row>
    <row r="67" spans="1:9" x14ac:dyDescent="0.3">
      <c r="A67">
        <v>51728</v>
      </c>
      <c r="B67">
        <v>117</v>
      </c>
      <c r="C67" t="s">
        <v>99</v>
      </c>
      <c r="D67">
        <v>110</v>
      </c>
      <c r="E67" t="s">
        <v>21</v>
      </c>
      <c r="F67" s="20">
        <v>45665</v>
      </c>
      <c r="G67" t="s">
        <v>373</v>
      </c>
      <c r="H67" t="s">
        <v>392</v>
      </c>
      <c r="I67">
        <v>22398.19</v>
      </c>
    </row>
    <row r="68" spans="1:9" x14ac:dyDescent="0.3">
      <c r="A68">
        <v>51729</v>
      </c>
      <c r="B68">
        <v>117</v>
      </c>
      <c r="C68" t="s">
        <v>99</v>
      </c>
      <c r="D68">
        <v>110</v>
      </c>
      <c r="E68" t="s">
        <v>21</v>
      </c>
      <c r="F68" s="20">
        <v>45665</v>
      </c>
      <c r="G68" t="s">
        <v>373</v>
      </c>
      <c r="H68" t="s">
        <v>392</v>
      </c>
      <c r="I68">
        <v>19684.669999999998</v>
      </c>
    </row>
    <row r="69" spans="1:9" x14ac:dyDescent="0.3">
      <c r="A69">
        <v>51730</v>
      </c>
      <c r="B69">
        <v>117</v>
      </c>
      <c r="C69" t="s">
        <v>99</v>
      </c>
      <c r="D69">
        <v>110</v>
      </c>
      <c r="E69" t="s">
        <v>21</v>
      </c>
      <c r="F69" s="20">
        <v>45665</v>
      </c>
      <c r="G69" t="s">
        <v>373</v>
      </c>
      <c r="H69" t="s">
        <v>392</v>
      </c>
      <c r="I69">
        <v>14134.88</v>
      </c>
    </row>
    <row r="70" spans="1:9" x14ac:dyDescent="0.3">
      <c r="A70">
        <v>51731</v>
      </c>
      <c r="B70">
        <v>117</v>
      </c>
      <c r="C70" t="s">
        <v>99</v>
      </c>
      <c r="D70">
        <v>110</v>
      </c>
      <c r="E70" t="s">
        <v>21</v>
      </c>
      <c r="F70" s="20">
        <v>45665</v>
      </c>
      <c r="G70" t="s">
        <v>373</v>
      </c>
      <c r="H70" t="s">
        <v>392</v>
      </c>
      <c r="I70">
        <v>14181.82</v>
      </c>
    </row>
    <row r="71" spans="1:9" x14ac:dyDescent="0.3">
      <c r="A71">
        <v>51732</v>
      </c>
      <c r="B71">
        <v>117</v>
      </c>
      <c r="C71" t="s">
        <v>99</v>
      </c>
      <c r="D71">
        <v>110</v>
      </c>
      <c r="E71" t="s">
        <v>21</v>
      </c>
      <c r="F71" s="20">
        <v>45665</v>
      </c>
      <c r="G71" t="s">
        <v>373</v>
      </c>
      <c r="H71" t="s">
        <v>392</v>
      </c>
      <c r="I71">
        <v>14503.12</v>
      </c>
    </row>
    <row r="72" spans="1:9" x14ac:dyDescent="0.3">
      <c r="A72">
        <v>51733</v>
      </c>
      <c r="B72">
        <v>117</v>
      </c>
      <c r="C72" t="s">
        <v>99</v>
      </c>
      <c r="D72">
        <v>110</v>
      </c>
      <c r="E72" t="s">
        <v>21</v>
      </c>
      <c r="F72" s="20">
        <v>45665</v>
      </c>
      <c r="G72" t="s">
        <v>373</v>
      </c>
      <c r="H72" t="s">
        <v>392</v>
      </c>
      <c r="I72">
        <v>14606.32</v>
      </c>
    </row>
    <row r="73" spans="1:9" x14ac:dyDescent="0.3">
      <c r="A73">
        <v>51734</v>
      </c>
      <c r="B73">
        <v>117</v>
      </c>
      <c r="C73" t="s">
        <v>99</v>
      </c>
      <c r="D73">
        <v>110</v>
      </c>
      <c r="E73" t="s">
        <v>21</v>
      </c>
      <c r="F73" s="20">
        <v>45665</v>
      </c>
      <c r="G73" t="s">
        <v>373</v>
      </c>
      <c r="H73" t="s">
        <v>392</v>
      </c>
      <c r="I73">
        <v>11050.89</v>
      </c>
    </row>
    <row r="74" spans="1:9" x14ac:dyDescent="0.3">
      <c r="A74">
        <v>51735</v>
      </c>
      <c r="B74">
        <v>117</v>
      </c>
      <c r="C74" t="s">
        <v>99</v>
      </c>
      <c r="D74">
        <v>110</v>
      </c>
      <c r="E74" t="s">
        <v>21</v>
      </c>
      <c r="F74" s="20">
        <v>45665</v>
      </c>
      <c r="G74" t="s">
        <v>373</v>
      </c>
      <c r="H74" t="s">
        <v>392</v>
      </c>
      <c r="I74">
        <v>13355.49</v>
      </c>
    </row>
    <row r="75" spans="1:9" x14ac:dyDescent="0.3">
      <c r="A75">
        <v>51736</v>
      </c>
      <c r="B75">
        <v>117</v>
      </c>
      <c r="C75" t="s">
        <v>99</v>
      </c>
      <c r="D75">
        <v>110</v>
      </c>
      <c r="E75" t="s">
        <v>21</v>
      </c>
      <c r="F75" s="20">
        <v>45665</v>
      </c>
      <c r="G75" t="s">
        <v>373</v>
      </c>
      <c r="H75" t="s">
        <v>392</v>
      </c>
      <c r="I75">
        <v>8765.23</v>
      </c>
    </row>
    <row r="76" spans="1:9" x14ac:dyDescent="0.3">
      <c r="A76">
        <v>51737</v>
      </c>
      <c r="B76">
        <v>117</v>
      </c>
      <c r="C76" t="s">
        <v>99</v>
      </c>
      <c r="D76">
        <v>110</v>
      </c>
      <c r="E76" t="s">
        <v>21</v>
      </c>
      <c r="F76" s="20">
        <v>45665</v>
      </c>
      <c r="G76" t="s">
        <v>373</v>
      </c>
      <c r="H76" t="s">
        <v>392</v>
      </c>
      <c r="I76">
        <v>11991.24</v>
      </c>
    </row>
    <row r="77" spans="1:9" x14ac:dyDescent="0.3">
      <c r="A77">
        <v>51738</v>
      </c>
      <c r="B77">
        <v>117</v>
      </c>
      <c r="C77" t="s">
        <v>99</v>
      </c>
      <c r="D77">
        <v>110</v>
      </c>
      <c r="E77" t="s">
        <v>21</v>
      </c>
      <c r="F77" s="20">
        <v>45665</v>
      </c>
      <c r="G77" t="s">
        <v>373</v>
      </c>
      <c r="H77" t="s">
        <v>392</v>
      </c>
      <c r="I77">
        <v>7051.27</v>
      </c>
    </row>
    <row r="78" spans="1:9" x14ac:dyDescent="0.3">
      <c r="A78">
        <v>51739</v>
      </c>
      <c r="B78">
        <v>117</v>
      </c>
      <c r="C78" t="s">
        <v>99</v>
      </c>
      <c r="D78">
        <v>110</v>
      </c>
      <c r="E78" t="s">
        <v>21</v>
      </c>
      <c r="F78" s="20">
        <v>45665</v>
      </c>
      <c r="G78" t="s">
        <v>373</v>
      </c>
      <c r="H78" t="s">
        <v>392</v>
      </c>
      <c r="I78">
        <v>9672.26</v>
      </c>
    </row>
    <row r="79" spans="1:9" x14ac:dyDescent="0.3">
      <c r="A79">
        <v>51740</v>
      </c>
      <c r="B79">
        <v>117</v>
      </c>
      <c r="C79" t="s">
        <v>99</v>
      </c>
      <c r="D79">
        <v>110</v>
      </c>
      <c r="E79" t="s">
        <v>21</v>
      </c>
      <c r="F79" s="20">
        <v>45665</v>
      </c>
      <c r="G79" t="s">
        <v>373</v>
      </c>
      <c r="H79" t="s">
        <v>392</v>
      </c>
      <c r="I79">
        <v>10446.08</v>
      </c>
    </row>
    <row r="80" spans="1:9" x14ac:dyDescent="0.3">
      <c r="A80">
        <v>51741</v>
      </c>
      <c r="B80">
        <v>117</v>
      </c>
      <c r="C80" t="s">
        <v>99</v>
      </c>
      <c r="D80">
        <v>110</v>
      </c>
      <c r="E80" t="s">
        <v>21</v>
      </c>
      <c r="F80" s="20">
        <v>45665</v>
      </c>
      <c r="G80" t="s">
        <v>373</v>
      </c>
      <c r="H80" t="s">
        <v>392</v>
      </c>
      <c r="I80">
        <v>9800.23</v>
      </c>
    </row>
    <row r="81" spans="1:9" x14ac:dyDescent="0.3">
      <c r="A81">
        <v>51742</v>
      </c>
      <c r="B81">
        <v>117</v>
      </c>
      <c r="C81" t="s">
        <v>99</v>
      </c>
      <c r="D81">
        <v>110</v>
      </c>
      <c r="E81" t="s">
        <v>21</v>
      </c>
      <c r="F81" s="20">
        <v>45665</v>
      </c>
      <c r="G81" t="s">
        <v>373</v>
      </c>
      <c r="H81" t="s">
        <v>392</v>
      </c>
      <c r="I81">
        <v>10499.19</v>
      </c>
    </row>
    <row r="82" spans="1:9" x14ac:dyDescent="0.3">
      <c r="A82">
        <v>51743</v>
      </c>
      <c r="B82">
        <v>117</v>
      </c>
      <c r="C82" t="s">
        <v>99</v>
      </c>
      <c r="D82">
        <v>110</v>
      </c>
      <c r="E82" t="s">
        <v>21</v>
      </c>
      <c r="F82" s="20">
        <v>45665</v>
      </c>
      <c r="G82" t="s">
        <v>373</v>
      </c>
      <c r="H82" t="s">
        <v>392</v>
      </c>
      <c r="I82">
        <v>7586.42</v>
      </c>
    </row>
    <row r="83" spans="1:9" x14ac:dyDescent="0.3">
      <c r="A83">
        <v>51744</v>
      </c>
      <c r="B83">
        <v>117</v>
      </c>
      <c r="C83" t="s">
        <v>99</v>
      </c>
      <c r="D83">
        <v>110</v>
      </c>
      <c r="E83" t="s">
        <v>21</v>
      </c>
      <c r="F83" s="20">
        <v>45665</v>
      </c>
      <c r="G83" t="s">
        <v>373</v>
      </c>
      <c r="H83" t="s">
        <v>392</v>
      </c>
      <c r="I83">
        <v>6319.44</v>
      </c>
    </row>
    <row r="84" spans="1:9" x14ac:dyDescent="0.3">
      <c r="A84">
        <v>51745</v>
      </c>
      <c r="B84">
        <v>117</v>
      </c>
      <c r="C84" t="s">
        <v>99</v>
      </c>
      <c r="D84">
        <v>110</v>
      </c>
      <c r="E84" t="s">
        <v>21</v>
      </c>
      <c r="F84" s="20">
        <v>45665</v>
      </c>
      <c r="G84" t="s">
        <v>373</v>
      </c>
      <c r="H84" t="s">
        <v>392</v>
      </c>
      <c r="I84">
        <v>7539.69</v>
      </c>
    </row>
    <row r="85" spans="1:9" x14ac:dyDescent="0.3">
      <c r="A85">
        <v>51746</v>
      </c>
      <c r="B85">
        <v>117</v>
      </c>
      <c r="C85" t="s">
        <v>99</v>
      </c>
      <c r="D85">
        <v>110</v>
      </c>
      <c r="E85" t="s">
        <v>21</v>
      </c>
      <c r="F85" s="20">
        <v>45665</v>
      </c>
      <c r="G85" t="s">
        <v>373</v>
      </c>
      <c r="H85" t="s">
        <v>392</v>
      </c>
      <c r="I85">
        <v>6396.49</v>
      </c>
    </row>
    <row r="86" spans="1:9" x14ac:dyDescent="0.3">
      <c r="A86">
        <v>51747</v>
      </c>
      <c r="B86">
        <v>117</v>
      </c>
      <c r="C86" t="s">
        <v>99</v>
      </c>
      <c r="D86">
        <v>110</v>
      </c>
      <c r="E86" t="s">
        <v>21</v>
      </c>
      <c r="F86" s="20">
        <v>45665</v>
      </c>
      <c r="G86" t="s">
        <v>373</v>
      </c>
      <c r="H86" t="s">
        <v>392</v>
      </c>
      <c r="I86">
        <v>8983.1200000000008</v>
      </c>
    </row>
    <row r="87" spans="1:9" x14ac:dyDescent="0.3">
      <c r="A87">
        <v>51748</v>
      </c>
      <c r="B87">
        <v>117</v>
      </c>
      <c r="C87" t="s">
        <v>99</v>
      </c>
      <c r="D87">
        <v>110</v>
      </c>
      <c r="E87" t="s">
        <v>21</v>
      </c>
      <c r="F87" s="20">
        <v>45665</v>
      </c>
      <c r="G87" t="s">
        <v>373</v>
      </c>
      <c r="H87" t="s">
        <v>392</v>
      </c>
      <c r="I87">
        <v>6650.88</v>
      </c>
    </row>
    <row r="88" spans="1:9" x14ac:dyDescent="0.3">
      <c r="A88">
        <v>51749</v>
      </c>
      <c r="B88">
        <v>117</v>
      </c>
      <c r="C88" t="s">
        <v>99</v>
      </c>
      <c r="D88">
        <v>110</v>
      </c>
      <c r="E88" t="s">
        <v>21</v>
      </c>
      <c r="F88" s="20">
        <v>45665</v>
      </c>
      <c r="G88" t="s">
        <v>373</v>
      </c>
      <c r="H88" t="s">
        <v>392</v>
      </c>
      <c r="I88">
        <v>7478.05</v>
      </c>
    </row>
    <row r="89" spans="1:9" x14ac:dyDescent="0.3">
      <c r="A89">
        <v>51750</v>
      </c>
      <c r="B89">
        <v>117</v>
      </c>
      <c r="C89" t="s">
        <v>99</v>
      </c>
      <c r="D89">
        <v>110</v>
      </c>
      <c r="E89" t="s">
        <v>21</v>
      </c>
      <c r="F89" s="20">
        <v>45665</v>
      </c>
      <c r="G89" t="s">
        <v>373</v>
      </c>
      <c r="H89" t="s">
        <v>392</v>
      </c>
      <c r="I89">
        <v>4929.3599999999997</v>
      </c>
    </row>
    <row r="90" spans="1:9" x14ac:dyDescent="0.3">
      <c r="A90">
        <v>51751</v>
      </c>
      <c r="B90">
        <v>117</v>
      </c>
      <c r="C90" t="s">
        <v>99</v>
      </c>
      <c r="D90">
        <v>110</v>
      </c>
      <c r="E90" t="s">
        <v>21</v>
      </c>
      <c r="F90" s="20">
        <v>45665</v>
      </c>
      <c r="G90" t="s">
        <v>373</v>
      </c>
      <c r="H90" t="s">
        <v>392</v>
      </c>
      <c r="I90">
        <v>6271.62</v>
      </c>
    </row>
    <row r="91" spans="1:9" x14ac:dyDescent="0.3">
      <c r="A91">
        <v>51752</v>
      </c>
      <c r="B91">
        <v>117</v>
      </c>
      <c r="C91" t="s">
        <v>99</v>
      </c>
      <c r="D91">
        <v>110</v>
      </c>
      <c r="E91" t="s">
        <v>21</v>
      </c>
      <c r="F91" s="20">
        <v>45665</v>
      </c>
      <c r="G91" t="s">
        <v>373</v>
      </c>
      <c r="H91" t="s">
        <v>392</v>
      </c>
      <c r="I91">
        <v>4304.3599999999997</v>
      </c>
    </row>
    <row r="92" spans="1:9" x14ac:dyDescent="0.3">
      <c r="A92">
        <v>51753</v>
      </c>
      <c r="B92">
        <v>117</v>
      </c>
      <c r="C92" t="s">
        <v>99</v>
      </c>
      <c r="D92">
        <v>110</v>
      </c>
      <c r="E92" t="s">
        <v>21</v>
      </c>
      <c r="F92" s="20">
        <v>45665</v>
      </c>
      <c r="G92" t="s">
        <v>373</v>
      </c>
      <c r="H92" t="s">
        <v>392</v>
      </c>
      <c r="I92">
        <v>5685.47</v>
      </c>
    </row>
    <row r="93" spans="1:9" x14ac:dyDescent="0.3">
      <c r="A93">
        <v>51754</v>
      </c>
      <c r="B93">
        <v>117</v>
      </c>
      <c r="C93" t="s">
        <v>99</v>
      </c>
      <c r="D93">
        <v>110</v>
      </c>
      <c r="E93" t="s">
        <v>21</v>
      </c>
      <c r="F93" s="20">
        <v>45665</v>
      </c>
      <c r="G93" t="s">
        <v>373</v>
      </c>
      <c r="H93" t="s">
        <v>392</v>
      </c>
      <c r="I93">
        <v>5541.61</v>
      </c>
    </row>
    <row r="94" spans="1:9" x14ac:dyDescent="0.3">
      <c r="A94">
        <v>51755</v>
      </c>
      <c r="B94">
        <v>117</v>
      </c>
      <c r="C94" t="s">
        <v>99</v>
      </c>
      <c r="D94">
        <v>110</v>
      </c>
      <c r="E94" t="s">
        <v>21</v>
      </c>
      <c r="F94" s="20">
        <v>45665</v>
      </c>
      <c r="G94" t="s">
        <v>373</v>
      </c>
      <c r="H94" t="s">
        <v>392</v>
      </c>
      <c r="I94">
        <v>5025.2700000000004</v>
      </c>
    </row>
    <row r="95" spans="1:9" x14ac:dyDescent="0.3">
      <c r="A95">
        <v>51756</v>
      </c>
      <c r="B95">
        <v>117</v>
      </c>
      <c r="C95" t="s">
        <v>99</v>
      </c>
      <c r="D95">
        <v>110</v>
      </c>
      <c r="E95" t="s">
        <v>21</v>
      </c>
      <c r="F95" s="20">
        <v>45665</v>
      </c>
      <c r="G95" t="s">
        <v>373</v>
      </c>
      <c r="H95" t="s">
        <v>392</v>
      </c>
      <c r="I95">
        <v>4269.6000000000004</v>
      </c>
    </row>
    <row r="96" spans="1:9" x14ac:dyDescent="0.3">
      <c r="A96">
        <v>51757</v>
      </c>
      <c r="B96">
        <v>117</v>
      </c>
      <c r="C96" t="s">
        <v>99</v>
      </c>
      <c r="D96">
        <v>110</v>
      </c>
      <c r="E96" t="s">
        <v>21</v>
      </c>
      <c r="F96" s="20">
        <v>45665</v>
      </c>
      <c r="G96" t="s">
        <v>373</v>
      </c>
      <c r="H96" t="s">
        <v>392</v>
      </c>
      <c r="I96">
        <v>4438.8</v>
      </c>
    </row>
    <row r="97" spans="1:9" x14ac:dyDescent="0.3">
      <c r="A97">
        <v>51758</v>
      </c>
      <c r="B97">
        <v>117</v>
      </c>
      <c r="C97" t="s">
        <v>99</v>
      </c>
      <c r="D97">
        <v>110</v>
      </c>
      <c r="E97" t="s">
        <v>21</v>
      </c>
      <c r="F97" s="20">
        <v>45665</v>
      </c>
      <c r="G97" t="s">
        <v>373</v>
      </c>
      <c r="H97" t="s">
        <v>392</v>
      </c>
      <c r="I97">
        <v>3277.8</v>
      </c>
    </row>
    <row r="98" spans="1:9" x14ac:dyDescent="0.3">
      <c r="A98">
        <v>51759</v>
      </c>
      <c r="B98">
        <v>117</v>
      </c>
      <c r="C98" t="s">
        <v>99</v>
      </c>
      <c r="D98">
        <v>110</v>
      </c>
      <c r="E98" t="s">
        <v>21</v>
      </c>
      <c r="F98" s="20">
        <v>45665</v>
      </c>
      <c r="G98" t="s">
        <v>373</v>
      </c>
      <c r="H98" t="s">
        <v>392</v>
      </c>
      <c r="I98">
        <v>2806.94</v>
      </c>
    </row>
    <row r="99" spans="1:9" x14ac:dyDescent="0.3">
      <c r="A99">
        <v>51760</v>
      </c>
      <c r="B99">
        <v>117</v>
      </c>
      <c r="C99" t="s">
        <v>99</v>
      </c>
      <c r="D99">
        <v>110</v>
      </c>
      <c r="E99" t="s">
        <v>21</v>
      </c>
      <c r="F99" s="20">
        <v>45665</v>
      </c>
      <c r="G99" t="s">
        <v>373</v>
      </c>
      <c r="H99" t="s">
        <v>392</v>
      </c>
      <c r="I99">
        <v>3024.34</v>
      </c>
    </row>
    <row r="100" spans="1:9" x14ac:dyDescent="0.3">
      <c r="A100">
        <v>51761</v>
      </c>
      <c r="B100">
        <v>117</v>
      </c>
      <c r="C100" t="s">
        <v>99</v>
      </c>
      <c r="D100">
        <v>110</v>
      </c>
      <c r="E100" t="s">
        <v>21</v>
      </c>
      <c r="F100" s="20">
        <v>45665</v>
      </c>
      <c r="G100" t="s">
        <v>373</v>
      </c>
      <c r="H100" t="s">
        <v>392</v>
      </c>
      <c r="I100">
        <v>3069.7</v>
      </c>
    </row>
    <row r="101" spans="1:9" x14ac:dyDescent="0.3">
      <c r="A101">
        <v>51762</v>
      </c>
      <c r="B101">
        <v>117</v>
      </c>
      <c r="C101" t="s">
        <v>99</v>
      </c>
      <c r="D101">
        <v>110</v>
      </c>
      <c r="E101" t="s">
        <v>21</v>
      </c>
      <c r="F101" s="20">
        <v>45665</v>
      </c>
      <c r="G101" t="s">
        <v>373</v>
      </c>
      <c r="H101" t="s">
        <v>392</v>
      </c>
      <c r="I101">
        <v>2950.63</v>
      </c>
    </row>
    <row r="102" spans="1:9" x14ac:dyDescent="0.3">
      <c r="A102">
        <v>51763</v>
      </c>
      <c r="B102">
        <v>117</v>
      </c>
      <c r="C102" t="s">
        <v>99</v>
      </c>
      <c r="D102">
        <v>110</v>
      </c>
      <c r="E102" t="s">
        <v>21</v>
      </c>
      <c r="F102" s="20">
        <v>45665</v>
      </c>
      <c r="G102" t="s">
        <v>373</v>
      </c>
      <c r="H102" t="s">
        <v>392</v>
      </c>
      <c r="I102">
        <v>2861.76</v>
      </c>
    </row>
    <row r="103" spans="1:9" x14ac:dyDescent="0.3">
      <c r="A103">
        <v>51764</v>
      </c>
      <c r="B103">
        <v>117</v>
      </c>
      <c r="C103" t="s">
        <v>99</v>
      </c>
      <c r="D103">
        <v>110</v>
      </c>
      <c r="E103" t="s">
        <v>21</v>
      </c>
      <c r="F103" s="20">
        <v>45665</v>
      </c>
      <c r="G103" t="s">
        <v>373</v>
      </c>
      <c r="H103" t="s">
        <v>392</v>
      </c>
      <c r="I103">
        <v>2124</v>
      </c>
    </row>
    <row r="104" spans="1:9" x14ac:dyDescent="0.3">
      <c r="A104">
        <v>51765</v>
      </c>
      <c r="B104">
        <v>117</v>
      </c>
      <c r="C104" t="s">
        <v>99</v>
      </c>
      <c r="D104">
        <v>110</v>
      </c>
      <c r="E104" t="s">
        <v>21</v>
      </c>
      <c r="F104" s="20">
        <v>45665</v>
      </c>
      <c r="G104" t="s">
        <v>373</v>
      </c>
      <c r="H104" t="s">
        <v>392</v>
      </c>
      <c r="I104">
        <v>1785.75</v>
      </c>
    </row>
    <row r="105" spans="1:9" x14ac:dyDescent="0.3">
      <c r="A105">
        <v>51766</v>
      </c>
      <c r="B105">
        <v>117</v>
      </c>
      <c r="C105" t="s">
        <v>99</v>
      </c>
      <c r="D105">
        <v>110</v>
      </c>
      <c r="E105" t="s">
        <v>21</v>
      </c>
      <c r="F105" s="20">
        <v>45665</v>
      </c>
      <c r="G105" t="s">
        <v>373</v>
      </c>
      <c r="H105" t="s">
        <v>392</v>
      </c>
      <c r="I105">
        <v>2430.17</v>
      </c>
    </row>
    <row r="106" spans="1:9" x14ac:dyDescent="0.3">
      <c r="A106">
        <v>51767</v>
      </c>
      <c r="B106">
        <v>117</v>
      </c>
      <c r="C106" t="s">
        <v>99</v>
      </c>
      <c r="D106">
        <v>110</v>
      </c>
      <c r="E106" t="s">
        <v>21</v>
      </c>
      <c r="F106" s="20">
        <v>45665</v>
      </c>
      <c r="G106" t="s">
        <v>373</v>
      </c>
      <c r="H106" t="s">
        <v>392</v>
      </c>
      <c r="I106">
        <v>1520.16</v>
      </c>
    </row>
    <row r="107" spans="1:9" x14ac:dyDescent="0.3">
      <c r="A107">
        <v>51768</v>
      </c>
      <c r="B107">
        <v>117</v>
      </c>
      <c r="C107" t="s">
        <v>99</v>
      </c>
      <c r="D107">
        <v>110</v>
      </c>
      <c r="E107" t="s">
        <v>21</v>
      </c>
      <c r="F107" s="20">
        <v>45665</v>
      </c>
      <c r="G107" t="s">
        <v>373</v>
      </c>
      <c r="H107" t="s">
        <v>392</v>
      </c>
      <c r="I107">
        <v>1501.2</v>
      </c>
    </row>
    <row r="108" spans="1:9" x14ac:dyDescent="0.3">
      <c r="A108">
        <v>51769</v>
      </c>
      <c r="B108">
        <v>117</v>
      </c>
      <c r="C108" t="s">
        <v>99</v>
      </c>
      <c r="D108">
        <v>110</v>
      </c>
      <c r="E108" t="s">
        <v>21</v>
      </c>
      <c r="F108" s="20">
        <v>45665</v>
      </c>
      <c r="G108" t="s">
        <v>373</v>
      </c>
      <c r="H108" t="s">
        <v>392</v>
      </c>
      <c r="I108">
        <v>1834.74</v>
      </c>
    </row>
    <row r="109" spans="1:9" x14ac:dyDescent="0.3">
      <c r="A109">
        <v>51770</v>
      </c>
      <c r="B109">
        <v>117</v>
      </c>
      <c r="C109" t="s">
        <v>99</v>
      </c>
      <c r="D109">
        <v>110</v>
      </c>
      <c r="E109" t="s">
        <v>21</v>
      </c>
      <c r="F109" s="20">
        <v>45665</v>
      </c>
      <c r="G109" t="s">
        <v>373</v>
      </c>
      <c r="H109" t="s">
        <v>392</v>
      </c>
      <c r="I109">
        <v>1384.95</v>
      </c>
    </row>
    <row r="110" spans="1:9" x14ac:dyDescent="0.3">
      <c r="A110">
        <v>51771</v>
      </c>
      <c r="B110">
        <v>117</v>
      </c>
      <c r="C110" t="s">
        <v>99</v>
      </c>
      <c r="D110">
        <v>110</v>
      </c>
      <c r="E110" t="s">
        <v>21</v>
      </c>
      <c r="F110" s="20">
        <v>45665</v>
      </c>
      <c r="G110" t="s">
        <v>373</v>
      </c>
      <c r="H110" t="s">
        <v>392</v>
      </c>
      <c r="I110">
        <v>1231.1199999999999</v>
      </c>
    </row>
    <row r="111" spans="1:9" x14ac:dyDescent="0.3">
      <c r="A111">
        <v>51772</v>
      </c>
      <c r="B111">
        <v>117</v>
      </c>
      <c r="C111" t="s">
        <v>99</v>
      </c>
      <c r="D111">
        <v>110</v>
      </c>
      <c r="E111" t="s">
        <v>21</v>
      </c>
      <c r="F111" s="20">
        <v>45665</v>
      </c>
      <c r="G111" t="s">
        <v>373</v>
      </c>
      <c r="H111" t="s">
        <v>392</v>
      </c>
      <c r="I111">
        <v>1212.29</v>
      </c>
    </row>
    <row r="112" spans="1:9" x14ac:dyDescent="0.3">
      <c r="A112">
        <v>51773</v>
      </c>
      <c r="B112">
        <v>117</v>
      </c>
      <c r="C112" t="s">
        <v>99</v>
      </c>
      <c r="D112">
        <v>110</v>
      </c>
      <c r="E112" t="s">
        <v>21</v>
      </c>
      <c r="F112" s="20">
        <v>45665</v>
      </c>
      <c r="G112" t="s">
        <v>373</v>
      </c>
      <c r="H112" t="s">
        <v>392</v>
      </c>
      <c r="I112">
        <v>1438.8</v>
      </c>
    </row>
    <row r="113" spans="1:9" x14ac:dyDescent="0.3">
      <c r="A113">
        <v>51774</v>
      </c>
      <c r="B113">
        <v>117</v>
      </c>
      <c r="C113" t="s">
        <v>99</v>
      </c>
      <c r="D113">
        <v>110</v>
      </c>
      <c r="E113" t="s">
        <v>21</v>
      </c>
      <c r="F113" s="20">
        <v>45665</v>
      </c>
      <c r="G113" t="s">
        <v>373</v>
      </c>
      <c r="H113" t="s">
        <v>392</v>
      </c>
      <c r="I113">
        <v>1350.43</v>
      </c>
    </row>
    <row r="114" spans="1:9" x14ac:dyDescent="0.3">
      <c r="A114">
        <v>51775</v>
      </c>
      <c r="B114">
        <v>117</v>
      </c>
      <c r="C114" t="s">
        <v>99</v>
      </c>
      <c r="D114">
        <v>110</v>
      </c>
      <c r="E114" t="s">
        <v>21</v>
      </c>
      <c r="F114" s="20">
        <v>45665</v>
      </c>
      <c r="G114" t="s">
        <v>373</v>
      </c>
      <c r="H114" t="s">
        <v>392</v>
      </c>
      <c r="I114">
        <v>1283.04</v>
      </c>
    </row>
    <row r="115" spans="1:9" x14ac:dyDescent="0.3">
      <c r="A115">
        <v>51776</v>
      </c>
      <c r="B115">
        <v>117</v>
      </c>
      <c r="C115" t="s">
        <v>99</v>
      </c>
      <c r="D115">
        <v>110</v>
      </c>
      <c r="E115" t="s">
        <v>21</v>
      </c>
      <c r="F115" s="20">
        <v>45665</v>
      </c>
      <c r="G115" t="s">
        <v>373</v>
      </c>
      <c r="H115" t="s">
        <v>392</v>
      </c>
      <c r="I115">
        <v>1366.9</v>
      </c>
    </row>
    <row r="116" spans="1:9" x14ac:dyDescent="0.3">
      <c r="A116">
        <v>51777</v>
      </c>
      <c r="B116">
        <v>117</v>
      </c>
      <c r="C116" t="s">
        <v>99</v>
      </c>
      <c r="D116">
        <v>110</v>
      </c>
      <c r="E116" t="s">
        <v>21</v>
      </c>
      <c r="F116" s="20">
        <v>45665</v>
      </c>
      <c r="G116" t="s">
        <v>373</v>
      </c>
      <c r="H116" t="s">
        <v>392</v>
      </c>
      <c r="I116">
        <v>1103.4000000000001</v>
      </c>
    </row>
    <row r="117" spans="1:9" x14ac:dyDescent="0.3">
      <c r="A117">
        <v>51778</v>
      </c>
      <c r="B117">
        <v>117</v>
      </c>
      <c r="C117" t="s">
        <v>99</v>
      </c>
      <c r="D117">
        <v>110</v>
      </c>
      <c r="E117" t="s">
        <v>21</v>
      </c>
      <c r="F117" s="20">
        <v>45665</v>
      </c>
      <c r="G117" t="s">
        <v>373</v>
      </c>
      <c r="H117" t="s">
        <v>392</v>
      </c>
      <c r="I117">
        <v>1130.1300000000001</v>
      </c>
    </row>
    <row r="118" spans="1:9" x14ac:dyDescent="0.3">
      <c r="A118">
        <v>51779</v>
      </c>
      <c r="B118">
        <v>117</v>
      </c>
      <c r="C118" t="s">
        <v>99</v>
      </c>
      <c r="D118">
        <v>110</v>
      </c>
      <c r="E118" t="s">
        <v>21</v>
      </c>
      <c r="F118" s="20">
        <v>45665</v>
      </c>
      <c r="G118" t="s">
        <v>373</v>
      </c>
      <c r="H118" t="s">
        <v>392</v>
      </c>
      <c r="I118">
        <v>1049.44</v>
      </c>
    </row>
    <row r="119" spans="1:9" x14ac:dyDescent="0.3">
      <c r="A119">
        <v>51780</v>
      </c>
      <c r="B119">
        <v>117</v>
      </c>
      <c r="C119" t="s">
        <v>99</v>
      </c>
      <c r="D119">
        <v>110</v>
      </c>
      <c r="E119" t="s">
        <v>21</v>
      </c>
      <c r="F119" s="20">
        <v>45665</v>
      </c>
      <c r="G119" t="s">
        <v>373</v>
      </c>
      <c r="H119" t="s">
        <v>392</v>
      </c>
      <c r="I119">
        <v>1012.17</v>
      </c>
    </row>
    <row r="120" spans="1:9" x14ac:dyDescent="0.3">
      <c r="A120">
        <v>51781</v>
      </c>
      <c r="B120">
        <v>117</v>
      </c>
      <c r="C120" t="s">
        <v>99</v>
      </c>
      <c r="D120">
        <v>110</v>
      </c>
      <c r="E120" t="s">
        <v>21</v>
      </c>
      <c r="F120" s="20">
        <v>45665</v>
      </c>
      <c r="G120" t="s">
        <v>373</v>
      </c>
      <c r="H120" t="s">
        <v>392</v>
      </c>
      <c r="I120">
        <v>1086.4000000000001</v>
      </c>
    </row>
    <row r="121" spans="1:9" x14ac:dyDescent="0.3">
      <c r="A121">
        <v>51782</v>
      </c>
      <c r="B121">
        <v>117</v>
      </c>
      <c r="C121" t="s">
        <v>99</v>
      </c>
      <c r="D121">
        <v>110</v>
      </c>
      <c r="E121" t="s">
        <v>21</v>
      </c>
      <c r="F121" s="20">
        <v>45665</v>
      </c>
      <c r="G121" t="s">
        <v>373</v>
      </c>
      <c r="H121" t="s">
        <v>376</v>
      </c>
      <c r="I121">
        <v>1340.25</v>
      </c>
    </row>
    <row r="122" spans="1:9" x14ac:dyDescent="0.3">
      <c r="A122">
        <v>51783</v>
      </c>
      <c r="B122">
        <v>117</v>
      </c>
      <c r="C122" t="s">
        <v>99</v>
      </c>
      <c r="D122">
        <v>110</v>
      </c>
      <c r="E122" t="s">
        <v>21</v>
      </c>
      <c r="F122" s="20">
        <v>45665</v>
      </c>
      <c r="G122" t="s">
        <v>373</v>
      </c>
      <c r="H122" t="s">
        <v>393</v>
      </c>
      <c r="I122">
        <v>65475.33</v>
      </c>
    </row>
    <row r="123" spans="1:9" x14ac:dyDescent="0.3">
      <c r="A123">
        <v>51784</v>
      </c>
      <c r="B123">
        <v>117</v>
      </c>
      <c r="C123" t="s">
        <v>99</v>
      </c>
      <c r="D123">
        <v>110</v>
      </c>
      <c r="E123" t="s">
        <v>21</v>
      </c>
      <c r="F123" s="20">
        <v>45665</v>
      </c>
      <c r="G123" t="s">
        <v>373</v>
      </c>
      <c r="H123" t="s">
        <v>394</v>
      </c>
      <c r="I123">
        <v>14325.46</v>
      </c>
    </row>
    <row r="124" spans="1:9" x14ac:dyDescent="0.3">
      <c r="A124">
        <v>51785</v>
      </c>
      <c r="B124">
        <v>117</v>
      </c>
      <c r="C124" t="s">
        <v>99</v>
      </c>
      <c r="D124">
        <v>110</v>
      </c>
      <c r="E124" t="s">
        <v>21</v>
      </c>
      <c r="F124" s="20">
        <v>45665</v>
      </c>
      <c r="G124" t="s">
        <v>373</v>
      </c>
      <c r="H124" t="s">
        <v>395</v>
      </c>
      <c r="I124">
        <v>8895.33</v>
      </c>
    </row>
    <row r="125" spans="1:9" x14ac:dyDescent="0.3">
      <c r="A125">
        <v>51786</v>
      </c>
      <c r="B125">
        <v>117</v>
      </c>
      <c r="C125" t="s">
        <v>99</v>
      </c>
      <c r="D125">
        <v>110</v>
      </c>
      <c r="E125" t="s">
        <v>21</v>
      </c>
      <c r="F125" s="20">
        <v>45665</v>
      </c>
      <c r="G125" t="s">
        <v>373</v>
      </c>
      <c r="H125" t="s">
        <v>395</v>
      </c>
      <c r="I125">
        <v>5576.21</v>
      </c>
    </row>
    <row r="126" spans="1:9" x14ac:dyDescent="0.3">
      <c r="A126">
        <v>51787</v>
      </c>
      <c r="B126">
        <v>117</v>
      </c>
      <c r="C126" t="s">
        <v>99</v>
      </c>
      <c r="D126">
        <v>110</v>
      </c>
      <c r="E126" t="s">
        <v>21</v>
      </c>
      <c r="F126" s="20">
        <v>45665</v>
      </c>
      <c r="G126" t="s">
        <v>379</v>
      </c>
      <c r="H126" t="s">
        <v>396</v>
      </c>
      <c r="I126">
        <v>-9773.32</v>
      </c>
    </row>
    <row r="127" spans="1:9" x14ac:dyDescent="0.3">
      <c r="A127">
        <v>51788</v>
      </c>
      <c r="B127">
        <v>117</v>
      </c>
      <c r="C127" t="s">
        <v>99</v>
      </c>
      <c r="D127">
        <v>110</v>
      </c>
      <c r="E127" t="s">
        <v>21</v>
      </c>
      <c r="F127" s="20">
        <v>45665</v>
      </c>
      <c r="G127" t="s">
        <v>379</v>
      </c>
      <c r="H127" t="s">
        <v>396</v>
      </c>
      <c r="I127">
        <v>-2100</v>
      </c>
    </row>
    <row r="128" spans="1:9" x14ac:dyDescent="0.3">
      <c r="A128">
        <v>51789</v>
      </c>
      <c r="B128">
        <v>117</v>
      </c>
      <c r="C128" t="s">
        <v>99</v>
      </c>
      <c r="D128">
        <v>110</v>
      </c>
      <c r="E128" t="s">
        <v>21</v>
      </c>
      <c r="F128" s="20">
        <v>45665</v>
      </c>
      <c r="G128" t="s">
        <v>379</v>
      </c>
      <c r="H128" t="s">
        <v>397</v>
      </c>
      <c r="I128">
        <v>-2800</v>
      </c>
    </row>
    <row r="129" spans="1:9" x14ac:dyDescent="0.3">
      <c r="A129">
        <v>51790</v>
      </c>
      <c r="B129">
        <v>117</v>
      </c>
      <c r="C129" t="s">
        <v>99</v>
      </c>
      <c r="D129">
        <v>110</v>
      </c>
      <c r="E129" t="s">
        <v>21</v>
      </c>
      <c r="F129" s="20">
        <v>45665</v>
      </c>
      <c r="G129" t="s">
        <v>379</v>
      </c>
      <c r="H129" t="s">
        <v>398</v>
      </c>
      <c r="I129">
        <v>-65475.33</v>
      </c>
    </row>
    <row r="130" spans="1:9" x14ac:dyDescent="0.3">
      <c r="A130">
        <v>51791</v>
      </c>
      <c r="B130">
        <v>117</v>
      </c>
      <c r="C130" t="s">
        <v>99</v>
      </c>
      <c r="D130">
        <v>110</v>
      </c>
      <c r="E130" t="s">
        <v>21</v>
      </c>
      <c r="F130" s="20">
        <v>45665</v>
      </c>
      <c r="G130" t="s">
        <v>379</v>
      </c>
      <c r="H130" t="s">
        <v>399</v>
      </c>
      <c r="I130">
        <v>-13870</v>
      </c>
    </row>
    <row r="131" spans="1:9" x14ac:dyDescent="0.3">
      <c r="A131">
        <v>51792</v>
      </c>
      <c r="B131">
        <v>117</v>
      </c>
      <c r="C131" t="s">
        <v>99</v>
      </c>
      <c r="D131">
        <v>110</v>
      </c>
      <c r="E131" t="s">
        <v>21</v>
      </c>
      <c r="F131" s="20">
        <v>45665</v>
      </c>
      <c r="G131" t="s">
        <v>379</v>
      </c>
      <c r="H131" t="s">
        <v>400</v>
      </c>
      <c r="I131">
        <v>-16880</v>
      </c>
    </row>
    <row r="132" spans="1:9" x14ac:dyDescent="0.3">
      <c r="A132">
        <v>51793</v>
      </c>
      <c r="B132">
        <v>117</v>
      </c>
      <c r="C132" t="s">
        <v>99</v>
      </c>
      <c r="D132">
        <v>110</v>
      </c>
      <c r="E132" t="s">
        <v>21</v>
      </c>
      <c r="F132" s="20">
        <v>45665</v>
      </c>
      <c r="G132" t="s">
        <v>379</v>
      </c>
      <c r="H132" t="s">
        <v>401</v>
      </c>
      <c r="I132">
        <v>-13870</v>
      </c>
    </row>
    <row r="133" spans="1:9" x14ac:dyDescent="0.3">
      <c r="A133">
        <v>51794</v>
      </c>
      <c r="B133">
        <v>117</v>
      </c>
      <c r="C133" t="s">
        <v>99</v>
      </c>
      <c r="D133">
        <v>110</v>
      </c>
      <c r="E133" t="s">
        <v>21</v>
      </c>
      <c r="F133" s="20">
        <v>45665</v>
      </c>
      <c r="G133" t="s">
        <v>379</v>
      </c>
      <c r="H133" t="s">
        <v>402</v>
      </c>
      <c r="I133">
        <v>-13870</v>
      </c>
    </row>
    <row r="134" spans="1:9" x14ac:dyDescent="0.3">
      <c r="A134">
        <v>51795</v>
      </c>
      <c r="B134">
        <v>117</v>
      </c>
      <c r="C134" t="s">
        <v>99</v>
      </c>
      <c r="D134">
        <v>110</v>
      </c>
      <c r="E134" t="s">
        <v>21</v>
      </c>
      <c r="F134" s="20">
        <v>45665</v>
      </c>
      <c r="G134" t="s">
        <v>379</v>
      </c>
      <c r="H134" t="s">
        <v>403</v>
      </c>
      <c r="I134">
        <v>-14770</v>
      </c>
    </row>
    <row r="135" spans="1:9" x14ac:dyDescent="0.3">
      <c r="A135">
        <v>51796</v>
      </c>
      <c r="B135">
        <v>117</v>
      </c>
      <c r="C135" t="s">
        <v>99</v>
      </c>
      <c r="D135">
        <v>110</v>
      </c>
      <c r="E135" t="s">
        <v>21</v>
      </c>
      <c r="F135" s="20">
        <v>45665</v>
      </c>
      <c r="G135" t="s">
        <v>379</v>
      </c>
      <c r="H135" t="s">
        <v>404</v>
      </c>
      <c r="I135">
        <v>-14380</v>
      </c>
    </row>
    <row r="136" spans="1:9" x14ac:dyDescent="0.3">
      <c r="A136">
        <v>51797</v>
      </c>
      <c r="B136">
        <v>117</v>
      </c>
      <c r="C136" t="s">
        <v>99</v>
      </c>
      <c r="D136">
        <v>110</v>
      </c>
      <c r="E136" t="s">
        <v>21</v>
      </c>
      <c r="F136" s="20">
        <v>45665</v>
      </c>
      <c r="G136" t="s">
        <v>379</v>
      </c>
      <c r="H136" t="s">
        <v>405</v>
      </c>
      <c r="I136">
        <v>-15523.32</v>
      </c>
    </row>
    <row r="137" spans="1:9" x14ac:dyDescent="0.3">
      <c r="A137">
        <v>51798</v>
      </c>
      <c r="B137">
        <v>117</v>
      </c>
      <c r="C137" t="s">
        <v>99</v>
      </c>
      <c r="D137">
        <v>110</v>
      </c>
      <c r="E137" t="s">
        <v>21</v>
      </c>
      <c r="F137" s="20">
        <v>45665</v>
      </c>
      <c r="G137" t="s">
        <v>379</v>
      </c>
      <c r="H137" t="s">
        <v>406</v>
      </c>
      <c r="I137">
        <v>-22822</v>
      </c>
    </row>
    <row r="138" spans="1:9" x14ac:dyDescent="0.3">
      <c r="A138">
        <v>51799</v>
      </c>
      <c r="B138">
        <v>117</v>
      </c>
      <c r="C138" t="s">
        <v>99</v>
      </c>
      <c r="D138">
        <v>110</v>
      </c>
      <c r="E138" t="s">
        <v>21</v>
      </c>
      <c r="F138" s="20">
        <v>45665</v>
      </c>
      <c r="G138" t="s">
        <v>379</v>
      </c>
      <c r="H138" t="s">
        <v>407</v>
      </c>
      <c r="I138">
        <v>-15770</v>
      </c>
    </row>
    <row r="139" spans="1:9" x14ac:dyDescent="0.3">
      <c r="A139">
        <v>51800</v>
      </c>
      <c r="B139">
        <v>117</v>
      </c>
      <c r="C139" t="s">
        <v>99</v>
      </c>
      <c r="D139">
        <v>110</v>
      </c>
      <c r="E139" t="s">
        <v>21</v>
      </c>
      <c r="F139" s="20">
        <v>45665</v>
      </c>
      <c r="G139" t="s">
        <v>379</v>
      </c>
      <c r="H139" t="s">
        <v>408</v>
      </c>
      <c r="I139">
        <v>-3500</v>
      </c>
    </row>
    <row r="140" spans="1:9" x14ac:dyDescent="0.3">
      <c r="A140">
        <v>51801</v>
      </c>
      <c r="B140">
        <v>117</v>
      </c>
      <c r="C140" t="s">
        <v>99</v>
      </c>
      <c r="D140">
        <v>110</v>
      </c>
      <c r="E140" t="s">
        <v>21</v>
      </c>
      <c r="F140" s="20">
        <v>45665</v>
      </c>
      <c r="G140" t="s">
        <v>379</v>
      </c>
      <c r="H140" t="s">
        <v>409</v>
      </c>
      <c r="I140">
        <v>-3950</v>
      </c>
    </row>
    <row r="141" spans="1:9" x14ac:dyDescent="0.3">
      <c r="A141">
        <v>51802</v>
      </c>
      <c r="B141">
        <v>117</v>
      </c>
      <c r="C141" t="s">
        <v>99</v>
      </c>
      <c r="D141">
        <v>110</v>
      </c>
      <c r="E141" t="s">
        <v>21</v>
      </c>
      <c r="F141" s="20">
        <v>45665</v>
      </c>
      <c r="G141" t="s">
        <v>379</v>
      </c>
      <c r="H141" t="s">
        <v>410</v>
      </c>
      <c r="I141">
        <v>-1485</v>
      </c>
    </row>
    <row r="142" spans="1:9" x14ac:dyDescent="0.3">
      <c r="A142">
        <v>51803</v>
      </c>
      <c r="B142">
        <v>117</v>
      </c>
      <c r="C142" t="s">
        <v>99</v>
      </c>
      <c r="D142">
        <v>110</v>
      </c>
      <c r="E142" t="s">
        <v>21</v>
      </c>
      <c r="F142" s="20">
        <v>45665</v>
      </c>
      <c r="G142" t="s">
        <v>379</v>
      </c>
      <c r="H142" t="s">
        <v>411</v>
      </c>
      <c r="I142">
        <v>-1250</v>
      </c>
    </row>
    <row r="143" spans="1:9" x14ac:dyDescent="0.3">
      <c r="A143">
        <v>51804</v>
      </c>
      <c r="B143">
        <v>117</v>
      </c>
      <c r="C143" t="s">
        <v>99</v>
      </c>
      <c r="D143">
        <v>110</v>
      </c>
      <c r="E143" t="s">
        <v>21</v>
      </c>
      <c r="F143" s="20">
        <v>45665</v>
      </c>
      <c r="G143" t="s">
        <v>379</v>
      </c>
      <c r="H143" t="s">
        <v>412</v>
      </c>
      <c r="I143">
        <v>-1170</v>
      </c>
    </row>
    <row r="144" spans="1:9" x14ac:dyDescent="0.3">
      <c r="A144">
        <v>51805</v>
      </c>
      <c r="B144">
        <v>117</v>
      </c>
      <c r="C144" t="s">
        <v>99</v>
      </c>
      <c r="D144">
        <v>110</v>
      </c>
      <c r="E144" t="s">
        <v>21</v>
      </c>
      <c r="F144" s="20">
        <v>45665</v>
      </c>
      <c r="G144" t="s">
        <v>379</v>
      </c>
      <c r="H144" t="s">
        <v>413</v>
      </c>
      <c r="I144">
        <v>-1500</v>
      </c>
    </row>
    <row r="145" spans="1:9" x14ac:dyDescent="0.3">
      <c r="A145">
        <v>51806</v>
      </c>
      <c r="B145">
        <v>117</v>
      </c>
      <c r="C145" t="s">
        <v>99</v>
      </c>
      <c r="D145">
        <v>110</v>
      </c>
      <c r="E145" t="s">
        <v>21</v>
      </c>
      <c r="F145" s="20">
        <v>45665</v>
      </c>
      <c r="G145" t="s">
        <v>379</v>
      </c>
      <c r="H145" t="s">
        <v>414</v>
      </c>
      <c r="I145">
        <v>-3000</v>
      </c>
    </row>
    <row r="146" spans="1:9" x14ac:dyDescent="0.3">
      <c r="A146">
        <v>51807</v>
      </c>
      <c r="B146">
        <v>117</v>
      </c>
      <c r="C146" t="s">
        <v>99</v>
      </c>
      <c r="D146">
        <v>110</v>
      </c>
      <c r="E146" t="s">
        <v>21</v>
      </c>
      <c r="F146" s="20">
        <v>45665</v>
      </c>
      <c r="G146" t="s">
        <v>379</v>
      </c>
      <c r="H146" t="s">
        <v>415</v>
      </c>
      <c r="I146">
        <v>-3500</v>
      </c>
    </row>
    <row r="147" spans="1:9" x14ac:dyDescent="0.3">
      <c r="A147">
        <v>51808</v>
      </c>
      <c r="B147">
        <v>117</v>
      </c>
      <c r="C147" t="s">
        <v>99</v>
      </c>
      <c r="D147">
        <v>110</v>
      </c>
      <c r="E147" t="s">
        <v>21</v>
      </c>
      <c r="F147" s="20">
        <v>45665</v>
      </c>
      <c r="G147" t="s">
        <v>379</v>
      </c>
      <c r="H147" t="s">
        <v>416</v>
      </c>
      <c r="I147">
        <v>-10000</v>
      </c>
    </row>
    <row r="148" spans="1:9" x14ac:dyDescent="0.3">
      <c r="A148">
        <v>51809</v>
      </c>
      <c r="B148">
        <v>117</v>
      </c>
      <c r="C148" t="s">
        <v>99</v>
      </c>
      <c r="D148">
        <v>110</v>
      </c>
      <c r="E148" t="s">
        <v>21</v>
      </c>
      <c r="F148" s="20">
        <v>45665</v>
      </c>
      <c r="G148" t="s">
        <v>379</v>
      </c>
      <c r="H148" t="s">
        <v>417</v>
      </c>
      <c r="I148">
        <v>-7500</v>
      </c>
    </row>
    <row r="149" spans="1:9" x14ac:dyDescent="0.3">
      <c r="A149">
        <v>51810</v>
      </c>
      <c r="B149">
        <v>117</v>
      </c>
      <c r="C149" t="s">
        <v>99</v>
      </c>
      <c r="D149">
        <v>110</v>
      </c>
      <c r="E149" t="s">
        <v>21</v>
      </c>
      <c r="F149" s="20">
        <v>45665</v>
      </c>
      <c r="G149" t="s">
        <v>379</v>
      </c>
      <c r="H149" t="s">
        <v>418</v>
      </c>
      <c r="I149">
        <v>-1590</v>
      </c>
    </row>
    <row r="150" spans="1:9" x14ac:dyDescent="0.3">
      <c r="A150">
        <v>51811</v>
      </c>
      <c r="B150">
        <v>117</v>
      </c>
      <c r="C150" t="s">
        <v>99</v>
      </c>
      <c r="D150">
        <v>110</v>
      </c>
      <c r="E150" t="s">
        <v>21</v>
      </c>
      <c r="F150" s="20">
        <v>45665</v>
      </c>
      <c r="G150" t="s">
        <v>379</v>
      </c>
      <c r="H150" t="s">
        <v>419</v>
      </c>
      <c r="I150">
        <v>-9000</v>
      </c>
    </row>
    <row r="151" spans="1:9" x14ac:dyDescent="0.3">
      <c r="A151">
        <v>51812</v>
      </c>
      <c r="B151">
        <v>117</v>
      </c>
      <c r="C151" t="s">
        <v>99</v>
      </c>
      <c r="D151">
        <v>110</v>
      </c>
      <c r="E151" t="s">
        <v>21</v>
      </c>
      <c r="F151" s="20">
        <v>45665</v>
      </c>
      <c r="G151" t="s">
        <v>379</v>
      </c>
      <c r="H151" t="s">
        <v>420</v>
      </c>
      <c r="I151">
        <v>-1800</v>
      </c>
    </row>
    <row r="152" spans="1:9" x14ac:dyDescent="0.3">
      <c r="A152">
        <v>51813</v>
      </c>
      <c r="B152">
        <v>117</v>
      </c>
      <c r="C152" t="s">
        <v>99</v>
      </c>
      <c r="D152">
        <v>110</v>
      </c>
      <c r="E152" t="s">
        <v>21</v>
      </c>
      <c r="F152" s="20">
        <v>45665</v>
      </c>
      <c r="G152" t="s">
        <v>379</v>
      </c>
      <c r="H152" t="s">
        <v>421</v>
      </c>
      <c r="I152">
        <v>-10000</v>
      </c>
    </row>
    <row r="153" spans="1:9" x14ac:dyDescent="0.3">
      <c r="A153">
        <v>51814</v>
      </c>
      <c r="B153">
        <v>117</v>
      </c>
      <c r="C153" t="s">
        <v>99</v>
      </c>
      <c r="D153">
        <v>110</v>
      </c>
      <c r="E153" t="s">
        <v>21</v>
      </c>
      <c r="F153" s="20">
        <v>45665</v>
      </c>
      <c r="G153" t="s">
        <v>379</v>
      </c>
      <c r="H153" t="s">
        <v>422</v>
      </c>
      <c r="I153">
        <v>-2500</v>
      </c>
    </row>
    <row r="154" spans="1:9" x14ac:dyDescent="0.3">
      <c r="A154">
        <v>51815</v>
      </c>
      <c r="B154">
        <v>117</v>
      </c>
      <c r="C154" t="s">
        <v>99</v>
      </c>
      <c r="D154">
        <v>110</v>
      </c>
      <c r="E154" t="s">
        <v>21</v>
      </c>
      <c r="F154" s="20">
        <v>45665</v>
      </c>
      <c r="G154" t="s">
        <v>379</v>
      </c>
      <c r="H154" t="s">
        <v>423</v>
      </c>
      <c r="I154">
        <v>-7000</v>
      </c>
    </row>
    <row r="155" spans="1:9" x14ac:dyDescent="0.3">
      <c r="A155">
        <v>51816</v>
      </c>
      <c r="B155">
        <v>117</v>
      </c>
      <c r="C155" t="s">
        <v>99</v>
      </c>
      <c r="D155">
        <v>110</v>
      </c>
      <c r="E155" t="s">
        <v>21</v>
      </c>
      <c r="F155" s="20">
        <v>45665</v>
      </c>
      <c r="G155" t="s">
        <v>379</v>
      </c>
      <c r="H155" t="s">
        <v>403</v>
      </c>
      <c r="I155">
        <v>-974.58</v>
      </c>
    </row>
    <row r="156" spans="1:9" x14ac:dyDescent="0.3">
      <c r="A156">
        <v>51817</v>
      </c>
      <c r="B156">
        <v>117</v>
      </c>
      <c r="C156" t="s">
        <v>99</v>
      </c>
      <c r="D156">
        <v>110</v>
      </c>
      <c r="E156" t="s">
        <v>21</v>
      </c>
      <c r="F156" s="20">
        <v>45665</v>
      </c>
      <c r="G156" t="s">
        <v>379</v>
      </c>
      <c r="H156" t="s">
        <v>404</v>
      </c>
      <c r="I156">
        <v>-599.29</v>
      </c>
    </row>
    <row r="157" spans="1:9" x14ac:dyDescent="0.3">
      <c r="A157">
        <v>51818</v>
      </c>
      <c r="B157">
        <v>117</v>
      </c>
      <c r="C157" t="s">
        <v>99</v>
      </c>
      <c r="D157">
        <v>110</v>
      </c>
      <c r="E157" t="s">
        <v>21</v>
      </c>
      <c r="F157" s="20">
        <v>45665</v>
      </c>
      <c r="G157" t="s">
        <v>379</v>
      </c>
      <c r="H157" t="s">
        <v>424</v>
      </c>
      <c r="I157">
        <v>-7500</v>
      </c>
    </row>
    <row r="158" spans="1:9" x14ac:dyDescent="0.3">
      <c r="A158">
        <v>51819</v>
      </c>
      <c r="B158">
        <v>117</v>
      </c>
      <c r="C158" t="s">
        <v>99</v>
      </c>
      <c r="D158">
        <v>110</v>
      </c>
      <c r="E158" t="s">
        <v>21</v>
      </c>
      <c r="F158" s="20">
        <v>45665</v>
      </c>
      <c r="G158" t="s">
        <v>379</v>
      </c>
      <c r="H158" t="s">
        <v>425</v>
      </c>
      <c r="I158">
        <v>-3000</v>
      </c>
    </row>
    <row r="159" spans="1:9" x14ac:dyDescent="0.3">
      <c r="A159">
        <v>51820</v>
      </c>
      <c r="B159">
        <v>117</v>
      </c>
      <c r="C159" t="s">
        <v>99</v>
      </c>
      <c r="D159">
        <v>110</v>
      </c>
      <c r="E159" t="s">
        <v>21</v>
      </c>
      <c r="F159" s="20">
        <v>45665</v>
      </c>
      <c r="G159" t="s">
        <v>379</v>
      </c>
      <c r="H159" t="s">
        <v>426</v>
      </c>
      <c r="I159">
        <v>-7500</v>
      </c>
    </row>
    <row r="160" spans="1:9" x14ac:dyDescent="0.3">
      <c r="A160">
        <v>51821</v>
      </c>
      <c r="B160">
        <v>117</v>
      </c>
      <c r="C160" t="s">
        <v>99</v>
      </c>
      <c r="D160">
        <v>110</v>
      </c>
      <c r="E160" t="s">
        <v>21</v>
      </c>
      <c r="F160" s="20">
        <v>45665</v>
      </c>
      <c r="G160" t="s">
        <v>379</v>
      </c>
      <c r="H160" t="s">
        <v>427</v>
      </c>
      <c r="I160">
        <v>-3650</v>
      </c>
    </row>
    <row r="161" spans="1:9" x14ac:dyDescent="0.3">
      <c r="A161">
        <v>51822</v>
      </c>
      <c r="B161">
        <v>117</v>
      </c>
      <c r="C161" t="s">
        <v>99</v>
      </c>
      <c r="D161">
        <v>110</v>
      </c>
      <c r="E161" t="s">
        <v>21</v>
      </c>
      <c r="F161" s="20">
        <v>45665</v>
      </c>
      <c r="G161" t="s">
        <v>379</v>
      </c>
      <c r="H161" t="s">
        <v>428</v>
      </c>
      <c r="I161">
        <v>-13870</v>
      </c>
    </row>
    <row r="162" spans="1:9" x14ac:dyDescent="0.3">
      <c r="A162">
        <v>51823</v>
      </c>
      <c r="B162">
        <v>117</v>
      </c>
      <c r="C162" t="s">
        <v>99</v>
      </c>
      <c r="D162">
        <v>110</v>
      </c>
      <c r="E162" t="s">
        <v>21</v>
      </c>
      <c r="F162" s="20">
        <v>45665</v>
      </c>
      <c r="G162" t="s">
        <v>379</v>
      </c>
      <c r="H162" t="s">
        <v>429</v>
      </c>
      <c r="I162">
        <v>-450</v>
      </c>
    </row>
    <row r="163" spans="1:9" x14ac:dyDescent="0.3">
      <c r="A163">
        <v>51824</v>
      </c>
      <c r="B163">
        <v>117</v>
      </c>
      <c r="C163" t="s">
        <v>99</v>
      </c>
      <c r="D163">
        <v>110</v>
      </c>
      <c r="E163" t="s">
        <v>21</v>
      </c>
      <c r="F163" s="20">
        <v>45665</v>
      </c>
      <c r="G163" t="s">
        <v>379</v>
      </c>
      <c r="H163" t="s">
        <v>430</v>
      </c>
      <c r="I163">
        <v>-1800</v>
      </c>
    </row>
    <row r="164" spans="1:9" x14ac:dyDescent="0.3">
      <c r="A164">
        <v>51825</v>
      </c>
      <c r="B164">
        <v>117</v>
      </c>
      <c r="C164" t="s">
        <v>99</v>
      </c>
      <c r="D164">
        <v>110</v>
      </c>
      <c r="E164" t="s">
        <v>21</v>
      </c>
      <c r="F164" s="20">
        <v>45665</v>
      </c>
      <c r="G164" t="s">
        <v>379</v>
      </c>
      <c r="H164" t="s">
        <v>431</v>
      </c>
      <c r="I164">
        <v>-1500</v>
      </c>
    </row>
    <row r="165" spans="1:9" x14ac:dyDescent="0.3">
      <c r="A165">
        <v>51826</v>
      </c>
      <c r="B165">
        <v>117</v>
      </c>
      <c r="C165" t="s">
        <v>99</v>
      </c>
      <c r="D165">
        <v>110</v>
      </c>
      <c r="E165" t="s">
        <v>21</v>
      </c>
      <c r="F165" s="20">
        <v>45665</v>
      </c>
      <c r="G165" t="s">
        <v>379</v>
      </c>
      <c r="H165" t="s">
        <v>432</v>
      </c>
      <c r="I165">
        <v>-869.36</v>
      </c>
    </row>
    <row r="166" spans="1:9" x14ac:dyDescent="0.3">
      <c r="A166">
        <v>51827</v>
      </c>
      <c r="B166">
        <v>117</v>
      </c>
      <c r="C166" t="s">
        <v>99</v>
      </c>
      <c r="D166">
        <v>110</v>
      </c>
      <c r="E166" t="s">
        <v>21</v>
      </c>
      <c r="F166" s="20">
        <v>45665</v>
      </c>
      <c r="G166" t="s">
        <v>379</v>
      </c>
      <c r="H166" t="s">
        <v>433</v>
      </c>
      <c r="I166">
        <v>-400</v>
      </c>
    </row>
    <row r="167" spans="1:9" x14ac:dyDescent="0.3">
      <c r="A167">
        <v>51828</v>
      </c>
      <c r="B167">
        <v>117</v>
      </c>
      <c r="C167" t="s">
        <v>99</v>
      </c>
      <c r="D167">
        <v>110</v>
      </c>
      <c r="E167" t="s">
        <v>21</v>
      </c>
      <c r="F167" s="20">
        <v>45665</v>
      </c>
      <c r="G167" t="s">
        <v>379</v>
      </c>
      <c r="H167" t="s">
        <v>434</v>
      </c>
      <c r="I167">
        <v>-7038.75</v>
      </c>
    </row>
    <row r="168" spans="1:9" x14ac:dyDescent="0.3">
      <c r="A168">
        <v>51829</v>
      </c>
      <c r="B168">
        <v>117</v>
      </c>
      <c r="C168" t="s">
        <v>99</v>
      </c>
      <c r="D168">
        <v>110</v>
      </c>
      <c r="E168" t="s">
        <v>21</v>
      </c>
      <c r="F168" s="20">
        <v>45665</v>
      </c>
      <c r="G168" t="s">
        <v>379</v>
      </c>
      <c r="H168" t="s">
        <v>435</v>
      </c>
      <c r="I168">
        <v>-20460.7</v>
      </c>
    </row>
    <row r="169" spans="1:9" x14ac:dyDescent="0.3">
      <c r="A169">
        <v>51830</v>
      </c>
      <c r="B169">
        <v>117</v>
      </c>
      <c r="C169" t="s">
        <v>99</v>
      </c>
      <c r="D169">
        <v>110</v>
      </c>
      <c r="E169" t="s">
        <v>21</v>
      </c>
      <c r="F169" s="20">
        <v>45665</v>
      </c>
      <c r="G169" t="s">
        <v>379</v>
      </c>
      <c r="H169" t="s">
        <v>436</v>
      </c>
      <c r="I169">
        <v>-1041.5</v>
      </c>
    </row>
    <row r="170" spans="1:9" x14ac:dyDescent="0.3">
      <c r="A170">
        <v>51831</v>
      </c>
      <c r="B170">
        <v>117</v>
      </c>
      <c r="C170" t="s">
        <v>99</v>
      </c>
      <c r="D170">
        <v>110</v>
      </c>
      <c r="E170" t="s">
        <v>21</v>
      </c>
      <c r="F170" s="20">
        <v>45665</v>
      </c>
      <c r="G170" t="s">
        <v>379</v>
      </c>
      <c r="H170" t="s">
        <v>437</v>
      </c>
      <c r="I170">
        <v>-458.85</v>
      </c>
    </row>
    <row r="171" spans="1:9" x14ac:dyDescent="0.3">
      <c r="A171">
        <v>51832</v>
      </c>
      <c r="B171">
        <v>117</v>
      </c>
      <c r="C171" t="s">
        <v>99</v>
      </c>
      <c r="D171">
        <v>110</v>
      </c>
      <c r="E171" t="s">
        <v>21</v>
      </c>
      <c r="F171" s="20">
        <v>45665</v>
      </c>
      <c r="G171" t="s">
        <v>379</v>
      </c>
      <c r="H171" t="s">
        <v>438</v>
      </c>
      <c r="I171">
        <v>-525</v>
      </c>
    </row>
    <row r="172" spans="1:9" x14ac:dyDescent="0.3">
      <c r="A172">
        <v>51833</v>
      </c>
      <c r="B172">
        <v>117</v>
      </c>
      <c r="C172" t="s">
        <v>99</v>
      </c>
      <c r="D172">
        <v>110</v>
      </c>
      <c r="E172" t="s">
        <v>21</v>
      </c>
      <c r="F172" s="20">
        <v>45665</v>
      </c>
      <c r="G172" t="s">
        <v>379</v>
      </c>
      <c r="H172" t="s">
        <v>439</v>
      </c>
      <c r="I172">
        <v>-339.14</v>
      </c>
    </row>
    <row r="173" spans="1:9" x14ac:dyDescent="0.3">
      <c r="A173">
        <v>51834</v>
      </c>
      <c r="B173">
        <v>117</v>
      </c>
      <c r="C173" t="s">
        <v>99</v>
      </c>
      <c r="D173">
        <v>110</v>
      </c>
      <c r="E173" t="s">
        <v>21</v>
      </c>
      <c r="F173" s="20">
        <v>45665</v>
      </c>
      <c r="G173" t="s">
        <v>379</v>
      </c>
      <c r="H173" t="s">
        <v>440</v>
      </c>
      <c r="I173">
        <v>-396</v>
      </c>
    </row>
    <row r="174" spans="1:9" x14ac:dyDescent="0.3">
      <c r="A174">
        <v>51835</v>
      </c>
      <c r="B174">
        <v>117</v>
      </c>
      <c r="C174" t="s">
        <v>99</v>
      </c>
      <c r="D174">
        <v>110</v>
      </c>
      <c r="E174" t="s">
        <v>21</v>
      </c>
      <c r="F174" s="20">
        <v>45665</v>
      </c>
      <c r="G174" t="s">
        <v>379</v>
      </c>
      <c r="H174" t="s">
        <v>441</v>
      </c>
      <c r="I174">
        <v>-1684.57</v>
      </c>
    </row>
    <row r="175" spans="1:9" x14ac:dyDescent="0.3">
      <c r="A175">
        <v>51836</v>
      </c>
      <c r="B175">
        <v>117</v>
      </c>
      <c r="C175" t="s">
        <v>99</v>
      </c>
      <c r="D175">
        <v>110</v>
      </c>
      <c r="E175" t="s">
        <v>21</v>
      </c>
      <c r="F175" s="20">
        <v>45665</v>
      </c>
      <c r="G175" t="s">
        <v>379</v>
      </c>
      <c r="H175" t="s">
        <v>442</v>
      </c>
      <c r="I175">
        <v>-472.3</v>
      </c>
    </row>
    <row r="176" spans="1:9" x14ac:dyDescent="0.3">
      <c r="A176">
        <v>51837</v>
      </c>
      <c r="B176">
        <v>117</v>
      </c>
      <c r="C176" t="s">
        <v>99</v>
      </c>
      <c r="D176">
        <v>110</v>
      </c>
      <c r="E176" t="s">
        <v>21</v>
      </c>
      <c r="F176" s="20">
        <v>45665</v>
      </c>
      <c r="G176" t="s">
        <v>379</v>
      </c>
      <c r="H176" t="s">
        <v>443</v>
      </c>
      <c r="I176">
        <v>-3705.1</v>
      </c>
    </row>
    <row r="177" spans="1:9" x14ac:dyDescent="0.3">
      <c r="A177">
        <v>51838</v>
      </c>
      <c r="B177">
        <v>117</v>
      </c>
      <c r="C177" t="s">
        <v>99</v>
      </c>
      <c r="D177">
        <v>110</v>
      </c>
      <c r="E177" t="s">
        <v>21</v>
      </c>
      <c r="F177" s="20">
        <v>45665</v>
      </c>
      <c r="G177" t="s">
        <v>379</v>
      </c>
      <c r="H177" t="s">
        <v>444</v>
      </c>
      <c r="I177">
        <v>-414.64</v>
      </c>
    </row>
    <row r="178" spans="1:9" x14ac:dyDescent="0.3">
      <c r="A178">
        <v>51839</v>
      </c>
      <c r="B178">
        <v>117</v>
      </c>
      <c r="C178" t="s">
        <v>99</v>
      </c>
      <c r="D178">
        <v>110</v>
      </c>
      <c r="E178" t="s">
        <v>21</v>
      </c>
      <c r="F178" s="20">
        <v>45665</v>
      </c>
      <c r="G178" t="s">
        <v>379</v>
      </c>
      <c r="H178" t="s">
        <v>445</v>
      </c>
      <c r="I178">
        <v>-268.91000000000003</v>
      </c>
    </row>
    <row r="179" spans="1:9" x14ac:dyDescent="0.3">
      <c r="A179">
        <v>51840</v>
      </c>
      <c r="B179">
        <v>117</v>
      </c>
      <c r="C179" t="s">
        <v>99</v>
      </c>
      <c r="D179">
        <v>110</v>
      </c>
      <c r="E179" t="s">
        <v>21</v>
      </c>
      <c r="F179" s="20">
        <v>45665</v>
      </c>
      <c r="G179" t="s">
        <v>379</v>
      </c>
      <c r="H179" t="s">
        <v>446</v>
      </c>
      <c r="I179">
        <v>-968.64</v>
      </c>
    </row>
    <row r="180" spans="1:9" x14ac:dyDescent="0.3">
      <c r="A180">
        <v>51841</v>
      </c>
      <c r="B180">
        <v>117</v>
      </c>
      <c r="C180" t="s">
        <v>99</v>
      </c>
      <c r="D180">
        <v>110</v>
      </c>
      <c r="E180" t="s">
        <v>21</v>
      </c>
      <c r="F180" s="20">
        <v>45665</v>
      </c>
      <c r="G180" t="s">
        <v>379</v>
      </c>
      <c r="H180" t="s">
        <v>443</v>
      </c>
      <c r="I180">
        <v>-4176.6499999999996</v>
      </c>
    </row>
    <row r="181" spans="1:9" x14ac:dyDescent="0.3">
      <c r="A181">
        <v>51842</v>
      </c>
      <c r="B181">
        <v>117</v>
      </c>
      <c r="C181" t="s">
        <v>99</v>
      </c>
      <c r="D181">
        <v>110</v>
      </c>
      <c r="E181" t="s">
        <v>21</v>
      </c>
      <c r="F181" s="20">
        <v>45665</v>
      </c>
      <c r="G181" t="s">
        <v>379</v>
      </c>
      <c r="H181" t="s">
        <v>447</v>
      </c>
      <c r="I181">
        <v>-1097.8800000000001</v>
      </c>
    </row>
    <row r="182" spans="1:9" x14ac:dyDescent="0.3">
      <c r="A182">
        <v>51843</v>
      </c>
      <c r="B182">
        <v>117</v>
      </c>
      <c r="C182" t="s">
        <v>99</v>
      </c>
      <c r="D182">
        <v>110</v>
      </c>
      <c r="E182" t="s">
        <v>21</v>
      </c>
      <c r="F182" s="20">
        <v>45665</v>
      </c>
      <c r="G182" t="s">
        <v>379</v>
      </c>
      <c r="H182" t="s">
        <v>441</v>
      </c>
      <c r="I182">
        <v>-2702.29</v>
      </c>
    </row>
    <row r="183" spans="1:9" x14ac:dyDescent="0.3">
      <c r="A183">
        <v>51844</v>
      </c>
      <c r="B183">
        <v>117</v>
      </c>
      <c r="C183" t="s">
        <v>99</v>
      </c>
      <c r="D183">
        <v>110</v>
      </c>
      <c r="E183" t="s">
        <v>21</v>
      </c>
      <c r="F183" s="20">
        <v>45665</v>
      </c>
      <c r="G183" t="s">
        <v>379</v>
      </c>
      <c r="H183" t="s">
        <v>448</v>
      </c>
      <c r="I183">
        <v>-2607.54</v>
      </c>
    </row>
    <row r="184" spans="1:9" x14ac:dyDescent="0.3">
      <c r="A184">
        <v>51845</v>
      </c>
      <c r="B184">
        <v>117</v>
      </c>
      <c r="C184" t="s">
        <v>99</v>
      </c>
      <c r="D184">
        <v>110</v>
      </c>
      <c r="E184" t="s">
        <v>21</v>
      </c>
      <c r="F184" s="20">
        <v>45665</v>
      </c>
      <c r="G184" t="s">
        <v>379</v>
      </c>
      <c r="H184" t="s">
        <v>449</v>
      </c>
      <c r="I184">
        <v>-33.79</v>
      </c>
    </row>
    <row r="185" spans="1:9" x14ac:dyDescent="0.3">
      <c r="A185">
        <v>51846</v>
      </c>
      <c r="B185">
        <v>117</v>
      </c>
      <c r="C185" t="s">
        <v>99</v>
      </c>
      <c r="D185">
        <v>110</v>
      </c>
      <c r="E185" t="s">
        <v>21</v>
      </c>
      <c r="F185" s="20">
        <v>45665</v>
      </c>
      <c r="G185" t="s">
        <v>379</v>
      </c>
      <c r="H185" t="s">
        <v>440</v>
      </c>
      <c r="I185">
        <v>-580</v>
      </c>
    </row>
    <row r="186" spans="1:9" x14ac:dyDescent="0.3">
      <c r="A186">
        <v>51847</v>
      </c>
      <c r="B186">
        <v>117</v>
      </c>
      <c r="C186" t="s">
        <v>99</v>
      </c>
      <c r="D186">
        <v>110</v>
      </c>
      <c r="E186" t="s">
        <v>21</v>
      </c>
      <c r="F186" s="20">
        <v>45665</v>
      </c>
      <c r="G186" t="s">
        <v>379</v>
      </c>
      <c r="H186" t="s">
        <v>449</v>
      </c>
      <c r="I186">
        <v>-34.76</v>
      </c>
    </row>
    <row r="187" spans="1:9" x14ac:dyDescent="0.3">
      <c r="A187">
        <v>51848</v>
      </c>
      <c r="B187">
        <v>117</v>
      </c>
      <c r="C187" t="s">
        <v>99</v>
      </c>
      <c r="D187">
        <v>110</v>
      </c>
      <c r="E187" t="s">
        <v>21</v>
      </c>
      <c r="F187" s="20">
        <v>45665</v>
      </c>
      <c r="G187" t="s">
        <v>379</v>
      </c>
      <c r="H187" t="s">
        <v>450</v>
      </c>
      <c r="I187">
        <v>-3500</v>
      </c>
    </row>
    <row r="188" spans="1:9" x14ac:dyDescent="0.3">
      <c r="A188">
        <v>51849</v>
      </c>
      <c r="B188">
        <v>117</v>
      </c>
      <c r="C188" t="s">
        <v>99</v>
      </c>
      <c r="D188">
        <v>110</v>
      </c>
      <c r="E188" t="s">
        <v>21</v>
      </c>
      <c r="F188" s="20">
        <v>45665</v>
      </c>
      <c r="G188" t="s">
        <v>379</v>
      </c>
      <c r="H188" t="s">
        <v>451</v>
      </c>
      <c r="I188">
        <v>-1545.02</v>
      </c>
    </row>
    <row r="189" spans="1:9" x14ac:dyDescent="0.3">
      <c r="A189">
        <v>51850</v>
      </c>
      <c r="B189">
        <v>117</v>
      </c>
      <c r="C189" t="s">
        <v>99</v>
      </c>
      <c r="D189">
        <v>110</v>
      </c>
      <c r="E189" t="s">
        <v>21</v>
      </c>
      <c r="F189" s="20">
        <v>45665</v>
      </c>
      <c r="G189" t="s">
        <v>379</v>
      </c>
      <c r="H189" t="s">
        <v>452</v>
      </c>
      <c r="I189">
        <v>-12.3</v>
      </c>
    </row>
    <row r="190" spans="1:9" x14ac:dyDescent="0.3">
      <c r="A190">
        <v>51851</v>
      </c>
      <c r="B190">
        <v>117</v>
      </c>
      <c r="C190" t="s">
        <v>99</v>
      </c>
      <c r="D190">
        <v>110</v>
      </c>
      <c r="E190" t="s">
        <v>21</v>
      </c>
      <c r="F190" s="20">
        <v>45665</v>
      </c>
      <c r="G190" t="s">
        <v>379</v>
      </c>
      <c r="H190" t="s">
        <v>452</v>
      </c>
      <c r="I190">
        <v>-12.3</v>
      </c>
    </row>
    <row r="191" spans="1:9" x14ac:dyDescent="0.3">
      <c r="A191">
        <v>51852</v>
      </c>
      <c r="B191">
        <v>117</v>
      </c>
      <c r="C191" t="s">
        <v>99</v>
      </c>
      <c r="D191">
        <v>110</v>
      </c>
      <c r="E191" t="s">
        <v>21</v>
      </c>
      <c r="F191" s="20">
        <v>45665</v>
      </c>
      <c r="G191" t="s">
        <v>379</v>
      </c>
      <c r="H191" t="s">
        <v>452</v>
      </c>
      <c r="I191">
        <v>-12.3</v>
      </c>
    </row>
    <row r="192" spans="1:9" x14ac:dyDescent="0.3">
      <c r="A192">
        <v>51853</v>
      </c>
      <c r="B192">
        <v>117</v>
      </c>
      <c r="C192" t="s">
        <v>99</v>
      </c>
      <c r="D192">
        <v>110</v>
      </c>
      <c r="E192" t="s">
        <v>21</v>
      </c>
      <c r="F192" s="20">
        <v>45665</v>
      </c>
      <c r="G192" t="s">
        <v>379</v>
      </c>
      <c r="H192" t="s">
        <v>452</v>
      </c>
      <c r="I192">
        <v>-12.3</v>
      </c>
    </row>
    <row r="193" spans="1:9" x14ac:dyDescent="0.3">
      <c r="A193">
        <v>51854</v>
      </c>
      <c r="B193">
        <v>117</v>
      </c>
      <c r="C193" t="s">
        <v>99</v>
      </c>
      <c r="D193">
        <v>110</v>
      </c>
      <c r="E193" t="s">
        <v>21</v>
      </c>
      <c r="F193" s="20">
        <v>45665</v>
      </c>
      <c r="G193" t="s">
        <v>379</v>
      </c>
      <c r="H193" t="s">
        <v>452</v>
      </c>
      <c r="I193">
        <v>-12.3</v>
      </c>
    </row>
    <row r="194" spans="1:9" x14ac:dyDescent="0.3">
      <c r="A194">
        <v>51855</v>
      </c>
      <c r="B194">
        <v>117</v>
      </c>
      <c r="C194" t="s">
        <v>99</v>
      </c>
      <c r="D194">
        <v>110</v>
      </c>
      <c r="E194" t="s">
        <v>21</v>
      </c>
      <c r="F194" s="20">
        <v>45665</v>
      </c>
      <c r="G194" t="s">
        <v>379</v>
      </c>
      <c r="H194" t="s">
        <v>452</v>
      </c>
      <c r="I194">
        <v>-12.3</v>
      </c>
    </row>
    <row r="195" spans="1:9" x14ac:dyDescent="0.3">
      <c r="A195">
        <v>51856</v>
      </c>
      <c r="B195">
        <v>117</v>
      </c>
      <c r="C195" t="s">
        <v>99</v>
      </c>
      <c r="D195">
        <v>110</v>
      </c>
      <c r="E195" t="s">
        <v>21</v>
      </c>
      <c r="F195" s="20">
        <v>45665</v>
      </c>
      <c r="G195" t="s">
        <v>379</v>
      </c>
      <c r="H195" t="s">
        <v>452</v>
      </c>
      <c r="I195">
        <v>-12.3</v>
      </c>
    </row>
    <row r="196" spans="1:9" x14ac:dyDescent="0.3">
      <c r="A196">
        <v>51857</v>
      </c>
      <c r="B196">
        <v>117</v>
      </c>
      <c r="C196" t="s">
        <v>99</v>
      </c>
      <c r="D196">
        <v>110</v>
      </c>
      <c r="E196" t="s">
        <v>21</v>
      </c>
      <c r="F196" s="20">
        <v>45665</v>
      </c>
      <c r="G196" t="s">
        <v>379</v>
      </c>
      <c r="H196" t="s">
        <v>452</v>
      </c>
      <c r="I196">
        <v>-12.3</v>
      </c>
    </row>
    <row r="197" spans="1:9" x14ac:dyDescent="0.3">
      <c r="A197">
        <v>51858</v>
      </c>
      <c r="B197">
        <v>117</v>
      </c>
      <c r="C197" t="s">
        <v>99</v>
      </c>
      <c r="D197">
        <v>110</v>
      </c>
      <c r="E197" t="s">
        <v>21</v>
      </c>
      <c r="F197" s="20">
        <v>45665</v>
      </c>
      <c r="G197" t="s">
        <v>379</v>
      </c>
      <c r="H197" t="s">
        <v>452</v>
      </c>
      <c r="I197">
        <v>-12.3</v>
      </c>
    </row>
    <row r="198" spans="1:9" x14ac:dyDescent="0.3">
      <c r="A198">
        <v>51859</v>
      </c>
      <c r="B198">
        <v>117</v>
      </c>
      <c r="C198" t="s">
        <v>99</v>
      </c>
      <c r="D198">
        <v>110</v>
      </c>
      <c r="E198" t="s">
        <v>21</v>
      </c>
      <c r="F198" s="20">
        <v>45665</v>
      </c>
      <c r="G198" t="s">
        <v>379</v>
      </c>
      <c r="H198" t="s">
        <v>452</v>
      </c>
      <c r="I198">
        <v>-12.3</v>
      </c>
    </row>
    <row r="199" spans="1:9" x14ac:dyDescent="0.3">
      <c r="A199">
        <v>51860</v>
      </c>
      <c r="B199">
        <v>117</v>
      </c>
      <c r="C199" t="s">
        <v>99</v>
      </c>
      <c r="D199">
        <v>110</v>
      </c>
      <c r="E199" t="s">
        <v>21</v>
      </c>
      <c r="F199" s="20">
        <v>45665</v>
      </c>
      <c r="G199" t="s">
        <v>379</v>
      </c>
      <c r="H199" t="s">
        <v>452</v>
      </c>
      <c r="I199">
        <v>-12.3</v>
      </c>
    </row>
    <row r="200" spans="1:9" x14ac:dyDescent="0.3">
      <c r="A200">
        <v>51861</v>
      </c>
      <c r="B200">
        <v>117</v>
      </c>
      <c r="C200" t="s">
        <v>99</v>
      </c>
      <c r="D200">
        <v>110</v>
      </c>
      <c r="E200" t="s">
        <v>21</v>
      </c>
      <c r="F200" s="20">
        <v>45665</v>
      </c>
      <c r="G200" t="s">
        <v>379</v>
      </c>
      <c r="H200" t="s">
        <v>452</v>
      </c>
      <c r="I200">
        <v>-12.3</v>
      </c>
    </row>
    <row r="201" spans="1:9" x14ac:dyDescent="0.3">
      <c r="A201">
        <v>51862</v>
      </c>
      <c r="B201">
        <v>117</v>
      </c>
      <c r="C201" t="s">
        <v>99</v>
      </c>
      <c r="D201">
        <v>110</v>
      </c>
      <c r="E201" t="s">
        <v>21</v>
      </c>
      <c r="F201" s="20">
        <v>45665</v>
      </c>
      <c r="G201" t="s">
        <v>379</v>
      </c>
      <c r="H201" t="s">
        <v>452</v>
      </c>
      <c r="I201">
        <v>-12.3</v>
      </c>
    </row>
    <row r="202" spans="1:9" x14ac:dyDescent="0.3">
      <c r="A202">
        <v>51863</v>
      </c>
      <c r="B202">
        <v>117</v>
      </c>
      <c r="C202" t="s">
        <v>99</v>
      </c>
      <c r="D202">
        <v>110</v>
      </c>
      <c r="E202" t="s">
        <v>21</v>
      </c>
      <c r="F202" s="20">
        <v>45665</v>
      </c>
      <c r="G202" t="s">
        <v>379</v>
      </c>
      <c r="H202" t="s">
        <v>452</v>
      </c>
      <c r="I202">
        <v>-12.3</v>
      </c>
    </row>
    <row r="203" spans="1:9" x14ac:dyDescent="0.3">
      <c r="A203">
        <v>51864</v>
      </c>
      <c r="B203">
        <v>117</v>
      </c>
      <c r="C203" t="s">
        <v>99</v>
      </c>
      <c r="D203">
        <v>110</v>
      </c>
      <c r="E203" t="s">
        <v>21</v>
      </c>
      <c r="F203" s="20">
        <v>45665</v>
      </c>
      <c r="G203" t="s">
        <v>379</v>
      </c>
      <c r="H203" t="s">
        <v>452</v>
      </c>
      <c r="I203">
        <v>-12.3</v>
      </c>
    </row>
    <row r="204" spans="1:9" x14ac:dyDescent="0.3">
      <c r="A204">
        <v>51865</v>
      </c>
      <c r="B204">
        <v>117</v>
      </c>
      <c r="C204" t="s">
        <v>99</v>
      </c>
      <c r="D204">
        <v>110</v>
      </c>
      <c r="E204" t="s">
        <v>21</v>
      </c>
      <c r="F204" s="20">
        <v>45665</v>
      </c>
      <c r="G204" t="s">
        <v>379</v>
      </c>
      <c r="H204" t="s">
        <v>452</v>
      </c>
      <c r="I204">
        <v>-12.3</v>
      </c>
    </row>
    <row r="205" spans="1:9" x14ac:dyDescent="0.3">
      <c r="A205">
        <v>51866</v>
      </c>
      <c r="B205">
        <v>117</v>
      </c>
      <c r="C205" t="s">
        <v>99</v>
      </c>
      <c r="D205">
        <v>110</v>
      </c>
      <c r="E205" t="s">
        <v>21</v>
      </c>
      <c r="F205" s="20">
        <v>45665</v>
      </c>
      <c r="G205" t="s">
        <v>379</v>
      </c>
      <c r="H205" t="s">
        <v>452</v>
      </c>
      <c r="I205">
        <v>-12.3</v>
      </c>
    </row>
    <row r="206" spans="1:9" x14ac:dyDescent="0.3">
      <c r="A206">
        <v>51867</v>
      </c>
      <c r="B206">
        <v>117</v>
      </c>
      <c r="C206" t="s">
        <v>99</v>
      </c>
      <c r="D206">
        <v>110</v>
      </c>
      <c r="E206" t="s">
        <v>21</v>
      </c>
      <c r="F206" s="20">
        <v>45665</v>
      </c>
      <c r="G206" t="s">
        <v>379</v>
      </c>
      <c r="H206" t="s">
        <v>452</v>
      </c>
      <c r="I206">
        <v>-12.3</v>
      </c>
    </row>
    <row r="207" spans="1:9" x14ac:dyDescent="0.3">
      <c r="A207">
        <v>51868</v>
      </c>
      <c r="B207">
        <v>117</v>
      </c>
      <c r="C207" t="s">
        <v>99</v>
      </c>
      <c r="D207">
        <v>110</v>
      </c>
      <c r="E207" t="s">
        <v>21</v>
      </c>
      <c r="F207" s="20">
        <v>45665</v>
      </c>
      <c r="G207" t="s">
        <v>379</v>
      </c>
      <c r="H207" t="s">
        <v>452</v>
      </c>
      <c r="I207">
        <v>-12.3</v>
      </c>
    </row>
    <row r="208" spans="1:9" x14ac:dyDescent="0.3">
      <c r="A208">
        <v>51869</v>
      </c>
      <c r="B208">
        <v>117</v>
      </c>
      <c r="C208" t="s">
        <v>99</v>
      </c>
      <c r="D208">
        <v>110</v>
      </c>
      <c r="E208" t="s">
        <v>21</v>
      </c>
      <c r="F208" s="20">
        <v>45665</v>
      </c>
      <c r="G208" t="s">
        <v>379</v>
      </c>
      <c r="H208" t="s">
        <v>452</v>
      </c>
      <c r="I208">
        <v>-12.3</v>
      </c>
    </row>
    <row r="209" spans="1:9" x14ac:dyDescent="0.3">
      <c r="A209">
        <v>51870</v>
      </c>
      <c r="B209">
        <v>117</v>
      </c>
      <c r="C209" t="s">
        <v>99</v>
      </c>
      <c r="D209">
        <v>110</v>
      </c>
      <c r="E209" t="s">
        <v>21</v>
      </c>
      <c r="F209" s="20">
        <v>45665</v>
      </c>
      <c r="G209" t="s">
        <v>379</v>
      </c>
      <c r="H209" t="s">
        <v>452</v>
      </c>
      <c r="I209">
        <v>-12.3</v>
      </c>
    </row>
    <row r="210" spans="1:9" x14ac:dyDescent="0.3">
      <c r="A210">
        <v>51871</v>
      </c>
      <c r="B210">
        <v>117</v>
      </c>
      <c r="C210" t="s">
        <v>99</v>
      </c>
      <c r="D210">
        <v>110</v>
      </c>
      <c r="E210" t="s">
        <v>21</v>
      </c>
      <c r="F210" s="20">
        <v>45665</v>
      </c>
      <c r="G210" t="s">
        <v>379</v>
      </c>
      <c r="H210" t="s">
        <v>452</v>
      </c>
      <c r="I210">
        <v>-12.3</v>
      </c>
    </row>
    <row r="211" spans="1:9" x14ac:dyDescent="0.3">
      <c r="A211">
        <v>51872</v>
      </c>
      <c r="B211">
        <v>117</v>
      </c>
      <c r="C211" t="s">
        <v>99</v>
      </c>
      <c r="D211">
        <v>110</v>
      </c>
      <c r="E211" t="s">
        <v>21</v>
      </c>
      <c r="F211" s="20">
        <v>45665</v>
      </c>
      <c r="G211" t="s">
        <v>379</v>
      </c>
      <c r="H211" t="s">
        <v>452</v>
      </c>
      <c r="I211">
        <v>-12.3</v>
      </c>
    </row>
    <row r="212" spans="1:9" x14ac:dyDescent="0.3">
      <c r="A212">
        <v>51873</v>
      </c>
      <c r="B212">
        <v>117</v>
      </c>
      <c r="C212" t="s">
        <v>99</v>
      </c>
      <c r="D212">
        <v>110</v>
      </c>
      <c r="E212" t="s">
        <v>21</v>
      </c>
      <c r="F212" s="20">
        <v>45665</v>
      </c>
      <c r="G212" t="s">
        <v>379</v>
      </c>
      <c r="H212" t="s">
        <v>452</v>
      </c>
      <c r="I212">
        <v>-12.3</v>
      </c>
    </row>
    <row r="213" spans="1:9" x14ac:dyDescent="0.3">
      <c r="A213">
        <v>51874</v>
      </c>
      <c r="B213">
        <v>117</v>
      </c>
      <c r="C213" t="s">
        <v>99</v>
      </c>
      <c r="D213">
        <v>110</v>
      </c>
      <c r="E213" t="s">
        <v>21</v>
      </c>
      <c r="F213" s="20">
        <v>45665</v>
      </c>
      <c r="G213" t="s">
        <v>379</v>
      </c>
      <c r="H213" t="s">
        <v>452</v>
      </c>
      <c r="I213">
        <v>-12.3</v>
      </c>
    </row>
    <row r="214" spans="1:9" x14ac:dyDescent="0.3">
      <c r="A214">
        <v>51875</v>
      </c>
      <c r="B214">
        <v>117</v>
      </c>
      <c r="C214" t="s">
        <v>99</v>
      </c>
      <c r="D214">
        <v>110</v>
      </c>
      <c r="E214" t="s">
        <v>21</v>
      </c>
      <c r="F214" s="20">
        <v>45665</v>
      </c>
      <c r="G214" t="s">
        <v>379</v>
      </c>
      <c r="H214" t="s">
        <v>452</v>
      </c>
      <c r="I214">
        <v>-12.3</v>
      </c>
    </row>
    <row r="215" spans="1:9" x14ac:dyDescent="0.3">
      <c r="A215">
        <v>51876</v>
      </c>
      <c r="B215">
        <v>117</v>
      </c>
      <c r="C215" t="s">
        <v>99</v>
      </c>
      <c r="D215">
        <v>110</v>
      </c>
      <c r="E215" t="s">
        <v>21</v>
      </c>
      <c r="F215" s="20">
        <v>45665</v>
      </c>
      <c r="G215" t="s">
        <v>379</v>
      </c>
      <c r="H215" t="s">
        <v>452</v>
      </c>
      <c r="I215">
        <v>-12.3</v>
      </c>
    </row>
    <row r="216" spans="1:9" x14ac:dyDescent="0.3">
      <c r="A216">
        <v>51877</v>
      </c>
      <c r="B216">
        <v>117</v>
      </c>
      <c r="C216" t="s">
        <v>99</v>
      </c>
      <c r="D216">
        <v>110</v>
      </c>
      <c r="E216" t="s">
        <v>21</v>
      </c>
      <c r="F216" s="20">
        <v>45665</v>
      </c>
      <c r="G216" t="s">
        <v>379</v>
      </c>
      <c r="H216" t="s">
        <v>452</v>
      </c>
      <c r="I216">
        <v>-12.3</v>
      </c>
    </row>
    <row r="217" spans="1:9" x14ac:dyDescent="0.3">
      <c r="A217">
        <v>51878</v>
      </c>
      <c r="B217">
        <v>117</v>
      </c>
      <c r="C217" t="s">
        <v>99</v>
      </c>
      <c r="D217">
        <v>110</v>
      </c>
      <c r="E217" t="s">
        <v>21</v>
      </c>
      <c r="F217" s="20">
        <v>45665</v>
      </c>
      <c r="G217" t="s">
        <v>379</v>
      </c>
      <c r="H217" t="s">
        <v>452</v>
      </c>
      <c r="I217">
        <v>-12.3</v>
      </c>
    </row>
    <row r="218" spans="1:9" x14ac:dyDescent="0.3">
      <c r="A218">
        <v>51879</v>
      </c>
      <c r="B218">
        <v>117</v>
      </c>
      <c r="C218" t="s">
        <v>99</v>
      </c>
      <c r="D218">
        <v>110</v>
      </c>
      <c r="E218" t="s">
        <v>21</v>
      </c>
      <c r="F218" s="20">
        <v>45665</v>
      </c>
      <c r="G218" t="s">
        <v>379</v>
      </c>
      <c r="H218" t="s">
        <v>452</v>
      </c>
      <c r="I218">
        <v>-12.3</v>
      </c>
    </row>
    <row r="219" spans="1:9" x14ac:dyDescent="0.3">
      <c r="A219">
        <v>51880</v>
      </c>
      <c r="B219">
        <v>117</v>
      </c>
      <c r="C219" t="s">
        <v>99</v>
      </c>
      <c r="D219">
        <v>110</v>
      </c>
      <c r="E219" t="s">
        <v>21</v>
      </c>
      <c r="F219" s="20">
        <v>45665</v>
      </c>
      <c r="G219" t="s">
        <v>379</v>
      </c>
      <c r="H219" t="s">
        <v>452</v>
      </c>
      <c r="I219">
        <v>-12.3</v>
      </c>
    </row>
    <row r="220" spans="1:9" x14ac:dyDescent="0.3">
      <c r="A220">
        <v>51881</v>
      </c>
      <c r="B220">
        <v>117</v>
      </c>
      <c r="C220" t="s">
        <v>99</v>
      </c>
      <c r="D220">
        <v>110</v>
      </c>
      <c r="E220" t="s">
        <v>21</v>
      </c>
      <c r="F220" s="20">
        <v>45665</v>
      </c>
      <c r="G220" t="s">
        <v>379</v>
      </c>
      <c r="H220" t="s">
        <v>452</v>
      </c>
      <c r="I220">
        <v>-12.3</v>
      </c>
    </row>
    <row r="221" spans="1:9" x14ac:dyDescent="0.3">
      <c r="A221">
        <v>51882</v>
      </c>
      <c r="B221">
        <v>117</v>
      </c>
      <c r="C221" t="s">
        <v>99</v>
      </c>
      <c r="D221">
        <v>110</v>
      </c>
      <c r="E221" t="s">
        <v>21</v>
      </c>
      <c r="F221" s="20">
        <v>45665</v>
      </c>
      <c r="G221" t="s">
        <v>379</v>
      </c>
      <c r="H221" t="s">
        <v>452</v>
      </c>
      <c r="I221">
        <v>-12.3</v>
      </c>
    </row>
    <row r="222" spans="1:9" x14ac:dyDescent="0.3">
      <c r="A222">
        <v>51883</v>
      </c>
      <c r="B222">
        <v>117</v>
      </c>
      <c r="C222" t="s">
        <v>99</v>
      </c>
      <c r="D222">
        <v>110</v>
      </c>
      <c r="E222" t="s">
        <v>21</v>
      </c>
      <c r="F222" s="20">
        <v>45665</v>
      </c>
      <c r="G222" t="s">
        <v>379</v>
      </c>
      <c r="H222" t="s">
        <v>453</v>
      </c>
      <c r="I222">
        <v>-82.56</v>
      </c>
    </row>
    <row r="223" spans="1:9" x14ac:dyDescent="0.3">
      <c r="A223">
        <v>51677</v>
      </c>
      <c r="B223">
        <v>117</v>
      </c>
      <c r="C223" t="s">
        <v>99</v>
      </c>
      <c r="D223">
        <v>110</v>
      </c>
      <c r="E223" t="s">
        <v>21</v>
      </c>
      <c r="F223" s="20">
        <v>45664</v>
      </c>
      <c r="G223" t="s">
        <v>373</v>
      </c>
      <c r="H223" t="s">
        <v>454</v>
      </c>
      <c r="I223">
        <v>2862.12</v>
      </c>
    </row>
    <row r="224" spans="1:9" x14ac:dyDescent="0.3">
      <c r="A224">
        <v>51678</v>
      </c>
      <c r="B224">
        <v>117</v>
      </c>
      <c r="C224" t="s">
        <v>99</v>
      </c>
      <c r="D224">
        <v>110</v>
      </c>
      <c r="E224" t="s">
        <v>21</v>
      </c>
      <c r="F224" s="20">
        <v>45664</v>
      </c>
      <c r="G224" t="s">
        <v>373</v>
      </c>
      <c r="H224" t="s">
        <v>375</v>
      </c>
      <c r="I224">
        <v>5565.87</v>
      </c>
    </row>
    <row r="225" spans="1:9" x14ac:dyDescent="0.3">
      <c r="A225">
        <v>51679</v>
      </c>
      <c r="B225">
        <v>117</v>
      </c>
      <c r="C225" t="s">
        <v>99</v>
      </c>
      <c r="D225">
        <v>110</v>
      </c>
      <c r="E225" t="s">
        <v>21</v>
      </c>
      <c r="F225" s="20">
        <v>45664</v>
      </c>
      <c r="G225" t="s">
        <v>373</v>
      </c>
      <c r="H225" t="s">
        <v>376</v>
      </c>
      <c r="I225">
        <v>53.43</v>
      </c>
    </row>
    <row r="226" spans="1:9" x14ac:dyDescent="0.3">
      <c r="A226">
        <v>51680</v>
      </c>
      <c r="B226">
        <v>117</v>
      </c>
      <c r="C226" t="s">
        <v>99</v>
      </c>
      <c r="D226">
        <v>110</v>
      </c>
      <c r="E226" t="s">
        <v>21</v>
      </c>
      <c r="F226" s="20">
        <v>45664</v>
      </c>
      <c r="G226" t="s">
        <v>373</v>
      </c>
      <c r="H226" t="s">
        <v>455</v>
      </c>
      <c r="I226">
        <v>246.8</v>
      </c>
    </row>
    <row r="227" spans="1:9" x14ac:dyDescent="0.3">
      <c r="A227">
        <v>51681</v>
      </c>
      <c r="B227">
        <v>117</v>
      </c>
      <c r="C227" t="s">
        <v>99</v>
      </c>
      <c r="D227">
        <v>110</v>
      </c>
      <c r="E227" t="s">
        <v>21</v>
      </c>
      <c r="F227" s="20">
        <v>45664</v>
      </c>
      <c r="G227" t="s">
        <v>373</v>
      </c>
      <c r="H227" t="s">
        <v>456</v>
      </c>
      <c r="I227">
        <v>987.2</v>
      </c>
    </row>
    <row r="228" spans="1:9" x14ac:dyDescent="0.3">
      <c r="A228">
        <v>51682</v>
      </c>
      <c r="B228">
        <v>117</v>
      </c>
      <c r="C228" t="s">
        <v>99</v>
      </c>
      <c r="D228">
        <v>110</v>
      </c>
      <c r="E228" t="s">
        <v>21</v>
      </c>
      <c r="F228" s="20">
        <v>45664</v>
      </c>
      <c r="G228" t="s">
        <v>379</v>
      </c>
      <c r="H228" t="s">
        <v>457</v>
      </c>
      <c r="I228">
        <v>-1080</v>
      </c>
    </row>
    <row r="229" spans="1:9" x14ac:dyDescent="0.3">
      <c r="A229">
        <v>51683</v>
      </c>
      <c r="B229">
        <v>117</v>
      </c>
      <c r="C229" t="s">
        <v>99</v>
      </c>
      <c r="D229">
        <v>110</v>
      </c>
      <c r="E229" t="s">
        <v>21</v>
      </c>
      <c r="F229" s="20">
        <v>45664</v>
      </c>
      <c r="G229" t="s">
        <v>379</v>
      </c>
      <c r="H229" t="s">
        <v>458</v>
      </c>
      <c r="I229">
        <v>-3000</v>
      </c>
    </row>
    <row r="230" spans="1:9" x14ac:dyDescent="0.3">
      <c r="A230">
        <v>51684</v>
      </c>
      <c r="B230">
        <v>117</v>
      </c>
      <c r="C230" t="s">
        <v>99</v>
      </c>
      <c r="D230">
        <v>110</v>
      </c>
      <c r="E230" t="s">
        <v>21</v>
      </c>
      <c r="F230" s="20">
        <v>45664</v>
      </c>
      <c r="G230" t="s">
        <v>379</v>
      </c>
      <c r="H230" t="s">
        <v>459</v>
      </c>
      <c r="I230">
        <v>-171.2</v>
      </c>
    </row>
    <row r="231" spans="1:9" x14ac:dyDescent="0.3">
      <c r="A231">
        <v>51685</v>
      </c>
      <c r="B231">
        <v>117</v>
      </c>
      <c r="C231" t="s">
        <v>99</v>
      </c>
      <c r="D231">
        <v>110</v>
      </c>
      <c r="E231" t="s">
        <v>21</v>
      </c>
      <c r="F231" s="20">
        <v>45664</v>
      </c>
      <c r="G231" t="s">
        <v>379</v>
      </c>
      <c r="H231" t="s">
        <v>460</v>
      </c>
      <c r="I231">
        <v>-10</v>
      </c>
    </row>
    <row r="232" spans="1:9" x14ac:dyDescent="0.3">
      <c r="A232">
        <v>51170</v>
      </c>
      <c r="B232">
        <v>117</v>
      </c>
      <c r="C232" t="s">
        <v>99</v>
      </c>
      <c r="D232">
        <v>110</v>
      </c>
      <c r="E232" t="s">
        <v>21</v>
      </c>
      <c r="F232" s="20">
        <v>45663</v>
      </c>
      <c r="G232" t="s">
        <v>373</v>
      </c>
      <c r="H232" t="s">
        <v>461</v>
      </c>
      <c r="I232">
        <v>580</v>
      </c>
    </row>
    <row r="233" spans="1:9" x14ac:dyDescent="0.3">
      <c r="A233">
        <v>51171</v>
      </c>
      <c r="B233">
        <v>117</v>
      </c>
      <c r="C233" t="s">
        <v>99</v>
      </c>
      <c r="D233">
        <v>110</v>
      </c>
      <c r="E233" t="s">
        <v>21</v>
      </c>
      <c r="F233" s="20">
        <v>45663</v>
      </c>
      <c r="G233" t="s">
        <v>373</v>
      </c>
      <c r="H233" t="s">
        <v>462</v>
      </c>
      <c r="I233">
        <v>474</v>
      </c>
    </row>
    <row r="234" spans="1:9" x14ac:dyDescent="0.3">
      <c r="A234">
        <v>51172</v>
      </c>
      <c r="B234">
        <v>117</v>
      </c>
      <c r="C234" t="s">
        <v>99</v>
      </c>
      <c r="D234">
        <v>110</v>
      </c>
      <c r="E234" t="s">
        <v>21</v>
      </c>
      <c r="F234" s="20">
        <v>45663</v>
      </c>
      <c r="G234" t="s">
        <v>373</v>
      </c>
      <c r="H234" t="s">
        <v>376</v>
      </c>
      <c r="I234">
        <v>2342.06</v>
      </c>
    </row>
    <row r="235" spans="1:9" x14ac:dyDescent="0.3">
      <c r="A235">
        <v>51173</v>
      </c>
      <c r="B235">
        <v>117</v>
      </c>
      <c r="C235" t="s">
        <v>99</v>
      </c>
      <c r="D235">
        <v>110</v>
      </c>
      <c r="E235" t="s">
        <v>21</v>
      </c>
      <c r="F235" s="20">
        <v>45663</v>
      </c>
      <c r="G235" t="s">
        <v>373</v>
      </c>
      <c r="H235" t="s">
        <v>463</v>
      </c>
      <c r="I235">
        <v>30217.74</v>
      </c>
    </row>
    <row r="236" spans="1:9" x14ac:dyDescent="0.3">
      <c r="A236">
        <v>51174</v>
      </c>
      <c r="B236">
        <v>117</v>
      </c>
      <c r="C236" t="s">
        <v>99</v>
      </c>
      <c r="D236">
        <v>110</v>
      </c>
      <c r="E236" t="s">
        <v>21</v>
      </c>
      <c r="F236" s="20">
        <v>45663</v>
      </c>
      <c r="G236" t="s">
        <v>373</v>
      </c>
      <c r="H236" t="s">
        <v>463</v>
      </c>
      <c r="I236">
        <v>93337.69</v>
      </c>
    </row>
    <row r="237" spans="1:9" x14ac:dyDescent="0.3">
      <c r="A237">
        <v>51175</v>
      </c>
      <c r="B237">
        <v>117</v>
      </c>
      <c r="C237" t="s">
        <v>99</v>
      </c>
      <c r="D237">
        <v>110</v>
      </c>
      <c r="E237" t="s">
        <v>21</v>
      </c>
      <c r="F237" s="20">
        <v>45663</v>
      </c>
      <c r="G237" t="s">
        <v>379</v>
      </c>
      <c r="H237" t="s">
        <v>464</v>
      </c>
      <c r="I237">
        <v>-11000</v>
      </c>
    </row>
    <row r="238" spans="1:9" x14ac:dyDescent="0.3">
      <c r="A238">
        <v>51176</v>
      </c>
      <c r="B238">
        <v>117</v>
      </c>
      <c r="C238" t="s">
        <v>99</v>
      </c>
      <c r="D238">
        <v>110</v>
      </c>
      <c r="E238" t="s">
        <v>21</v>
      </c>
      <c r="F238" s="20">
        <v>45663</v>
      </c>
      <c r="G238" t="s">
        <v>379</v>
      </c>
      <c r="H238" t="s">
        <v>465</v>
      </c>
      <c r="I238">
        <v>-25000</v>
      </c>
    </row>
    <row r="239" spans="1:9" x14ac:dyDescent="0.3">
      <c r="A239">
        <v>51177</v>
      </c>
      <c r="B239">
        <v>117</v>
      </c>
      <c r="C239" t="s">
        <v>99</v>
      </c>
      <c r="D239">
        <v>110</v>
      </c>
      <c r="E239" t="s">
        <v>21</v>
      </c>
      <c r="F239" s="20">
        <v>45663</v>
      </c>
      <c r="G239" t="s">
        <v>379</v>
      </c>
      <c r="H239" t="s">
        <v>466</v>
      </c>
      <c r="I239">
        <v>-900</v>
      </c>
    </row>
    <row r="240" spans="1:9" x14ac:dyDescent="0.3">
      <c r="A240">
        <v>51178</v>
      </c>
      <c r="B240">
        <v>117</v>
      </c>
      <c r="C240" t="s">
        <v>99</v>
      </c>
      <c r="D240">
        <v>110</v>
      </c>
      <c r="E240" t="s">
        <v>21</v>
      </c>
      <c r="F240" s="20">
        <v>45663</v>
      </c>
      <c r="G240" t="s">
        <v>379</v>
      </c>
      <c r="H240" t="s">
        <v>467</v>
      </c>
      <c r="I240">
        <v>-500</v>
      </c>
    </row>
    <row r="241" spans="1:9" x14ac:dyDescent="0.3">
      <c r="A241">
        <v>51179</v>
      </c>
      <c r="B241">
        <v>117</v>
      </c>
      <c r="C241" t="s">
        <v>99</v>
      </c>
      <c r="D241">
        <v>110</v>
      </c>
      <c r="E241" t="s">
        <v>21</v>
      </c>
      <c r="F241" s="20">
        <v>45663</v>
      </c>
      <c r="G241" t="s">
        <v>379</v>
      </c>
      <c r="H241" t="s">
        <v>468</v>
      </c>
      <c r="I241">
        <v>-187000</v>
      </c>
    </row>
    <row r="242" spans="1:9" x14ac:dyDescent="0.3">
      <c r="A242">
        <v>51180</v>
      </c>
      <c r="B242">
        <v>117</v>
      </c>
      <c r="C242" t="s">
        <v>99</v>
      </c>
      <c r="D242">
        <v>110</v>
      </c>
      <c r="E242" t="s">
        <v>21</v>
      </c>
      <c r="F242" s="20">
        <v>45663</v>
      </c>
      <c r="G242" t="s">
        <v>379</v>
      </c>
      <c r="H242" t="s">
        <v>469</v>
      </c>
      <c r="I242">
        <v>-500</v>
      </c>
    </row>
    <row r="243" spans="1:9" x14ac:dyDescent="0.3">
      <c r="A243">
        <v>51181</v>
      </c>
      <c r="B243">
        <v>117</v>
      </c>
      <c r="C243" t="s">
        <v>99</v>
      </c>
      <c r="D243">
        <v>110</v>
      </c>
      <c r="E243" t="s">
        <v>21</v>
      </c>
      <c r="F243" s="20">
        <v>45663</v>
      </c>
      <c r="G243" t="s">
        <v>379</v>
      </c>
      <c r="H243" t="s">
        <v>470</v>
      </c>
      <c r="I243">
        <v>-3891.53</v>
      </c>
    </row>
    <row r="244" spans="1:9" x14ac:dyDescent="0.3">
      <c r="A244">
        <v>51182</v>
      </c>
      <c r="B244">
        <v>117</v>
      </c>
      <c r="C244" t="s">
        <v>99</v>
      </c>
      <c r="D244">
        <v>110</v>
      </c>
      <c r="E244" t="s">
        <v>21</v>
      </c>
      <c r="F244" s="20">
        <v>45663</v>
      </c>
      <c r="G244" t="s">
        <v>379</v>
      </c>
      <c r="H244" t="s">
        <v>471</v>
      </c>
      <c r="I244">
        <v>-1531.06</v>
      </c>
    </row>
    <row r="245" spans="1:9" x14ac:dyDescent="0.3">
      <c r="A245">
        <v>51183</v>
      </c>
      <c r="B245">
        <v>117</v>
      </c>
      <c r="C245" t="s">
        <v>99</v>
      </c>
      <c r="D245">
        <v>110</v>
      </c>
      <c r="E245" t="s">
        <v>21</v>
      </c>
      <c r="F245" s="20">
        <v>45663</v>
      </c>
      <c r="G245" t="s">
        <v>379</v>
      </c>
      <c r="H245" t="s">
        <v>447</v>
      </c>
      <c r="I245">
        <v>-60</v>
      </c>
    </row>
    <row r="246" spans="1:9" x14ac:dyDescent="0.3">
      <c r="A246">
        <v>51184</v>
      </c>
      <c r="B246">
        <v>117</v>
      </c>
      <c r="C246" t="s">
        <v>99</v>
      </c>
      <c r="D246">
        <v>110</v>
      </c>
      <c r="E246" t="s">
        <v>21</v>
      </c>
      <c r="F246" s="20">
        <v>45663</v>
      </c>
      <c r="G246" t="s">
        <v>379</v>
      </c>
      <c r="H246" t="s">
        <v>472</v>
      </c>
      <c r="I246">
        <v>-917.96</v>
      </c>
    </row>
    <row r="247" spans="1:9" x14ac:dyDescent="0.3">
      <c r="A247">
        <v>51185</v>
      </c>
      <c r="B247">
        <v>117</v>
      </c>
      <c r="C247" t="s">
        <v>99</v>
      </c>
      <c r="D247">
        <v>110</v>
      </c>
      <c r="E247" t="s">
        <v>21</v>
      </c>
      <c r="F247" s="20">
        <v>45663</v>
      </c>
      <c r="G247" t="s">
        <v>379</v>
      </c>
      <c r="H247" t="s">
        <v>473</v>
      </c>
      <c r="I247">
        <v>-5241.6000000000004</v>
      </c>
    </row>
    <row r="248" spans="1:9" x14ac:dyDescent="0.3">
      <c r="A248">
        <v>51186</v>
      </c>
      <c r="B248">
        <v>117</v>
      </c>
      <c r="C248" t="s">
        <v>99</v>
      </c>
      <c r="D248">
        <v>110</v>
      </c>
      <c r="E248" t="s">
        <v>21</v>
      </c>
      <c r="F248" s="20">
        <v>45663</v>
      </c>
      <c r="G248" t="s">
        <v>379</v>
      </c>
      <c r="H248" t="s">
        <v>447</v>
      </c>
      <c r="I248">
        <v>-377.59</v>
      </c>
    </row>
    <row r="249" spans="1:9" x14ac:dyDescent="0.3">
      <c r="A249">
        <v>51187</v>
      </c>
      <c r="B249">
        <v>117</v>
      </c>
      <c r="C249" t="s">
        <v>99</v>
      </c>
      <c r="D249">
        <v>110</v>
      </c>
      <c r="E249" t="s">
        <v>21</v>
      </c>
      <c r="F249" s="20">
        <v>45663</v>
      </c>
      <c r="G249" t="s">
        <v>379</v>
      </c>
      <c r="H249" t="s">
        <v>447</v>
      </c>
      <c r="I249">
        <v>-299.54000000000002</v>
      </c>
    </row>
    <row r="250" spans="1:9" x14ac:dyDescent="0.3">
      <c r="A250">
        <v>51188</v>
      </c>
      <c r="B250">
        <v>117</v>
      </c>
      <c r="C250" t="s">
        <v>99</v>
      </c>
      <c r="D250">
        <v>110</v>
      </c>
      <c r="E250" t="s">
        <v>21</v>
      </c>
      <c r="F250" s="20">
        <v>45663</v>
      </c>
      <c r="G250" t="s">
        <v>379</v>
      </c>
      <c r="H250" t="s">
        <v>447</v>
      </c>
      <c r="I250">
        <v>-33.28</v>
      </c>
    </row>
    <row r="251" spans="1:9" x14ac:dyDescent="0.3">
      <c r="A251">
        <v>51189</v>
      </c>
      <c r="B251">
        <v>117</v>
      </c>
      <c r="C251" t="s">
        <v>99</v>
      </c>
      <c r="D251">
        <v>110</v>
      </c>
      <c r="E251" t="s">
        <v>21</v>
      </c>
      <c r="F251" s="20">
        <v>45663</v>
      </c>
      <c r="G251" t="s">
        <v>379</v>
      </c>
      <c r="H251" t="s">
        <v>474</v>
      </c>
      <c r="I251">
        <v>-459</v>
      </c>
    </row>
    <row r="252" spans="1:9" x14ac:dyDescent="0.3">
      <c r="A252">
        <v>51190</v>
      </c>
      <c r="B252">
        <v>117</v>
      </c>
      <c r="C252" t="s">
        <v>99</v>
      </c>
      <c r="D252">
        <v>110</v>
      </c>
      <c r="E252" t="s">
        <v>21</v>
      </c>
      <c r="F252" s="20">
        <v>45663</v>
      </c>
      <c r="G252" t="s">
        <v>379</v>
      </c>
      <c r="H252" t="s">
        <v>447</v>
      </c>
      <c r="I252">
        <v>-596.83000000000004</v>
      </c>
    </row>
    <row r="253" spans="1:9" x14ac:dyDescent="0.3">
      <c r="A253">
        <v>51191</v>
      </c>
      <c r="B253">
        <v>117</v>
      </c>
      <c r="C253" t="s">
        <v>99</v>
      </c>
      <c r="D253">
        <v>110</v>
      </c>
      <c r="E253" t="s">
        <v>21</v>
      </c>
      <c r="F253" s="20">
        <v>45663</v>
      </c>
      <c r="G253" t="s">
        <v>379</v>
      </c>
      <c r="H253" t="s">
        <v>447</v>
      </c>
      <c r="I253">
        <v>-342.9</v>
      </c>
    </row>
    <row r="254" spans="1:9" x14ac:dyDescent="0.3">
      <c r="A254">
        <v>51192</v>
      </c>
      <c r="B254">
        <v>117</v>
      </c>
      <c r="C254" t="s">
        <v>99</v>
      </c>
      <c r="D254">
        <v>110</v>
      </c>
      <c r="E254" t="s">
        <v>21</v>
      </c>
      <c r="F254" s="20">
        <v>45663</v>
      </c>
      <c r="G254" t="s">
        <v>379</v>
      </c>
      <c r="H254" t="s">
        <v>475</v>
      </c>
      <c r="I254">
        <v>-683.6</v>
      </c>
    </row>
    <row r="255" spans="1:9" x14ac:dyDescent="0.3">
      <c r="A255">
        <v>51193</v>
      </c>
      <c r="B255">
        <v>117</v>
      </c>
      <c r="C255" t="s">
        <v>99</v>
      </c>
      <c r="D255">
        <v>110</v>
      </c>
      <c r="E255" t="s">
        <v>21</v>
      </c>
      <c r="F255" s="20">
        <v>45663</v>
      </c>
      <c r="G255" t="s">
        <v>379</v>
      </c>
      <c r="H255" t="s">
        <v>476</v>
      </c>
      <c r="I255">
        <v>-744</v>
      </c>
    </row>
    <row r="256" spans="1:9" x14ac:dyDescent="0.3">
      <c r="A256">
        <v>51194</v>
      </c>
      <c r="B256">
        <v>117</v>
      </c>
      <c r="C256" t="s">
        <v>99</v>
      </c>
      <c r="D256">
        <v>110</v>
      </c>
      <c r="E256" t="s">
        <v>21</v>
      </c>
      <c r="F256" s="20">
        <v>45663</v>
      </c>
      <c r="G256" t="s">
        <v>379</v>
      </c>
      <c r="H256" t="s">
        <v>477</v>
      </c>
      <c r="I256">
        <v>-2264.2199999999998</v>
      </c>
    </row>
    <row r="257" spans="1:9" x14ac:dyDescent="0.3">
      <c r="A257">
        <v>51084</v>
      </c>
      <c r="B257">
        <v>117</v>
      </c>
      <c r="C257" t="s">
        <v>99</v>
      </c>
      <c r="D257">
        <v>110</v>
      </c>
      <c r="E257" t="s">
        <v>21</v>
      </c>
      <c r="F257" s="20">
        <v>45660</v>
      </c>
      <c r="G257" t="s">
        <v>373</v>
      </c>
      <c r="H257" t="s">
        <v>478</v>
      </c>
      <c r="I257">
        <v>3971.13</v>
      </c>
    </row>
    <row r="258" spans="1:9" x14ac:dyDescent="0.3">
      <c r="A258">
        <v>51085</v>
      </c>
      <c r="B258">
        <v>117</v>
      </c>
      <c r="C258" t="s">
        <v>99</v>
      </c>
      <c r="D258">
        <v>110</v>
      </c>
      <c r="E258" t="s">
        <v>21</v>
      </c>
      <c r="F258" s="20">
        <v>45660</v>
      </c>
      <c r="G258" t="s">
        <v>373</v>
      </c>
      <c r="H258" t="s">
        <v>392</v>
      </c>
      <c r="I258">
        <v>142.56</v>
      </c>
    </row>
    <row r="259" spans="1:9" x14ac:dyDescent="0.3">
      <c r="A259">
        <v>51086</v>
      </c>
      <c r="B259">
        <v>117</v>
      </c>
      <c r="C259" t="s">
        <v>99</v>
      </c>
      <c r="D259">
        <v>110</v>
      </c>
      <c r="E259" t="s">
        <v>21</v>
      </c>
      <c r="F259" s="20">
        <v>45660</v>
      </c>
      <c r="G259" t="s">
        <v>373</v>
      </c>
      <c r="H259" t="s">
        <v>392</v>
      </c>
      <c r="I259">
        <v>95.04</v>
      </c>
    </row>
    <row r="260" spans="1:9" x14ac:dyDescent="0.3">
      <c r="A260">
        <v>51087</v>
      </c>
      <c r="B260">
        <v>117</v>
      </c>
      <c r="C260" t="s">
        <v>99</v>
      </c>
      <c r="D260">
        <v>110</v>
      </c>
      <c r="E260" t="s">
        <v>21</v>
      </c>
      <c r="F260" s="20">
        <v>45660</v>
      </c>
      <c r="G260" t="s">
        <v>373</v>
      </c>
      <c r="H260" t="s">
        <v>392</v>
      </c>
      <c r="I260">
        <v>190.08</v>
      </c>
    </row>
    <row r="261" spans="1:9" x14ac:dyDescent="0.3">
      <c r="A261">
        <v>51088</v>
      </c>
      <c r="B261">
        <v>117</v>
      </c>
      <c r="C261" t="s">
        <v>99</v>
      </c>
      <c r="D261">
        <v>110</v>
      </c>
      <c r="E261" t="s">
        <v>21</v>
      </c>
      <c r="F261" s="20">
        <v>45660</v>
      </c>
      <c r="G261" t="s">
        <v>373</v>
      </c>
      <c r="H261" t="s">
        <v>392</v>
      </c>
      <c r="I261">
        <v>924.44</v>
      </c>
    </row>
    <row r="262" spans="1:9" x14ac:dyDescent="0.3">
      <c r="A262">
        <v>51089</v>
      </c>
      <c r="B262">
        <v>117</v>
      </c>
      <c r="C262" t="s">
        <v>99</v>
      </c>
      <c r="D262">
        <v>110</v>
      </c>
      <c r="E262" t="s">
        <v>21</v>
      </c>
      <c r="F262" s="20">
        <v>45660</v>
      </c>
      <c r="G262" t="s">
        <v>373</v>
      </c>
      <c r="H262" t="s">
        <v>392</v>
      </c>
      <c r="I262">
        <v>426.72</v>
      </c>
    </row>
    <row r="263" spans="1:9" x14ac:dyDescent="0.3">
      <c r="A263">
        <v>51090</v>
      </c>
      <c r="B263">
        <v>117</v>
      </c>
      <c r="C263" t="s">
        <v>99</v>
      </c>
      <c r="D263">
        <v>110</v>
      </c>
      <c r="E263" t="s">
        <v>21</v>
      </c>
      <c r="F263" s="20">
        <v>45660</v>
      </c>
      <c r="G263" t="s">
        <v>373</v>
      </c>
      <c r="H263" t="s">
        <v>392</v>
      </c>
      <c r="I263">
        <v>179.62</v>
      </c>
    </row>
    <row r="264" spans="1:9" x14ac:dyDescent="0.3">
      <c r="A264">
        <v>51091</v>
      </c>
      <c r="B264">
        <v>117</v>
      </c>
      <c r="C264" t="s">
        <v>99</v>
      </c>
      <c r="D264">
        <v>110</v>
      </c>
      <c r="E264" t="s">
        <v>21</v>
      </c>
      <c r="F264" s="20">
        <v>45660</v>
      </c>
      <c r="G264" t="s">
        <v>373</v>
      </c>
      <c r="H264" t="s">
        <v>392</v>
      </c>
      <c r="I264">
        <v>35.64</v>
      </c>
    </row>
    <row r="265" spans="1:9" x14ac:dyDescent="0.3">
      <c r="A265">
        <v>51092</v>
      </c>
      <c r="B265">
        <v>117</v>
      </c>
      <c r="C265" t="s">
        <v>99</v>
      </c>
      <c r="D265">
        <v>110</v>
      </c>
      <c r="E265" t="s">
        <v>21</v>
      </c>
      <c r="F265" s="20">
        <v>45660</v>
      </c>
      <c r="G265" t="s">
        <v>373</v>
      </c>
      <c r="H265" t="s">
        <v>392</v>
      </c>
      <c r="I265">
        <v>285.12</v>
      </c>
    </row>
    <row r="266" spans="1:9" x14ac:dyDescent="0.3">
      <c r="A266">
        <v>51093</v>
      </c>
      <c r="B266">
        <v>117</v>
      </c>
      <c r="C266" t="s">
        <v>99</v>
      </c>
      <c r="D266">
        <v>110</v>
      </c>
      <c r="E266" t="s">
        <v>21</v>
      </c>
      <c r="F266" s="20">
        <v>45660</v>
      </c>
      <c r="G266" t="s">
        <v>373</v>
      </c>
      <c r="H266" t="s">
        <v>392</v>
      </c>
      <c r="I266">
        <v>854.88</v>
      </c>
    </row>
    <row r="267" spans="1:9" x14ac:dyDescent="0.3">
      <c r="A267">
        <v>51094</v>
      </c>
      <c r="B267">
        <v>117</v>
      </c>
      <c r="C267" t="s">
        <v>99</v>
      </c>
      <c r="D267">
        <v>110</v>
      </c>
      <c r="E267" t="s">
        <v>21</v>
      </c>
      <c r="F267" s="20">
        <v>45660</v>
      </c>
      <c r="G267" t="s">
        <v>373</v>
      </c>
      <c r="H267" t="s">
        <v>392</v>
      </c>
      <c r="I267">
        <v>548.45000000000005</v>
      </c>
    </row>
    <row r="268" spans="1:9" x14ac:dyDescent="0.3">
      <c r="A268">
        <v>51095</v>
      </c>
      <c r="B268">
        <v>117</v>
      </c>
      <c r="C268" t="s">
        <v>99</v>
      </c>
      <c r="D268">
        <v>110</v>
      </c>
      <c r="E268" t="s">
        <v>21</v>
      </c>
      <c r="F268" s="20">
        <v>45660</v>
      </c>
      <c r="G268" t="s">
        <v>373</v>
      </c>
      <c r="H268" t="s">
        <v>392</v>
      </c>
      <c r="I268">
        <v>754.32</v>
      </c>
    </row>
    <row r="269" spans="1:9" x14ac:dyDescent="0.3">
      <c r="A269">
        <v>51096</v>
      </c>
      <c r="B269">
        <v>117</v>
      </c>
      <c r="C269" t="s">
        <v>99</v>
      </c>
      <c r="D269">
        <v>110</v>
      </c>
      <c r="E269" t="s">
        <v>21</v>
      </c>
      <c r="F269" s="20">
        <v>45660</v>
      </c>
      <c r="G269" t="s">
        <v>373</v>
      </c>
      <c r="H269" t="s">
        <v>392</v>
      </c>
      <c r="I269">
        <v>594.27</v>
      </c>
    </row>
    <row r="270" spans="1:9" x14ac:dyDescent="0.3">
      <c r="A270">
        <v>51097</v>
      </c>
      <c r="B270">
        <v>117</v>
      </c>
      <c r="C270" t="s">
        <v>99</v>
      </c>
      <c r="D270">
        <v>110</v>
      </c>
      <c r="E270" t="s">
        <v>21</v>
      </c>
      <c r="F270" s="20">
        <v>45660</v>
      </c>
      <c r="G270" t="s">
        <v>373</v>
      </c>
      <c r="H270" t="s">
        <v>392</v>
      </c>
      <c r="I270">
        <v>456.19</v>
      </c>
    </row>
    <row r="271" spans="1:9" x14ac:dyDescent="0.3">
      <c r="A271">
        <v>51098</v>
      </c>
      <c r="B271">
        <v>117</v>
      </c>
      <c r="C271" t="s">
        <v>99</v>
      </c>
      <c r="D271">
        <v>110</v>
      </c>
      <c r="E271" t="s">
        <v>21</v>
      </c>
      <c r="F271" s="20">
        <v>45660</v>
      </c>
      <c r="G271" t="s">
        <v>373</v>
      </c>
      <c r="H271" t="s">
        <v>392</v>
      </c>
      <c r="I271">
        <v>741.31</v>
      </c>
    </row>
    <row r="272" spans="1:9" x14ac:dyDescent="0.3">
      <c r="A272">
        <v>51099</v>
      </c>
      <c r="B272">
        <v>117</v>
      </c>
      <c r="C272" t="s">
        <v>99</v>
      </c>
      <c r="D272">
        <v>110</v>
      </c>
      <c r="E272" t="s">
        <v>21</v>
      </c>
      <c r="F272" s="20">
        <v>45660</v>
      </c>
      <c r="G272" t="s">
        <v>373</v>
      </c>
      <c r="H272" t="s">
        <v>392</v>
      </c>
      <c r="I272">
        <v>237.6</v>
      </c>
    </row>
    <row r="273" spans="1:9" x14ac:dyDescent="0.3">
      <c r="A273">
        <v>51100</v>
      </c>
      <c r="B273">
        <v>117</v>
      </c>
      <c r="C273" t="s">
        <v>99</v>
      </c>
      <c r="D273">
        <v>110</v>
      </c>
      <c r="E273" t="s">
        <v>21</v>
      </c>
      <c r="F273" s="20">
        <v>45660</v>
      </c>
      <c r="G273" t="s">
        <v>373</v>
      </c>
      <c r="H273" t="s">
        <v>392</v>
      </c>
      <c r="I273">
        <v>95.04</v>
      </c>
    </row>
    <row r="274" spans="1:9" x14ac:dyDescent="0.3">
      <c r="A274">
        <v>51101</v>
      </c>
      <c r="B274">
        <v>117</v>
      </c>
      <c r="C274" t="s">
        <v>99</v>
      </c>
      <c r="D274">
        <v>110</v>
      </c>
      <c r="E274" t="s">
        <v>21</v>
      </c>
      <c r="F274" s="20">
        <v>45660</v>
      </c>
      <c r="G274" t="s">
        <v>373</v>
      </c>
      <c r="H274" t="s">
        <v>392</v>
      </c>
      <c r="I274">
        <v>286.41000000000003</v>
      </c>
    </row>
    <row r="275" spans="1:9" x14ac:dyDescent="0.3">
      <c r="A275">
        <v>51102</v>
      </c>
      <c r="B275">
        <v>117</v>
      </c>
      <c r="C275" t="s">
        <v>99</v>
      </c>
      <c r="D275">
        <v>110</v>
      </c>
      <c r="E275" t="s">
        <v>21</v>
      </c>
      <c r="F275" s="20">
        <v>45660</v>
      </c>
      <c r="G275" t="s">
        <v>373</v>
      </c>
      <c r="H275" t="s">
        <v>392</v>
      </c>
      <c r="I275">
        <v>487</v>
      </c>
    </row>
    <row r="276" spans="1:9" x14ac:dyDescent="0.3">
      <c r="A276">
        <v>51103</v>
      </c>
      <c r="B276">
        <v>117</v>
      </c>
      <c r="C276" t="s">
        <v>99</v>
      </c>
      <c r="D276">
        <v>110</v>
      </c>
      <c r="E276" t="s">
        <v>21</v>
      </c>
      <c r="F276" s="20">
        <v>45660</v>
      </c>
      <c r="G276" t="s">
        <v>373</v>
      </c>
      <c r="H276" t="s">
        <v>392</v>
      </c>
      <c r="I276">
        <v>399.17</v>
      </c>
    </row>
    <row r="277" spans="1:9" x14ac:dyDescent="0.3">
      <c r="A277">
        <v>51104</v>
      </c>
      <c r="B277">
        <v>117</v>
      </c>
      <c r="C277" t="s">
        <v>99</v>
      </c>
      <c r="D277">
        <v>110</v>
      </c>
      <c r="E277" t="s">
        <v>21</v>
      </c>
      <c r="F277" s="20">
        <v>45660</v>
      </c>
      <c r="G277" t="s">
        <v>373</v>
      </c>
      <c r="H277" t="s">
        <v>392</v>
      </c>
      <c r="I277">
        <v>332.64</v>
      </c>
    </row>
    <row r="278" spans="1:9" x14ac:dyDescent="0.3">
      <c r="A278">
        <v>51105</v>
      </c>
      <c r="B278">
        <v>117</v>
      </c>
      <c r="C278" t="s">
        <v>99</v>
      </c>
      <c r="D278">
        <v>110</v>
      </c>
      <c r="E278" t="s">
        <v>21</v>
      </c>
      <c r="F278" s="20">
        <v>45660</v>
      </c>
      <c r="G278" t="s">
        <v>373</v>
      </c>
      <c r="H278" t="s">
        <v>392</v>
      </c>
      <c r="I278">
        <v>279.12</v>
      </c>
    </row>
    <row r="279" spans="1:9" x14ac:dyDescent="0.3">
      <c r="A279">
        <v>51106</v>
      </c>
      <c r="B279">
        <v>117</v>
      </c>
      <c r="C279" t="s">
        <v>99</v>
      </c>
      <c r="D279">
        <v>110</v>
      </c>
      <c r="E279" t="s">
        <v>21</v>
      </c>
      <c r="F279" s="20">
        <v>45660</v>
      </c>
      <c r="G279" t="s">
        <v>373</v>
      </c>
      <c r="H279" t="s">
        <v>392</v>
      </c>
      <c r="I279">
        <v>190.08</v>
      </c>
    </row>
    <row r="280" spans="1:9" x14ac:dyDescent="0.3">
      <c r="A280">
        <v>51107</v>
      </c>
      <c r="B280">
        <v>117</v>
      </c>
      <c r="C280" t="s">
        <v>99</v>
      </c>
      <c r="D280">
        <v>110</v>
      </c>
      <c r="E280" t="s">
        <v>21</v>
      </c>
      <c r="F280" s="20">
        <v>45660</v>
      </c>
      <c r="G280" t="s">
        <v>373</v>
      </c>
      <c r="H280" t="s">
        <v>392</v>
      </c>
      <c r="I280">
        <v>553.47</v>
      </c>
    </row>
    <row r="281" spans="1:9" x14ac:dyDescent="0.3">
      <c r="A281">
        <v>51108</v>
      </c>
      <c r="B281">
        <v>117</v>
      </c>
      <c r="C281" t="s">
        <v>99</v>
      </c>
      <c r="D281">
        <v>110</v>
      </c>
      <c r="E281" t="s">
        <v>21</v>
      </c>
      <c r="F281" s="20">
        <v>45660</v>
      </c>
      <c r="G281" t="s">
        <v>373</v>
      </c>
      <c r="H281" t="s">
        <v>392</v>
      </c>
      <c r="I281">
        <v>711.84</v>
      </c>
    </row>
    <row r="282" spans="1:9" x14ac:dyDescent="0.3">
      <c r="A282">
        <v>51109</v>
      </c>
      <c r="B282">
        <v>117</v>
      </c>
      <c r="C282" t="s">
        <v>99</v>
      </c>
      <c r="D282">
        <v>110</v>
      </c>
      <c r="E282" t="s">
        <v>21</v>
      </c>
      <c r="F282" s="20">
        <v>45660</v>
      </c>
      <c r="G282" t="s">
        <v>373</v>
      </c>
      <c r="H282" t="s">
        <v>392</v>
      </c>
      <c r="I282">
        <v>95.04</v>
      </c>
    </row>
    <row r="283" spans="1:9" x14ac:dyDescent="0.3">
      <c r="A283">
        <v>51110</v>
      </c>
      <c r="B283">
        <v>117</v>
      </c>
      <c r="C283" t="s">
        <v>99</v>
      </c>
      <c r="D283">
        <v>110</v>
      </c>
      <c r="E283" t="s">
        <v>21</v>
      </c>
      <c r="F283" s="20">
        <v>45660</v>
      </c>
      <c r="G283" t="s">
        <v>373</v>
      </c>
      <c r="H283" t="s">
        <v>392</v>
      </c>
      <c r="I283">
        <v>234.69</v>
      </c>
    </row>
    <row r="284" spans="1:9" x14ac:dyDescent="0.3">
      <c r="A284">
        <v>51111</v>
      </c>
      <c r="B284">
        <v>117</v>
      </c>
      <c r="C284" t="s">
        <v>99</v>
      </c>
      <c r="D284">
        <v>110</v>
      </c>
      <c r="E284" t="s">
        <v>21</v>
      </c>
      <c r="F284" s="20">
        <v>45660</v>
      </c>
      <c r="G284" t="s">
        <v>373</v>
      </c>
      <c r="H284" t="s">
        <v>392</v>
      </c>
      <c r="I284">
        <v>703.3</v>
      </c>
    </row>
    <row r="285" spans="1:9" x14ac:dyDescent="0.3">
      <c r="A285">
        <v>51112</v>
      </c>
      <c r="B285">
        <v>117</v>
      </c>
      <c r="C285" t="s">
        <v>99</v>
      </c>
      <c r="D285">
        <v>110</v>
      </c>
      <c r="E285" t="s">
        <v>21</v>
      </c>
      <c r="F285" s="20">
        <v>45660</v>
      </c>
      <c r="G285" t="s">
        <v>373</v>
      </c>
      <c r="H285" t="s">
        <v>392</v>
      </c>
      <c r="I285">
        <v>190.08</v>
      </c>
    </row>
    <row r="286" spans="1:9" x14ac:dyDescent="0.3">
      <c r="A286">
        <v>51113</v>
      </c>
      <c r="B286">
        <v>117</v>
      </c>
      <c r="C286" t="s">
        <v>99</v>
      </c>
      <c r="D286">
        <v>110</v>
      </c>
      <c r="E286" t="s">
        <v>21</v>
      </c>
      <c r="F286" s="20">
        <v>45660</v>
      </c>
      <c r="G286" t="s">
        <v>373</v>
      </c>
      <c r="H286" t="s">
        <v>392</v>
      </c>
      <c r="I286">
        <v>874.85</v>
      </c>
    </row>
    <row r="287" spans="1:9" x14ac:dyDescent="0.3">
      <c r="A287">
        <v>51114</v>
      </c>
      <c r="B287">
        <v>117</v>
      </c>
      <c r="C287" t="s">
        <v>99</v>
      </c>
      <c r="D287">
        <v>110</v>
      </c>
      <c r="E287" t="s">
        <v>21</v>
      </c>
      <c r="F287" s="20">
        <v>45660</v>
      </c>
      <c r="G287" t="s">
        <v>373</v>
      </c>
      <c r="H287" t="s">
        <v>392</v>
      </c>
      <c r="I287">
        <v>480.86</v>
      </c>
    </row>
    <row r="288" spans="1:9" x14ac:dyDescent="0.3">
      <c r="A288">
        <v>51115</v>
      </c>
      <c r="B288">
        <v>117</v>
      </c>
      <c r="C288" t="s">
        <v>99</v>
      </c>
      <c r="D288">
        <v>110</v>
      </c>
      <c r="E288" t="s">
        <v>21</v>
      </c>
      <c r="F288" s="20">
        <v>45660</v>
      </c>
      <c r="G288" t="s">
        <v>373</v>
      </c>
      <c r="H288" t="s">
        <v>392</v>
      </c>
      <c r="I288">
        <v>217.28</v>
      </c>
    </row>
    <row r="289" spans="1:9" x14ac:dyDescent="0.3">
      <c r="A289">
        <v>51116</v>
      </c>
      <c r="B289">
        <v>117</v>
      </c>
      <c r="C289" t="s">
        <v>99</v>
      </c>
      <c r="D289">
        <v>110</v>
      </c>
      <c r="E289" t="s">
        <v>21</v>
      </c>
      <c r="F289" s="20">
        <v>45660</v>
      </c>
      <c r="G289" t="s">
        <v>373</v>
      </c>
      <c r="H289" t="s">
        <v>392</v>
      </c>
      <c r="I289">
        <v>142.56</v>
      </c>
    </row>
    <row r="290" spans="1:9" x14ac:dyDescent="0.3">
      <c r="A290">
        <v>51117</v>
      </c>
      <c r="B290">
        <v>117</v>
      </c>
      <c r="C290" t="s">
        <v>99</v>
      </c>
      <c r="D290">
        <v>110</v>
      </c>
      <c r="E290" t="s">
        <v>21</v>
      </c>
      <c r="F290" s="20">
        <v>45660</v>
      </c>
      <c r="G290" t="s">
        <v>373</v>
      </c>
      <c r="H290" t="s">
        <v>392</v>
      </c>
      <c r="I290">
        <v>722.3</v>
      </c>
    </row>
    <row r="291" spans="1:9" x14ac:dyDescent="0.3">
      <c r="A291">
        <v>51118</v>
      </c>
      <c r="B291">
        <v>117</v>
      </c>
      <c r="C291" t="s">
        <v>99</v>
      </c>
      <c r="D291">
        <v>110</v>
      </c>
      <c r="E291" t="s">
        <v>21</v>
      </c>
      <c r="F291" s="20">
        <v>45660</v>
      </c>
      <c r="G291" t="s">
        <v>373</v>
      </c>
      <c r="H291" t="s">
        <v>392</v>
      </c>
      <c r="I291">
        <v>237.6</v>
      </c>
    </row>
    <row r="292" spans="1:9" x14ac:dyDescent="0.3">
      <c r="A292">
        <v>51119</v>
      </c>
      <c r="B292">
        <v>117</v>
      </c>
      <c r="C292" t="s">
        <v>99</v>
      </c>
      <c r="D292">
        <v>110</v>
      </c>
      <c r="E292" t="s">
        <v>21</v>
      </c>
      <c r="F292" s="20">
        <v>45660</v>
      </c>
      <c r="G292" t="s">
        <v>373</v>
      </c>
      <c r="H292" t="s">
        <v>392</v>
      </c>
      <c r="I292">
        <v>232.8</v>
      </c>
    </row>
    <row r="293" spans="1:9" x14ac:dyDescent="0.3">
      <c r="A293">
        <v>51120</v>
      </c>
      <c r="B293">
        <v>117</v>
      </c>
      <c r="C293" t="s">
        <v>99</v>
      </c>
      <c r="D293">
        <v>110</v>
      </c>
      <c r="E293" t="s">
        <v>21</v>
      </c>
      <c r="F293" s="20">
        <v>45660</v>
      </c>
      <c r="G293" t="s">
        <v>373</v>
      </c>
      <c r="H293" t="s">
        <v>392</v>
      </c>
      <c r="I293">
        <v>916.56</v>
      </c>
    </row>
    <row r="294" spans="1:9" x14ac:dyDescent="0.3">
      <c r="A294">
        <v>51121</v>
      </c>
      <c r="B294">
        <v>117</v>
      </c>
      <c r="C294" t="s">
        <v>99</v>
      </c>
      <c r="D294">
        <v>110</v>
      </c>
      <c r="E294" t="s">
        <v>21</v>
      </c>
      <c r="F294" s="20">
        <v>45660</v>
      </c>
      <c r="G294" t="s">
        <v>373</v>
      </c>
      <c r="H294" t="s">
        <v>392</v>
      </c>
      <c r="I294">
        <v>141.6</v>
      </c>
    </row>
    <row r="295" spans="1:9" x14ac:dyDescent="0.3">
      <c r="A295">
        <v>51122</v>
      </c>
      <c r="B295">
        <v>117</v>
      </c>
      <c r="C295" t="s">
        <v>99</v>
      </c>
      <c r="D295">
        <v>110</v>
      </c>
      <c r="E295" t="s">
        <v>21</v>
      </c>
      <c r="F295" s="20">
        <v>45660</v>
      </c>
      <c r="G295" t="s">
        <v>373</v>
      </c>
      <c r="H295" t="s">
        <v>392</v>
      </c>
      <c r="I295">
        <v>8.16</v>
      </c>
    </row>
    <row r="296" spans="1:9" x14ac:dyDescent="0.3">
      <c r="A296">
        <v>51123</v>
      </c>
      <c r="B296">
        <v>117</v>
      </c>
      <c r="C296" t="s">
        <v>99</v>
      </c>
      <c r="D296">
        <v>110</v>
      </c>
      <c r="E296" t="s">
        <v>21</v>
      </c>
      <c r="F296" s="20">
        <v>45660</v>
      </c>
      <c r="G296" t="s">
        <v>373</v>
      </c>
      <c r="H296" t="s">
        <v>392</v>
      </c>
      <c r="I296">
        <v>1140.48</v>
      </c>
    </row>
    <row r="297" spans="1:9" x14ac:dyDescent="0.3">
      <c r="A297">
        <v>51124</v>
      </c>
      <c r="B297">
        <v>117</v>
      </c>
      <c r="C297" t="s">
        <v>99</v>
      </c>
      <c r="D297">
        <v>110</v>
      </c>
      <c r="E297" t="s">
        <v>21</v>
      </c>
      <c r="F297" s="20">
        <v>45660</v>
      </c>
      <c r="G297" t="s">
        <v>373</v>
      </c>
      <c r="H297" t="s">
        <v>392</v>
      </c>
      <c r="I297">
        <v>1106.56</v>
      </c>
    </row>
    <row r="298" spans="1:9" x14ac:dyDescent="0.3">
      <c r="A298">
        <v>51125</v>
      </c>
      <c r="B298">
        <v>117</v>
      </c>
      <c r="C298" t="s">
        <v>99</v>
      </c>
      <c r="D298">
        <v>110</v>
      </c>
      <c r="E298" t="s">
        <v>21</v>
      </c>
      <c r="F298" s="20">
        <v>45660</v>
      </c>
      <c r="G298" t="s">
        <v>373</v>
      </c>
      <c r="H298" t="s">
        <v>392</v>
      </c>
      <c r="I298">
        <v>1088.83</v>
      </c>
    </row>
    <row r="299" spans="1:9" x14ac:dyDescent="0.3">
      <c r="A299">
        <v>51126</v>
      </c>
      <c r="B299">
        <v>117</v>
      </c>
      <c r="C299" t="s">
        <v>99</v>
      </c>
      <c r="D299">
        <v>110</v>
      </c>
      <c r="E299" t="s">
        <v>21</v>
      </c>
      <c r="F299" s="20">
        <v>45660</v>
      </c>
      <c r="G299" t="s">
        <v>373</v>
      </c>
      <c r="H299" t="s">
        <v>392</v>
      </c>
      <c r="I299">
        <v>1190.3800000000001</v>
      </c>
    </row>
    <row r="300" spans="1:9" x14ac:dyDescent="0.3">
      <c r="A300">
        <v>51127</v>
      </c>
      <c r="B300">
        <v>117</v>
      </c>
      <c r="C300" t="s">
        <v>99</v>
      </c>
      <c r="D300">
        <v>110</v>
      </c>
      <c r="E300" t="s">
        <v>21</v>
      </c>
      <c r="F300" s="20">
        <v>45660</v>
      </c>
      <c r="G300" t="s">
        <v>373</v>
      </c>
      <c r="H300" t="s">
        <v>392</v>
      </c>
      <c r="I300">
        <v>1451.04</v>
      </c>
    </row>
    <row r="301" spans="1:9" x14ac:dyDescent="0.3">
      <c r="A301">
        <v>51128</v>
      </c>
      <c r="B301">
        <v>117</v>
      </c>
      <c r="C301" t="s">
        <v>99</v>
      </c>
      <c r="D301">
        <v>110</v>
      </c>
      <c r="E301" t="s">
        <v>21</v>
      </c>
      <c r="F301" s="20">
        <v>45660</v>
      </c>
      <c r="G301" t="s">
        <v>373</v>
      </c>
      <c r="H301" t="s">
        <v>392</v>
      </c>
      <c r="I301">
        <v>1746.72</v>
      </c>
    </row>
    <row r="302" spans="1:9" x14ac:dyDescent="0.3">
      <c r="A302">
        <v>51129</v>
      </c>
      <c r="B302">
        <v>117</v>
      </c>
      <c r="C302" t="s">
        <v>99</v>
      </c>
      <c r="D302">
        <v>110</v>
      </c>
      <c r="E302" t="s">
        <v>21</v>
      </c>
      <c r="F302" s="20">
        <v>45660</v>
      </c>
      <c r="G302" t="s">
        <v>373</v>
      </c>
      <c r="H302" t="s">
        <v>392</v>
      </c>
      <c r="I302">
        <v>1637.95</v>
      </c>
    </row>
    <row r="303" spans="1:9" x14ac:dyDescent="0.3">
      <c r="A303">
        <v>51130</v>
      </c>
      <c r="B303">
        <v>117</v>
      </c>
      <c r="C303" t="s">
        <v>99</v>
      </c>
      <c r="D303">
        <v>110</v>
      </c>
      <c r="E303" t="s">
        <v>21</v>
      </c>
      <c r="F303" s="20">
        <v>45660</v>
      </c>
      <c r="G303" t="s">
        <v>373</v>
      </c>
      <c r="H303" t="s">
        <v>392</v>
      </c>
      <c r="I303">
        <v>1701.22</v>
      </c>
    </row>
    <row r="304" spans="1:9" x14ac:dyDescent="0.3">
      <c r="A304">
        <v>51131</v>
      </c>
      <c r="B304">
        <v>117</v>
      </c>
      <c r="C304" t="s">
        <v>99</v>
      </c>
      <c r="D304">
        <v>110</v>
      </c>
      <c r="E304" t="s">
        <v>21</v>
      </c>
      <c r="F304" s="20">
        <v>45660</v>
      </c>
      <c r="G304" t="s">
        <v>373</v>
      </c>
      <c r="H304" t="s">
        <v>392</v>
      </c>
      <c r="I304">
        <v>1829.13</v>
      </c>
    </row>
    <row r="305" spans="1:9" x14ac:dyDescent="0.3">
      <c r="A305">
        <v>51132</v>
      </c>
      <c r="B305">
        <v>117</v>
      </c>
      <c r="C305" t="s">
        <v>99</v>
      </c>
      <c r="D305">
        <v>110</v>
      </c>
      <c r="E305" t="s">
        <v>21</v>
      </c>
      <c r="F305" s="20">
        <v>45660</v>
      </c>
      <c r="G305" t="s">
        <v>373</v>
      </c>
      <c r="H305" t="s">
        <v>392</v>
      </c>
      <c r="I305">
        <v>2099.4699999999998</v>
      </c>
    </row>
    <row r="306" spans="1:9" x14ac:dyDescent="0.3">
      <c r="A306">
        <v>51133</v>
      </c>
      <c r="B306">
        <v>117</v>
      </c>
      <c r="C306" t="s">
        <v>99</v>
      </c>
      <c r="D306">
        <v>110</v>
      </c>
      <c r="E306" t="s">
        <v>21</v>
      </c>
      <c r="F306" s="20">
        <v>45660</v>
      </c>
      <c r="G306" t="s">
        <v>373</v>
      </c>
      <c r="H306" t="s">
        <v>392</v>
      </c>
      <c r="I306">
        <v>2176.4899999999998</v>
      </c>
    </row>
    <row r="307" spans="1:9" x14ac:dyDescent="0.3">
      <c r="A307">
        <v>51134</v>
      </c>
      <c r="B307">
        <v>117</v>
      </c>
      <c r="C307" t="s">
        <v>99</v>
      </c>
      <c r="D307">
        <v>110</v>
      </c>
      <c r="E307" t="s">
        <v>21</v>
      </c>
      <c r="F307" s="20">
        <v>45660</v>
      </c>
      <c r="G307" t="s">
        <v>373</v>
      </c>
      <c r="H307" t="s">
        <v>392</v>
      </c>
      <c r="I307">
        <v>2255.06</v>
      </c>
    </row>
    <row r="308" spans="1:9" x14ac:dyDescent="0.3">
      <c r="A308">
        <v>51135</v>
      </c>
      <c r="B308">
        <v>117</v>
      </c>
      <c r="C308" t="s">
        <v>99</v>
      </c>
      <c r="D308">
        <v>110</v>
      </c>
      <c r="E308" t="s">
        <v>21</v>
      </c>
      <c r="F308" s="20">
        <v>45660</v>
      </c>
      <c r="G308" t="s">
        <v>373</v>
      </c>
      <c r="H308" t="s">
        <v>392</v>
      </c>
      <c r="I308">
        <v>2452.1799999999998</v>
      </c>
    </row>
    <row r="309" spans="1:9" x14ac:dyDescent="0.3">
      <c r="A309">
        <v>51136</v>
      </c>
      <c r="B309">
        <v>117</v>
      </c>
      <c r="C309" t="s">
        <v>99</v>
      </c>
      <c r="D309">
        <v>110</v>
      </c>
      <c r="E309" t="s">
        <v>21</v>
      </c>
      <c r="F309" s="20">
        <v>45660</v>
      </c>
      <c r="G309" t="s">
        <v>373</v>
      </c>
      <c r="H309" t="s">
        <v>392</v>
      </c>
      <c r="I309">
        <v>3091.97</v>
      </c>
    </row>
    <row r="310" spans="1:9" x14ac:dyDescent="0.3">
      <c r="A310">
        <v>51137</v>
      </c>
      <c r="B310">
        <v>117</v>
      </c>
      <c r="C310" t="s">
        <v>99</v>
      </c>
      <c r="D310">
        <v>110</v>
      </c>
      <c r="E310" t="s">
        <v>21</v>
      </c>
      <c r="F310" s="20">
        <v>45660</v>
      </c>
      <c r="G310" t="s">
        <v>373</v>
      </c>
      <c r="H310" t="s">
        <v>392</v>
      </c>
      <c r="I310">
        <v>3367.58</v>
      </c>
    </row>
    <row r="311" spans="1:9" x14ac:dyDescent="0.3">
      <c r="A311">
        <v>51138</v>
      </c>
      <c r="B311">
        <v>117</v>
      </c>
      <c r="C311" t="s">
        <v>99</v>
      </c>
      <c r="D311">
        <v>110</v>
      </c>
      <c r="E311" t="s">
        <v>21</v>
      </c>
      <c r="F311" s="20">
        <v>45660</v>
      </c>
      <c r="G311" t="s">
        <v>373</v>
      </c>
      <c r="H311" t="s">
        <v>392</v>
      </c>
      <c r="I311">
        <v>4789.53</v>
      </c>
    </row>
    <row r="312" spans="1:9" x14ac:dyDescent="0.3">
      <c r="A312">
        <v>51139</v>
      </c>
      <c r="B312">
        <v>117</v>
      </c>
      <c r="C312" t="s">
        <v>99</v>
      </c>
      <c r="D312">
        <v>110</v>
      </c>
      <c r="E312" t="s">
        <v>21</v>
      </c>
      <c r="F312" s="20">
        <v>45660</v>
      </c>
      <c r="G312" t="s">
        <v>373</v>
      </c>
      <c r="H312" t="s">
        <v>392</v>
      </c>
      <c r="I312">
        <v>3877.58</v>
      </c>
    </row>
    <row r="313" spans="1:9" x14ac:dyDescent="0.3">
      <c r="A313">
        <v>51140</v>
      </c>
      <c r="B313">
        <v>117</v>
      </c>
      <c r="C313" t="s">
        <v>99</v>
      </c>
      <c r="D313">
        <v>110</v>
      </c>
      <c r="E313" t="s">
        <v>21</v>
      </c>
      <c r="F313" s="20">
        <v>45660</v>
      </c>
      <c r="G313" t="s">
        <v>373</v>
      </c>
      <c r="H313" t="s">
        <v>392</v>
      </c>
      <c r="I313">
        <v>3862.56</v>
      </c>
    </row>
    <row r="314" spans="1:9" x14ac:dyDescent="0.3">
      <c r="A314">
        <v>51141</v>
      </c>
      <c r="B314">
        <v>117</v>
      </c>
      <c r="C314" t="s">
        <v>99</v>
      </c>
      <c r="D314">
        <v>110</v>
      </c>
      <c r="E314" t="s">
        <v>21</v>
      </c>
      <c r="F314" s="20">
        <v>45660</v>
      </c>
      <c r="G314" t="s">
        <v>373</v>
      </c>
      <c r="H314" t="s">
        <v>392</v>
      </c>
      <c r="I314">
        <v>4386.3999999999996</v>
      </c>
    </row>
    <row r="315" spans="1:9" x14ac:dyDescent="0.3">
      <c r="A315">
        <v>51142</v>
      </c>
      <c r="B315">
        <v>117</v>
      </c>
      <c r="C315" t="s">
        <v>99</v>
      </c>
      <c r="D315">
        <v>110</v>
      </c>
      <c r="E315" t="s">
        <v>21</v>
      </c>
      <c r="F315" s="20">
        <v>45660</v>
      </c>
      <c r="G315" t="s">
        <v>373</v>
      </c>
      <c r="H315" t="s">
        <v>392</v>
      </c>
      <c r="I315">
        <v>6562.8</v>
      </c>
    </row>
    <row r="316" spans="1:9" x14ac:dyDescent="0.3">
      <c r="A316">
        <v>51143</v>
      </c>
      <c r="B316">
        <v>117</v>
      </c>
      <c r="C316" t="s">
        <v>99</v>
      </c>
      <c r="D316">
        <v>110</v>
      </c>
      <c r="E316" t="s">
        <v>21</v>
      </c>
      <c r="F316" s="20">
        <v>45660</v>
      </c>
      <c r="G316" t="s">
        <v>373</v>
      </c>
      <c r="H316" t="s">
        <v>392</v>
      </c>
      <c r="I316">
        <v>6539.78</v>
      </c>
    </row>
    <row r="317" spans="1:9" x14ac:dyDescent="0.3">
      <c r="A317">
        <v>51144</v>
      </c>
      <c r="B317">
        <v>117</v>
      </c>
      <c r="C317" t="s">
        <v>99</v>
      </c>
      <c r="D317">
        <v>110</v>
      </c>
      <c r="E317" t="s">
        <v>21</v>
      </c>
      <c r="F317" s="20">
        <v>45660</v>
      </c>
      <c r="G317" t="s">
        <v>373</v>
      </c>
      <c r="H317" t="s">
        <v>392</v>
      </c>
      <c r="I317">
        <v>5814.1</v>
      </c>
    </row>
    <row r="318" spans="1:9" x14ac:dyDescent="0.3">
      <c r="A318">
        <v>51145</v>
      </c>
      <c r="B318">
        <v>117</v>
      </c>
      <c r="C318" t="s">
        <v>99</v>
      </c>
      <c r="D318">
        <v>110</v>
      </c>
      <c r="E318" t="s">
        <v>21</v>
      </c>
      <c r="F318" s="20">
        <v>45660</v>
      </c>
      <c r="G318" t="s">
        <v>373</v>
      </c>
      <c r="H318" t="s">
        <v>392</v>
      </c>
      <c r="I318">
        <v>9326.08</v>
      </c>
    </row>
    <row r="319" spans="1:9" x14ac:dyDescent="0.3">
      <c r="A319">
        <v>51146</v>
      </c>
      <c r="B319">
        <v>117</v>
      </c>
      <c r="C319" t="s">
        <v>99</v>
      </c>
      <c r="D319">
        <v>110</v>
      </c>
      <c r="E319" t="s">
        <v>21</v>
      </c>
      <c r="F319" s="20">
        <v>45660</v>
      </c>
      <c r="G319" t="s">
        <v>373</v>
      </c>
      <c r="H319" t="s">
        <v>392</v>
      </c>
      <c r="I319">
        <v>12654.3</v>
      </c>
    </row>
    <row r="320" spans="1:9" x14ac:dyDescent="0.3">
      <c r="A320">
        <v>51147</v>
      </c>
      <c r="B320">
        <v>117</v>
      </c>
      <c r="C320" t="s">
        <v>99</v>
      </c>
      <c r="D320">
        <v>110</v>
      </c>
      <c r="E320" t="s">
        <v>21</v>
      </c>
      <c r="F320" s="20">
        <v>45660</v>
      </c>
      <c r="G320" t="s">
        <v>373</v>
      </c>
      <c r="H320" t="s">
        <v>392</v>
      </c>
      <c r="I320">
        <v>36649.919999999998</v>
      </c>
    </row>
    <row r="321" spans="1:9" x14ac:dyDescent="0.3">
      <c r="A321">
        <v>51148</v>
      </c>
      <c r="B321">
        <v>117</v>
      </c>
      <c r="C321" t="s">
        <v>99</v>
      </c>
      <c r="D321">
        <v>110</v>
      </c>
      <c r="E321" t="s">
        <v>21</v>
      </c>
      <c r="F321" s="20">
        <v>45660</v>
      </c>
      <c r="G321" t="s">
        <v>379</v>
      </c>
      <c r="H321" t="s">
        <v>479</v>
      </c>
      <c r="I321">
        <v>-2700</v>
      </c>
    </row>
    <row r="322" spans="1:9" x14ac:dyDescent="0.3">
      <c r="A322">
        <v>51149</v>
      </c>
      <c r="B322">
        <v>117</v>
      </c>
      <c r="C322" t="s">
        <v>99</v>
      </c>
      <c r="D322">
        <v>110</v>
      </c>
      <c r="E322" t="s">
        <v>21</v>
      </c>
      <c r="F322" s="20">
        <v>45660</v>
      </c>
      <c r="G322" t="s">
        <v>379</v>
      </c>
      <c r="H322" t="s">
        <v>480</v>
      </c>
      <c r="I322">
        <v>-1250</v>
      </c>
    </row>
    <row r="323" spans="1:9" x14ac:dyDescent="0.3">
      <c r="A323">
        <v>51150</v>
      </c>
      <c r="B323">
        <v>117</v>
      </c>
      <c r="C323" t="s">
        <v>99</v>
      </c>
      <c r="D323">
        <v>110</v>
      </c>
      <c r="E323" t="s">
        <v>21</v>
      </c>
      <c r="F323" s="20">
        <v>45660</v>
      </c>
      <c r="G323" t="s">
        <v>379</v>
      </c>
      <c r="H323" t="s">
        <v>481</v>
      </c>
      <c r="I323">
        <v>-228</v>
      </c>
    </row>
    <row r="324" spans="1:9" x14ac:dyDescent="0.3">
      <c r="A324">
        <v>51151</v>
      </c>
      <c r="B324">
        <v>117</v>
      </c>
      <c r="C324" t="s">
        <v>99</v>
      </c>
      <c r="D324">
        <v>110</v>
      </c>
      <c r="E324" t="s">
        <v>21</v>
      </c>
      <c r="F324" s="20">
        <v>45660</v>
      </c>
      <c r="G324" t="s">
        <v>379</v>
      </c>
      <c r="H324" t="s">
        <v>482</v>
      </c>
      <c r="I324">
        <v>-1560</v>
      </c>
    </row>
    <row r="325" spans="1:9" x14ac:dyDescent="0.3">
      <c r="A325">
        <v>51152</v>
      </c>
      <c r="B325">
        <v>117</v>
      </c>
      <c r="C325" t="s">
        <v>99</v>
      </c>
      <c r="D325">
        <v>110</v>
      </c>
      <c r="E325" t="s">
        <v>21</v>
      </c>
      <c r="F325" s="20">
        <v>45660</v>
      </c>
      <c r="G325" t="s">
        <v>379</v>
      </c>
      <c r="H325" t="s">
        <v>483</v>
      </c>
      <c r="I325">
        <v>-3000</v>
      </c>
    </row>
    <row r="326" spans="1:9" x14ac:dyDescent="0.3">
      <c r="A326">
        <v>51153</v>
      </c>
      <c r="B326">
        <v>117</v>
      </c>
      <c r="C326" t="s">
        <v>99</v>
      </c>
      <c r="D326">
        <v>110</v>
      </c>
      <c r="E326" t="s">
        <v>21</v>
      </c>
      <c r="F326" s="20">
        <v>45660</v>
      </c>
      <c r="G326" t="s">
        <v>379</v>
      </c>
      <c r="H326" t="s">
        <v>439</v>
      </c>
      <c r="I326">
        <v>-1356.54</v>
      </c>
    </row>
    <row r="327" spans="1:9" x14ac:dyDescent="0.3">
      <c r="A327">
        <v>51154</v>
      </c>
      <c r="B327">
        <v>117</v>
      </c>
      <c r="C327" t="s">
        <v>99</v>
      </c>
      <c r="D327">
        <v>110</v>
      </c>
      <c r="E327" t="s">
        <v>21</v>
      </c>
      <c r="F327" s="20">
        <v>45660</v>
      </c>
      <c r="G327" t="s">
        <v>379</v>
      </c>
      <c r="H327" t="s">
        <v>484</v>
      </c>
      <c r="I327">
        <v>-89.5</v>
      </c>
    </row>
    <row r="328" spans="1:9" x14ac:dyDescent="0.3">
      <c r="A328">
        <v>51155</v>
      </c>
      <c r="B328">
        <v>117</v>
      </c>
      <c r="C328" t="s">
        <v>99</v>
      </c>
      <c r="D328">
        <v>110</v>
      </c>
      <c r="E328" t="s">
        <v>21</v>
      </c>
      <c r="F328" s="20">
        <v>45660</v>
      </c>
      <c r="G328" t="s">
        <v>379</v>
      </c>
      <c r="H328" t="s">
        <v>438</v>
      </c>
      <c r="I328">
        <v>-342</v>
      </c>
    </row>
    <row r="329" spans="1:9" x14ac:dyDescent="0.3">
      <c r="A329">
        <v>51156</v>
      </c>
      <c r="B329">
        <v>117</v>
      </c>
      <c r="C329" t="s">
        <v>99</v>
      </c>
      <c r="D329">
        <v>110</v>
      </c>
      <c r="E329" t="s">
        <v>21</v>
      </c>
      <c r="F329" s="20">
        <v>45660</v>
      </c>
      <c r="G329" t="s">
        <v>379</v>
      </c>
      <c r="H329" t="s">
        <v>485</v>
      </c>
      <c r="I329">
        <v>-172.4</v>
      </c>
    </row>
    <row r="330" spans="1:9" x14ac:dyDescent="0.3">
      <c r="A330">
        <v>51157</v>
      </c>
      <c r="B330">
        <v>117</v>
      </c>
      <c r="C330" t="s">
        <v>99</v>
      </c>
      <c r="D330">
        <v>110</v>
      </c>
      <c r="E330" t="s">
        <v>21</v>
      </c>
      <c r="F330" s="20">
        <v>45660</v>
      </c>
      <c r="G330" t="s">
        <v>379</v>
      </c>
      <c r="H330" t="s">
        <v>486</v>
      </c>
      <c r="I330">
        <v>-180</v>
      </c>
    </row>
    <row r="331" spans="1:9" x14ac:dyDescent="0.3">
      <c r="A331">
        <v>51158</v>
      </c>
      <c r="B331">
        <v>117</v>
      </c>
      <c r="C331" t="s">
        <v>99</v>
      </c>
      <c r="D331">
        <v>110</v>
      </c>
      <c r="E331" t="s">
        <v>21</v>
      </c>
      <c r="F331" s="20">
        <v>45660</v>
      </c>
      <c r="G331" t="s">
        <v>379</v>
      </c>
      <c r="H331" t="s">
        <v>487</v>
      </c>
      <c r="I331">
        <v>-741.46</v>
      </c>
    </row>
    <row r="332" spans="1:9" x14ac:dyDescent="0.3">
      <c r="A332">
        <v>51159</v>
      </c>
      <c r="B332">
        <v>117</v>
      </c>
      <c r="C332" t="s">
        <v>99</v>
      </c>
      <c r="D332">
        <v>110</v>
      </c>
      <c r="E332" t="s">
        <v>21</v>
      </c>
      <c r="F332" s="20">
        <v>45660</v>
      </c>
      <c r="G332" t="s">
        <v>379</v>
      </c>
      <c r="H332" t="s">
        <v>476</v>
      </c>
      <c r="I332">
        <v>-1078</v>
      </c>
    </row>
    <row r="333" spans="1:9" x14ac:dyDescent="0.3">
      <c r="A333">
        <v>51160</v>
      </c>
      <c r="B333">
        <v>117</v>
      </c>
      <c r="C333" t="s">
        <v>99</v>
      </c>
      <c r="D333">
        <v>110</v>
      </c>
      <c r="E333" t="s">
        <v>21</v>
      </c>
      <c r="F333" s="20">
        <v>45660</v>
      </c>
      <c r="G333" t="s">
        <v>379</v>
      </c>
      <c r="H333" t="s">
        <v>488</v>
      </c>
      <c r="I333">
        <v>-980</v>
      </c>
    </row>
    <row r="334" spans="1:9" x14ac:dyDescent="0.3">
      <c r="A334">
        <v>51161</v>
      </c>
      <c r="B334">
        <v>117</v>
      </c>
      <c r="C334" t="s">
        <v>99</v>
      </c>
      <c r="D334">
        <v>110</v>
      </c>
      <c r="E334" t="s">
        <v>21</v>
      </c>
      <c r="F334" s="20">
        <v>45660</v>
      </c>
      <c r="G334" t="s">
        <v>379</v>
      </c>
      <c r="H334" t="s">
        <v>489</v>
      </c>
      <c r="I334">
        <v>-2621.5</v>
      </c>
    </row>
    <row r="335" spans="1:9" x14ac:dyDescent="0.3">
      <c r="A335">
        <v>51162</v>
      </c>
      <c r="B335">
        <v>117</v>
      </c>
      <c r="C335" t="s">
        <v>99</v>
      </c>
      <c r="D335">
        <v>110</v>
      </c>
      <c r="E335" t="s">
        <v>21</v>
      </c>
      <c r="F335" s="20">
        <v>45660</v>
      </c>
      <c r="G335" t="s">
        <v>379</v>
      </c>
      <c r="H335" t="s">
        <v>488</v>
      </c>
      <c r="I335">
        <v>-3677.8</v>
      </c>
    </row>
    <row r="336" spans="1:9" x14ac:dyDescent="0.3">
      <c r="A336">
        <v>51163</v>
      </c>
      <c r="B336">
        <v>117</v>
      </c>
      <c r="C336" t="s">
        <v>99</v>
      </c>
      <c r="D336">
        <v>110</v>
      </c>
      <c r="E336" t="s">
        <v>21</v>
      </c>
      <c r="F336" s="20">
        <v>45660</v>
      </c>
      <c r="G336" t="s">
        <v>379</v>
      </c>
      <c r="H336" t="s">
        <v>490</v>
      </c>
      <c r="I336">
        <v>-792</v>
      </c>
    </row>
    <row r="337" spans="1:9" x14ac:dyDescent="0.3">
      <c r="A337">
        <v>51164</v>
      </c>
      <c r="B337">
        <v>117</v>
      </c>
      <c r="C337" t="s">
        <v>99</v>
      </c>
      <c r="D337">
        <v>110</v>
      </c>
      <c r="E337" t="s">
        <v>21</v>
      </c>
      <c r="F337" s="20">
        <v>45660</v>
      </c>
      <c r="G337" t="s">
        <v>379</v>
      </c>
      <c r="H337" t="s">
        <v>443</v>
      </c>
      <c r="I337">
        <v>-434.4</v>
      </c>
    </row>
    <row r="338" spans="1:9" x14ac:dyDescent="0.3">
      <c r="A338">
        <v>51165</v>
      </c>
      <c r="B338">
        <v>117</v>
      </c>
      <c r="C338" t="s">
        <v>99</v>
      </c>
      <c r="D338">
        <v>110</v>
      </c>
      <c r="E338" t="s">
        <v>21</v>
      </c>
      <c r="F338" s="20">
        <v>45660</v>
      </c>
      <c r="G338" t="s">
        <v>379</v>
      </c>
      <c r="H338" t="s">
        <v>443</v>
      </c>
      <c r="I338">
        <v>-1217.42</v>
      </c>
    </row>
    <row r="339" spans="1:9" x14ac:dyDescent="0.3">
      <c r="A339">
        <v>51166</v>
      </c>
      <c r="B339">
        <v>117</v>
      </c>
      <c r="C339" t="s">
        <v>99</v>
      </c>
      <c r="D339">
        <v>110</v>
      </c>
      <c r="E339" t="s">
        <v>21</v>
      </c>
      <c r="F339" s="20">
        <v>45660</v>
      </c>
      <c r="G339" t="s">
        <v>379</v>
      </c>
      <c r="H339" t="s">
        <v>443</v>
      </c>
      <c r="I339">
        <v>-694</v>
      </c>
    </row>
    <row r="340" spans="1:9" x14ac:dyDescent="0.3">
      <c r="A340">
        <v>51167</v>
      </c>
      <c r="B340">
        <v>117</v>
      </c>
      <c r="C340" t="s">
        <v>99</v>
      </c>
      <c r="D340">
        <v>110</v>
      </c>
      <c r="E340" t="s">
        <v>21</v>
      </c>
      <c r="F340" s="20">
        <v>45660</v>
      </c>
      <c r="G340" t="s">
        <v>379</v>
      </c>
      <c r="H340" t="s">
        <v>491</v>
      </c>
      <c r="I340">
        <v>-488.8</v>
      </c>
    </row>
    <row r="341" spans="1:9" x14ac:dyDescent="0.3">
      <c r="A341">
        <v>51168</v>
      </c>
      <c r="B341">
        <v>117</v>
      </c>
      <c r="C341" t="s">
        <v>99</v>
      </c>
      <c r="D341">
        <v>110</v>
      </c>
      <c r="E341" t="s">
        <v>21</v>
      </c>
      <c r="F341" s="20">
        <v>45660</v>
      </c>
      <c r="G341" t="s">
        <v>379</v>
      </c>
      <c r="H341" t="s">
        <v>492</v>
      </c>
      <c r="I341">
        <v>-5200</v>
      </c>
    </row>
    <row r="342" spans="1:9" x14ac:dyDescent="0.3">
      <c r="A342">
        <v>51169</v>
      </c>
      <c r="B342">
        <v>117</v>
      </c>
      <c r="C342" t="s">
        <v>99</v>
      </c>
      <c r="D342">
        <v>110</v>
      </c>
      <c r="E342" t="s">
        <v>21</v>
      </c>
      <c r="F342" s="20">
        <v>45660</v>
      </c>
      <c r="G342" t="s">
        <v>379</v>
      </c>
      <c r="H342" t="s">
        <v>470</v>
      </c>
      <c r="I342">
        <v>-3415.01</v>
      </c>
    </row>
    <row r="343" spans="1:9" x14ac:dyDescent="0.3">
      <c r="A343">
        <v>51056</v>
      </c>
      <c r="B343">
        <v>117</v>
      </c>
      <c r="C343" t="s">
        <v>99</v>
      </c>
      <c r="D343">
        <v>110</v>
      </c>
      <c r="E343" t="s">
        <v>21</v>
      </c>
      <c r="F343" s="20">
        <v>45659</v>
      </c>
      <c r="G343" t="s">
        <v>373</v>
      </c>
      <c r="H343" t="s">
        <v>493</v>
      </c>
      <c r="I343">
        <v>918.37</v>
      </c>
    </row>
    <row r="344" spans="1:9" x14ac:dyDescent="0.3">
      <c r="A344">
        <v>51057</v>
      </c>
      <c r="B344">
        <v>117</v>
      </c>
      <c r="C344" t="s">
        <v>99</v>
      </c>
      <c r="D344">
        <v>110</v>
      </c>
      <c r="E344" t="s">
        <v>21</v>
      </c>
      <c r="F344" s="20">
        <v>45659</v>
      </c>
      <c r="G344" t="s">
        <v>373</v>
      </c>
      <c r="H344" t="s">
        <v>376</v>
      </c>
      <c r="I344">
        <v>3460.78</v>
      </c>
    </row>
    <row r="345" spans="1:9" x14ac:dyDescent="0.3">
      <c r="A345">
        <v>51058</v>
      </c>
      <c r="B345">
        <v>117</v>
      </c>
      <c r="C345" t="s">
        <v>99</v>
      </c>
      <c r="D345">
        <v>110</v>
      </c>
      <c r="E345" t="s">
        <v>21</v>
      </c>
      <c r="F345" s="20">
        <v>45659</v>
      </c>
      <c r="G345" t="s">
        <v>379</v>
      </c>
      <c r="H345" t="s">
        <v>494</v>
      </c>
      <c r="I345">
        <v>-3184.45</v>
      </c>
    </row>
    <row r="346" spans="1:9" x14ac:dyDescent="0.3">
      <c r="A346">
        <v>51059</v>
      </c>
      <c r="B346">
        <v>117</v>
      </c>
      <c r="C346" t="s">
        <v>99</v>
      </c>
      <c r="D346">
        <v>110</v>
      </c>
      <c r="E346" t="s">
        <v>21</v>
      </c>
      <c r="F346" s="20">
        <v>45659</v>
      </c>
      <c r="G346" t="s">
        <v>379</v>
      </c>
      <c r="H346" t="s">
        <v>495</v>
      </c>
      <c r="I346">
        <v>-4191.07</v>
      </c>
    </row>
    <row r="347" spans="1:9" x14ac:dyDescent="0.3">
      <c r="A347">
        <v>51060</v>
      </c>
      <c r="B347">
        <v>117</v>
      </c>
      <c r="C347" t="s">
        <v>99</v>
      </c>
      <c r="D347">
        <v>110</v>
      </c>
      <c r="E347" t="s">
        <v>21</v>
      </c>
      <c r="F347" s="20">
        <v>45659</v>
      </c>
      <c r="G347" t="s">
        <v>379</v>
      </c>
      <c r="H347" t="s">
        <v>496</v>
      </c>
      <c r="I347">
        <v>-1700</v>
      </c>
    </row>
    <row r="348" spans="1:9" x14ac:dyDescent="0.3">
      <c r="A348">
        <v>51061</v>
      </c>
      <c r="B348">
        <v>117</v>
      </c>
      <c r="C348" t="s">
        <v>99</v>
      </c>
      <c r="D348">
        <v>110</v>
      </c>
      <c r="E348" t="s">
        <v>21</v>
      </c>
      <c r="F348" s="20">
        <v>45659</v>
      </c>
      <c r="G348" t="s">
        <v>379</v>
      </c>
      <c r="H348" t="s">
        <v>491</v>
      </c>
      <c r="I348">
        <v>-658.46</v>
      </c>
    </row>
    <row r="349" spans="1:9" x14ac:dyDescent="0.3">
      <c r="A349">
        <v>51062</v>
      </c>
      <c r="B349">
        <v>117</v>
      </c>
      <c r="C349" t="s">
        <v>99</v>
      </c>
      <c r="D349">
        <v>110</v>
      </c>
      <c r="E349" t="s">
        <v>21</v>
      </c>
      <c r="F349" s="20">
        <v>45659</v>
      </c>
      <c r="G349" t="s">
        <v>379</v>
      </c>
      <c r="H349" t="s">
        <v>441</v>
      </c>
      <c r="I349">
        <v>-2386.96</v>
      </c>
    </row>
    <row r="350" spans="1:9" x14ac:dyDescent="0.3">
      <c r="A350">
        <v>51063</v>
      </c>
      <c r="B350">
        <v>117</v>
      </c>
      <c r="C350" t="s">
        <v>99</v>
      </c>
      <c r="D350">
        <v>110</v>
      </c>
      <c r="E350" t="s">
        <v>21</v>
      </c>
      <c r="F350" s="20">
        <v>45659</v>
      </c>
      <c r="G350" t="s">
        <v>379</v>
      </c>
      <c r="H350" t="s">
        <v>437</v>
      </c>
      <c r="I350">
        <v>-327.75</v>
      </c>
    </row>
    <row r="351" spans="1:9" x14ac:dyDescent="0.3">
      <c r="A351">
        <v>51064</v>
      </c>
      <c r="B351">
        <v>117</v>
      </c>
      <c r="C351" t="s">
        <v>99</v>
      </c>
      <c r="D351">
        <v>110</v>
      </c>
      <c r="E351" t="s">
        <v>21</v>
      </c>
      <c r="F351" s="20">
        <v>45659</v>
      </c>
      <c r="G351" t="s">
        <v>379</v>
      </c>
      <c r="H351" t="s">
        <v>497</v>
      </c>
      <c r="I351">
        <v>-1000</v>
      </c>
    </row>
    <row r="352" spans="1:9" x14ac:dyDescent="0.3">
      <c r="A352">
        <v>51065</v>
      </c>
      <c r="B352">
        <v>117</v>
      </c>
      <c r="C352" t="s">
        <v>99</v>
      </c>
      <c r="D352">
        <v>110</v>
      </c>
      <c r="E352" t="s">
        <v>21</v>
      </c>
      <c r="F352" s="20">
        <v>45659</v>
      </c>
      <c r="G352" t="s">
        <v>379</v>
      </c>
      <c r="H352" t="s">
        <v>491</v>
      </c>
      <c r="I352">
        <v>-35</v>
      </c>
    </row>
    <row r="353" spans="1:9" x14ac:dyDescent="0.3">
      <c r="A353">
        <v>51066</v>
      </c>
      <c r="B353">
        <v>117</v>
      </c>
      <c r="C353" t="s">
        <v>99</v>
      </c>
      <c r="D353">
        <v>110</v>
      </c>
      <c r="E353" t="s">
        <v>21</v>
      </c>
      <c r="F353" s="20">
        <v>45659</v>
      </c>
      <c r="G353" t="s">
        <v>379</v>
      </c>
      <c r="H353" t="s">
        <v>441</v>
      </c>
      <c r="I353">
        <v>-2862.17</v>
      </c>
    </row>
    <row r="354" spans="1:9" x14ac:dyDescent="0.3">
      <c r="A354">
        <v>51067</v>
      </c>
      <c r="B354">
        <v>117</v>
      </c>
      <c r="C354" t="s">
        <v>99</v>
      </c>
      <c r="D354">
        <v>110</v>
      </c>
      <c r="E354" t="s">
        <v>21</v>
      </c>
      <c r="F354" s="20">
        <v>45659</v>
      </c>
      <c r="G354" t="s">
        <v>379</v>
      </c>
      <c r="H354" t="s">
        <v>488</v>
      </c>
      <c r="I354">
        <v>-260</v>
      </c>
    </row>
    <row r="355" spans="1:9" x14ac:dyDescent="0.3">
      <c r="A355">
        <v>51068</v>
      </c>
      <c r="B355">
        <v>117</v>
      </c>
      <c r="C355" t="s">
        <v>99</v>
      </c>
      <c r="D355">
        <v>110</v>
      </c>
      <c r="E355" t="s">
        <v>21</v>
      </c>
      <c r="F355" s="20">
        <v>45659</v>
      </c>
      <c r="G355" t="s">
        <v>379</v>
      </c>
      <c r="H355" t="s">
        <v>436</v>
      </c>
      <c r="I355">
        <v>-269.39999999999998</v>
      </c>
    </row>
    <row r="356" spans="1:9" x14ac:dyDescent="0.3">
      <c r="A356">
        <v>51069</v>
      </c>
      <c r="B356">
        <v>117</v>
      </c>
      <c r="C356" t="s">
        <v>99</v>
      </c>
      <c r="D356">
        <v>110</v>
      </c>
      <c r="E356" t="s">
        <v>21</v>
      </c>
      <c r="F356" s="20">
        <v>45659</v>
      </c>
      <c r="G356" t="s">
        <v>379</v>
      </c>
      <c r="H356" t="s">
        <v>488</v>
      </c>
      <c r="I356">
        <v>-1062</v>
      </c>
    </row>
    <row r="357" spans="1:9" x14ac:dyDescent="0.3">
      <c r="A357">
        <v>51070</v>
      </c>
      <c r="B357">
        <v>117</v>
      </c>
      <c r="C357" t="s">
        <v>99</v>
      </c>
      <c r="D357">
        <v>110</v>
      </c>
      <c r="E357" t="s">
        <v>21</v>
      </c>
      <c r="F357" s="20">
        <v>45659</v>
      </c>
      <c r="G357" t="s">
        <v>379</v>
      </c>
      <c r="H357" t="s">
        <v>498</v>
      </c>
      <c r="I357">
        <v>-460.6</v>
      </c>
    </row>
    <row r="358" spans="1:9" x14ac:dyDescent="0.3">
      <c r="A358">
        <v>51071</v>
      </c>
      <c r="B358">
        <v>117</v>
      </c>
      <c r="C358" t="s">
        <v>99</v>
      </c>
      <c r="D358">
        <v>110</v>
      </c>
      <c r="E358" t="s">
        <v>21</v>
      </c>
      <c r="F358" s="20">
        <v>45659</v>
      </c>
      <c r="G358" t="s">
        <v>379</v>
      </c>
      <c r="H358" t="s">
        <v>437</v>
      </c>
      <c r="I358">
        <v>-393.3</v>
      </c>
    </row>
    <row r="359" spans="1:9" x14ac:dyDescent="0.3">
      <c r="A359">
        <v>51072</v>
      </c>
      <c r="B359">
        <v>117</v>
      </c>
      <c r="C359" t="s">
        <v>99</v>
      </c>
      <c r="D359">
        <v>110</v>
      </c>
      <c r="E359" t="s">
        <v>21</v>
      </c>
      <c r="F359" s="20">
        <v>45659</v>
      </c>
      <c r="G359" t="s">
        <v>379</v>
      </c>
      <c r="H359" t="s">
        <v>499</v>
      </c>
      <c r="I359">
        <v>-1800</v>
      </c>
    </row>
    <row r="360" spans="1:9" x14ac:dyDescent="0.3">
      <c r="A360">
        <v>51073</v>
      </c>
      <c r="B360">
        <v>117</v>
      </c>
      <c r="C360" t="s">
        <v>99</v>
      </c>
      <c r="D360">
        <v>110</v>
      </c>
      <c r="E360" t="s">
        <v>21</v>
      </c>
      <c r="F360" s="20">
        <v>45659</v>
      </c>
      <c r="G360" t="s">
        <v>379</v>
      </c>
      <c r="H360" t="s">
        <v>487</v>
      </c>
      <c r="I360">
        <v>-361.8</v>
      </c>
    </row>
    <row r="361" spans="1:9" x14ac:dyDescent="0.3">
      <c r="A361">
        <v>51074</v>
      </c>
      <c r="B361">
        <v>117</v>
      </c>
      <c r="C361" t="s">
        <v>99</v>
      </c>
      <c r="D361">
        <v>110</v>
      </c>
      <c r="E361" t="s">
        <v>21</v>
      </c>
      <c r="F361" s="20">
        <v>45659</v>
      </c>
      <c r="G361" t="s">
        <v>379</v>
      </c>
      <c r="H361" t="s">
        <v>487</v>
      </c>
      <c r="I361">
        <v>-137.15</v>
      </c>
    </row>
    <row r="362" spans="1:9" x14ac:dyDescent="0.3">
      <c r="A362">
        <v>51075</v>
      </c>
      <c r="B362">
        <v>117</v>
      </c>
      <c r="C362" t="s">
        <v>99</v>
      </c>
      <c r="D362">
        <v>110</v>
      </c>
      <c r="E362" t="s">
        <v>21</v>
      </c>
      <c r="F362" s="20">
        <v>45659</v>
      </c>
      <c r="G362" t="s">
        <v>379</v>
      </c>
      <c r="H362" t="s">
        <v>500</v>
      </c>
      <c r="I362">
        <v>-1170</v>
      </c>
    </row>
    <row r="363" spans="1:9" x14ac:dyDescent="0.3">
      <c r="A363">
        <v>51076</v>
      </c>
      <c r="B363">
        <v>117</v>
      </c>
      <c r="C363" t="s">
        <v>99</v>
      </c>
      <c r="D363">
        <v>110</v>
      </c>
      <c r="E363" t="s">
        <v>21</v>
      </c>
      <c r="F363" s="20">
        <v>45659</v>
      </c>
      <c r="G363" t="s">
        <v>379</v>
      </c>
      <c r="H363" t="s">
        <v>438</v>
      </c>
      <c r="I363">
        <v>-509.38</v>
      </c>
    </row>
    <row r="364" spans="1:9" x14ac:dyDescent="0.3">
      <c r="A364">
        <v>51077</v>
      </c>
      <c r="B364">
        <v>117</v>
      </c>
      <c r="C364" t="s">
        <v>99</v>
      </c>
      <c r="D364">
        <v>110</v>
      </c>
      <c r="E364" t="s">
        <v>21</v>
      </c>
      <c r="F364" s="20">
        <v>45659</v>
      </c>
      <c r="G364" t="s">
        <v>379</v>
      </c>
      <c r="H364" t="s">
        <v>501</v>
      </c>
      <c r="I364">
        <v>-247.95</v>
      </c>
    </row>
    <row r="365" spans="1:9" x14ac:dyDescent="0.3">
      <c r="A365">
        <v>51078</v>
      </c>
      <c r="B365">
        <v>117</v>
      </c>
      <c r="C365" t="s">
        <v>99</v>
      </c>
      <c r="D365">
        <v>110</v>
      </c>
      <c r="E365" t="s">
        <v>21</v>
      </c>
      <c r="F365" s="20">
        <v>45659</v>
      </c>
      <c r="G365" t="s">
        <v>379</v>
      </c>
      <c r="H365" t="s">
        <v>476</v>
      </c>
      <c r="I365">
        <v>-1114</v>
      </c>
    </row>
    <row r="366" spans="1:9" x14ac:dyDescent="0.3">
      <c r="A366">
        <v>51079</v>
      </c>
      <c r="B366">
        <v>117</v>
      </c>
      <c r="C366" t="s">
        <v>99</v>
      </c>
      <c r="D366">
        <v>110</v>
      </c>
      <c r="E366" t="s">
        <v>21</v>
      </c>
      <c r="F366" s="20">
        <v>45659</v>
      </c>
      <c r="G366" t="s">
        <v>379</v>
      </c>
      <c r="H366" t="s">
        <v>473</v>
      </c>
      <c r="I366">
        <v>-4272</v>
      </c>
    </row>
    <row r="367" spans="1:9" x14ac:dyDescent="0.3">
      <c r="A367">
        <v>51080</v>
      </c>
      <c r="B367">
        <v>117</v>
      </c>
      <c r="C367" t="s">
        <v>99</v>
      </c>
      <c r="D367">
        <v>110</v>
      </c>
      <c r="E367" t="s">
        <v>21</v>
      </c>
      <c r="F367" s="20">
        <v>45659</v>
      </c>
      <c r="G367" t="s">
        <v>379</v>
      </c>
      <c r="H367" t="s">
        <v>486</v>
      </c>
      <c r="I367">
        <v>-198.72</v>
      </c>
    </row>
    <row r="368" spans="1:9" x14ac:dyDescent="0.3">
      <c r="A368">
        <v>51081</v>
      </c>
      <c r="B368">
        <v>117</v>
      </c>
      <c r="C368" t="s">
        <v>99</v>
      </c>
      <c r="D368">
        <v>110</v>
      </c>
      <c r="E368" t="s">
        <v>21</v>
      </c>
      <c r="F368" s="20">
        <v>45659</v>
      </c>
      <c r="G368" t="s">
        <v>379</v>
      </c>
      <c r="H368" t="s">
        <v>448</v>
      </c>
      <c r="I368">
        <v>-505.52</v>
      </c>
    </row>
    <row r="369" spans="1:9" x14ac:dyDescent="0.3">
      <c r="A369">
        <v>51082</v>
      </c>
      <c r="B369">
        <v>117</v>
      </c>
      <c r="C369" t="s">
        <v>99</v>
      </c>
      <c r="D369">
        <v>110</v>
      </c>
      <c r="E369" t="s">
        <v>21</v>
      </c>
      <c r="F369" s="20">
        <v>45659</v>
      </c>
      <c r="G369" t="s">
        <v>379</v>
      </c>
      <c r="H369" t="s">
        <v>502</v>
      </c>
      <c r="I369">
        <v>-513.91999999999996</v>
      </c>
    </row>
    <row r="370" spans="1:9" x14ac:dyDescent="0.3">
      <c r="A370">
        <v>51083</v>
      </c>
      <c r="B370">
        <v>117</v>
      </c>
      <c r="C370" t="s">
        <v>99</v>
      </c>
      <c r="D370">
        <v>110</v>
      </c>
      <c r="E370" t="s">
        <v>21</v>
      </c>
      <c r="F370" s="20">
        <v>45659</v>
      </c>
      <c r="G370" t="s">
        <v>379</v>
      </c>
      <c r="H370" t="s">
        <v>503</v>
      </c>
      <c r="I370">
        <v>-394.5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/>
  </sheetViews>
  <sheetFormatPr defaultRowHeight="14.4" x14ac:dyDescent="0.3"/>
  <sheetData>
    <row r="1" spans="1:9" x14ac:dyDescent="0.3">
      <c r="A1" t="s">
        <v>504</v>
      </c>
      <c r="B1" t="s">
        <v>505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</row>
    <row r="2" spans="1:9" x14ac:dyDescent="0.3">
      <c r="A2">
        <v>3016</v>
      </c>
      <c r="B2" s="20">
        <v>45664</v>
      </c>
      <c r="C2">
        <v>110</v>
      </c>
      <c r="D2" t="s">
        <v>21</v>
      </c>
      <c r="E2">
        <v>131</v>
      </c>
      <c r="F2" t="s">
        <v>513</v>
      </c>
      <c r="G2">
        <v>0</v>
      </c>
      <c r="H2">
        <v>0</v>
      </c>
      <c r="I2">
        <v>3000</v>
      </c>
    </row>
    <row r="3" spans="1:9" x14ac:dyDescent="0.3">
      <c r="A3">
        <v>2921</v>
      </c>
      <c r="B3" s="20">
        <v>45663</v>
      </c>
      <c r="C3">
        <v>110</v>
      </c>
      <c r="D3" t="s">
        <v>21</v>
      </c>
      <c r="E3">
        <v>131</v>
      </c>
      <c r="F3" t="s">
        <v>513</v>
      </c>
      <c r="G3">
        <v>0</v>
      </c>
      <c r="H3">
        <v>0</v>
      </c>
      <c r="I3">
        <v>187000</v>
      </c>
    </row>
    <row r="4" spans="1:9" x14ac:dyDescent="0.3">
      <c r="A4">
        <v>2880</v>
      </c>
      <c r="B4" s="20">
        <v>45660</v>
      </c>
      <c r="C4">
        <v>110</v>
      </c>
      <c r="D4" t="s">
        <v>21</v>
      </c>
      <c r="E4">
        <v>131</v>
      </c>
      <c r="F4" t="s">
        <v>513</v>
      </c>
      <c r="G4">
        <v>0</v>
      </c>
      <c r="H4">
        <v>0</v>
      </c>
      <c r="I4">
        <v>3000</v>
      </c>
    </row>
    <row r="5" spans="1:9" x14ac:dyDescent="0.3">
      <c r="A5">
        <v>2879</v>
      </c>
      <c r="B5" s="20">
        <v>45659</v>
      </c>
      <c r="C5">
        <v>110</v>
      </c>
      <c r="D5" t="s">
        <v>21</v>
      </c>
      <c r="E5">
        <v>131</v>
      </c>
      <c r="F5" t="s">
        <v>513</v>
      </c>
      <c r="G5">
        <v>0</v>
      </c>
      <c r="H5">
        <v>0</v>
      </c>
      <c r="I5">
        <v>1700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4" x14ac:dyDescent="0.3"/>
  <sheetData>
    <row r="1" spans="1:6" x14ac:dyDescent="0.3">
      <c r="A1" t="s">
        <v>514</v>
      </c>
      <c r="B1" t="s">
        <v>15</v>
      </c>
      <c r="C1" t="s">
        <v>16</v>
      </c>
      <c r="D1" t="s">
        <v>19</v>
      </c>
      <c r="E1" t="s">
        <v>20</v>
      </c>
      <c r="F1" t="s">
        <v>17</v>
      </c>
    </row>
    <row r="2" spans="1:6" x14ac:dyDescent="0.3">
      <c r="A2">
        <v>676</v>
      </c>
      <c r="B2">
        <v>110</v>
      </c>
      <c r="C2" t="s">
        <v>21</v>
      </c>
      <c r="D2" s="20">
        <v>45663</v>
      </c>
      <c r="E2">
        <v>-474</v>
      </c>
      <c r="F2" t="s">
        <v>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2025-01-13T20:53:16Z</dcterms:modified>
</cp:coreProperties>
</file>